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2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工作文件\文化中心\2023年\城市软实力\指标体系\"/>
    </mc:Choice>
  </mc:AlternateContent>
  <xr:revisionPtr revIDLastSave="0" documentId="13_ncr:1_{9E2E3661-8F67-40BB-AD75-16E4EDD35B72}" xr6:coauthVersionLast="47" xr6:coauthVersionMax="47" xr10:uidLastSave="{00000000-0000-0000-0000-000000000000}"/>
  <bookViews>
    <workbookView xWindow="-120" yWindow="-120" windowWidth="38640" windowHeight="15840" tabRatio="786" xr2:uid="{66B4BECB-AB16-4B03-B671-368C963D2B8E}"/>
  </bookViews>
  <sheets>
    <sheet name="数据大屏" sheetId="26" r:id="rId1"/>
    <sheet name="操作台" sheetId="27" r:id="rId2"/>
    <sheet name="总分表" sheetId="1" r:id="rId3"/>
    <sheet name="基础信息" sheetId="3" r:id="rId4"/>
    <sheet name="生态禀赋" sheetId="2" r:id="rId5"/>
    <sheet name="文化资源" sheetId="4" r:id="rId6"/>
    <sheet name="政策地位" sheetId="5" r:id="rId7"/>
    <sheet name="经济规模" sheetId="6" r:id="rId8"/>
    <sheet name="交通规模" sheetId="7" r:id="rId9"/>
    <sheet name="创新能力" sheetId="8" r:id="rId10"/>
    <sheet name="基本社保" sheetId="9" r:id="rId11"/>
    <sheet name="生活水平" sheetId="10" r:id="rId12"/>
    <sheet name="主流评价" sheetId="11" r:id="rId13"/>
    <sheet name="教育服务" sheetId="12" r:id="rId14"/>
    <sheet name="医疗服务" sheetId="13" r:id="rId15"/>
    <sheet name="文化服务" sheetId="14" r:id="rId16"/>
    <sheet name="主流媒体" sheetId="15" r:id="rId17"/>
    <sheet name="网络接入" sheetId="16" r:id="rId18"/>
    <sheet name="舆情干预" sheetId="17" r:id="rId19"/>
    <sheet name="媒体影响" sheetId="18" r:id="rId20"/>
    <sheet name="群体情绪" sheetId="19" r:id="rId21"/>
    <sheet name="城市标签" sheetId="20" r:id="rId22"/>
    <sheet name="就业吸引" sheetId="22" r:id="rId23"/>
    <sheet name="就学吸引" sheetId="21" r:id="rId24"/>
    <sheet name="旅游吸引" sheetId="23" r:id="rId25"/>
    <sheet name="外资吸引" sheetId="24" r:id="rId26"/>
    <sheet name="会展竞争" sheetId="25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8" l="1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" i="18"/>
  <c r="D7" i="18"/>
  <c r="F41" i="27"/>
  <c r="F42" i="27"/>
  <c r="F43" i="27"/>
  <c r="F44" i="27"/>
  <c r="F45" i="27"/>
  <c r="F46" i="27"/>
  <c r="F47" i="27"/>
  <c r="F48" i="27"/>
  <c r="F49" i="27"/>
  <c r="F50" i="27"/>
  <c r="F51" i="27"/>
  <c r="F52" i="27"/>
  <c r="F53" i="27"/>
  <c r="F54" i="27"/>
  <c r="F55" i="27"/>
  <c r="F56" i="27"/>
  <c r="F57" i="27"/>
  <c r="F58" i="27"/>
  <c r="F59" i="27"/>
  <c r="F60" i="27"/>
  <c r="F61" i="27"/>
  <c r="F62" i="27"/>
  <c r="F63" i="27"/>
  <c r="F64" i="27"/>
  <c r="F65" i="27"/>
  <c r="F66" i="27"/>
  <c r="F67" i="27"/>
  <c r="F68" i="27"/>
  <c r="F69" i="27"/>
  <c r="F70" i="27"/>
  <c r="F71" i="27"/>
  <c r="F72" i="27"/>
  <c r="F73" i="27"/>
  <c r="D29" i="18" l="1"/>
  <c r="D17" i="18"/>
  <c r="D5" i="18"/>
  <c r="D4" i="18"/>
  <c r="D26" i="18"/>
  <c r="D14" i="18"/>
  <c r="D28" i="18"/>
  <c r="D25" i="18"/>
  <c r="D13" i="18"/>
  <c r="D6" i="18"/>
  <c r="D12" i="18"/>
  <c r="D24" i="18"/>
  <c r="D35" i="18"/>
  <c r="D23" i="18"/>
  <c r="D11" i="18"/>
  <c r="D18" i="18"/>
  <c r="D34" i="18"/>
  <c r="D22" i="18"/>
  <c r="D10" i="18"/>
  <c r="D16" i="18"/>
  <c r="D3" i="18"/>
  <c r="D33" i="18"/>
  <c r="D21" i="18"/>
  <c r="D9" i="18"/>
  <c r="D27" i="18"/>
  <c r="D32" i="18"/>
  <c r="D20" i="18"/>
  <c r="D8" i="18"/>
  <c r="D30" i="18"/>
  <c r="D15" i="18"/>
  <c r="D31" i="18"/>
  <c r="D19" i="18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41" i="27"/>
  <c r="Z36" i="26"/>
  <c r="Y36" i="26"/>
  <c r="X36" i="26"/>
  <c r="W36" i="26"/>
  <c r="V36" i="26"/>
  <c r="U36" i="26"/>
  <c r="Q36" i="26"/>
  <c r="P36" i="26"/>
  <c r="O36" i="26"/>
  <c r="N36" i="26"/>
  <c r="M36" i="26"/>
  <c r="L36" i="26"/>
  <c r="K36" i="26"/>
  <c r="J36" i="26"/>
  <c r="I36" i="26"/>
  <c r="H36" i="26"/>
  <c r="G36" i="26"/>
  <c r="F36" i="26"/>
  <c r="E36" i="26"/>
  <c r="Z35" i="26"/>
  <c r="Y35" i="26"/>
  <c r="X35" i="26"/>
  <c r="W35" i="26"/>
  <c r="V35" i="26"/>
  <c r="U35" i="26"/>
  <c r="Q35" i="26"/>
  <c r="P35" i="26"/>
  <c r="O35" i="26"/>
  <c r="N35" i="26"/>
  <c r="M35" i="26"/>
  <c r="L35" i="26"/>
  <c r="K35" i="26"/>
  <c r="J35" i="26"/>
  <c r="I35" i="26"/>
  <c r="H35" i="26"/>
  <c r="G35" i="26"/>
  <c r="F35" i="26"/>
  <c r="E35" i="26"/>
  <c r="Z34" i="26"/>
  <c r="Y34" i="26"/>
  <c r="X34" i="26"/>
  <c r="W34" i="26"/>
  <c r="V34" i="26"/>
  <c r="U34" i="26"/>
  <c r="Q34" i="26"/>
  <c r="P34" i="26"/>
  <c r="O34" i="26"/>
  <c r="N34" i="26"/>
  <c r="M34" i="26"/>
  <c r="L34" i="26"/>
  <c r="K34" i="26"/>
  <c r="J34" i="26"/>
  <c r="I34" i="26"/>
  <c r="H34" i="26"/>
  <c r="G34" i="26"/>
  <c r="F34" i="26"/>
  <c r="E34" i="26"/>
  <c r="Z33" i="26"/>
  <c r="Y33" i="26"/>
  <c r="X33" i="26"/>
  <c r="W33" i="26"/>
  <c r="V33" i="26"/>
  <c r="U33" i="26"/>
  <c r="Q33" i="26"/>
  <c r="P33" i="26"/>
  <c r="O33" i="26"/>
  <c r="N33" i="26"/>
  <c r="M33" i="26"/>
  <c r="L33" i="26"/>
  <c r="K33" i="26"/>
  <c r="J33" i="26"/>
  <c r="I33" i="26"/>
  <c r="H33" i="26"/>
  <c r="G33" i="26"/>
  <c r="F33" i="26"/>
  <c r="E33" i="26"/>
  <c r="Z32" i="26"/>
  <c r="Y32" i="26"/>
  <c r="X32" i="26"/>
  <c r="W32" i="26"/>
  <c r="V32" i="26"/>
  <c r="U32" i="26"/>
  <c r="Q32" i="26"/>
  <c r="P32" i="26"/>
  <c r="O32" i="26"/>
  <c r="N32" i="26"/>
  <c r="M32" i="26"/>
  <c r="L32" i="26"/>
  <c r="K32" i="26"/>
  <c r="J32" i="26"/>
  <c r="I32" i="26"/>
  <c r="H32" i="26"/>
  <c r="G32" i="26"/>
  <c r="F32" i="26"/>
  <c r="E32" i="26"/>
  <c r="Z31" i="26"/>
  <c r="Y31" i="26"/>
  <c r="X31" i="26"/>
  <c r="W31" i="26"/>
  <c r="V31" i="26"/>
  <c r="U31" i="26"/>
  <c r="Q31" i="26"/>
  <c r="P31" i="26"/>
  <c r="O31" i="26"/>
  <c r="N31" i="26"/>
  <c r="M31" i="26"/>
  <c r="L31" i="26"/>
  <c r="K31" i="26"/>
  <c r="J31" i="26"/>
  <c r="I31" i="26"/>
  <c r="H31" i="26"/>
  <c r="G31" i="26"/>
  <c r="F31" i="26"/>
  <c r="E31" i="26"/>
  <c r="Z30" i="26"/>
  <c r="Y30" i="26"/>
  <c r="X30" i="26"/>
  <c r="W30" i="26"/>
  <c r="V30" i="26"/>
  <c r="U30" i="26"/>
  <c r="Q30" i="26"/>
  <c r="P30" i="26"/>
  <c r="O30" i="26"/>
  <c r="N30" i="26"/>
  <c r="M30" i="26"/>
  <c r="L30" i="26"/>
  <c r="K30" i="26"/>
  <c r="J30" i="26"/>
  <c r="I30" i="26"/>
  <c r="H30" i="26"/>
  <c r="G30" i="26"/>
  <c r="F30" i="26"/>
  <c r="E30" i="26"/>
  <c r="Z29" i="26"/>
  <c r="Y29" i="26"/>
  <c r="X29" i="26"/>
  <c r="W29" i="26"/>
  <c r="V29" i="26"/>
  <c r="U29" i="26"/>
  <c r="Q29" i="26"/>
  <c r="P29" i="26"/>
  <c r="O29" i="26"/>
  <c r="N29" i="26"/>
  <c r="M29" i="26"/>
  <c r="L29" i="26"/>
  <c r="K29" i="26"/>
  <c r="J29" i="26"/>
  <c r="I29" i="26"/>
  <c r="H29" i="26"/>
  <c r="G29" i="26"/>
  <c r="F29" i="26"/>
  <c r="E29" i="26"/>
  <c r="Z28" i="26"/>
  <c r="Y28" i="26"/>
  <c r="X28" i="26"/>
  <c r="W28" i="26"/>
  <c r="V28" i="26"/>
  <c r="U28" i="26"/>
  <c r="Q28" i="26"/>
  <c r="P28" i="26"/>
  <c r="O28" i="26"/>
  <c r="N28" i="26"/>
  <c r="M28" i="26"/>
  <c r="L28" i="26"/>
  <c r="K28" i="26"/>
  <c r="J28" i="26"/>
  <c r="I28" i="26"/>
  <c r="H28" i="26"/>
  <c r="G28" i="26"/>
  <c r="F28" i="26"/>
  <c r="E28" i="26"/>
  <c r="Z27" i="26"/>
  <c r="Y27" i="26"/>
  <c r="X27" i="26"/>
  <c r="W27" i="26"/>
  <c r="V27" i="26"/>
  <c r="U27" i="26"/>
  <c r="Q27" i="26"/>
  <c r="P27" i="26"/>
  <c r="O27" i="26"/>
  <c r="N27" i="26"/>
  <c r="M27" i="26"/>
  <c r="L27" i="26"/>
  <c r="K27" i="26"/>
  <c r="J27" i="26"/>
  <c r="I27" i="26"/>
  <c r="H27" i="26"/>
  <c r="G27" i="26"/>
  <c r="F27" i="26"/>
  <c r="E27" i="26"/>
  <c r="Z26" i="26"/>
  <c r="Y26" i="26"/>
  <c r="X26" i="26"/>
  <c r="W26" i="26"/>
  <c r="V26" i="26"/>
  <c r="U26" i="26"/>
  <c r="Q26" i="26"/>
  <c r="P26" i="26"/>
  <c r="O26" i="26"/>
  <c r="N26" i="26"/>
  <c r="M26" i="26"/>
  <c r="L26" i="26"/>
  <c r="K26" i="26"/>
  <c r="J26" i="26"/>
  <c r="I26" i="26"/>
  <c r="H26" i="26"/>
  <c r="G26" i="26"/>
  <c r="F26" i="26"/>
  <c r="E26" i="26"/>
  <c r="Z25" i="26"/>
  <c r="Y25" i="26"/>
  <c r="X25" i="26"/>
  <c r="W25" i="26"/>
  <c r="V25" i="26"/>
  <c r="U25" i="26"/>
  <c r="Q25" i="26"/>
  <c r="P25" i="26"/>
  <c r="O25" i="26"/>
  <c r="N25" i="26"/>
  <c r="M25" i="26"/>
  <c r="L25" i="26"/>
  <c r="K25" i="26"/>
  <c r="J25" i="26"/>
  <c r="I25" i="26"/>
  <c r="H25" i="26"/>
  <c r="G25" i="26"/>
  <c r="F25" i="26"/>
  <c r="E25" i="26"/>
  <c r="Z24" i="26"/>
  <c r="Y24" i="26"/>
  <c r="X24" i="26"/>
  <c r="W24" i="26"/>
  <c r="V24" i="26"/>
  <c r="U24" i="26"/>
  <c r="Q24" i="26"/>
  <c r="P24" i="26"/>
  <c r="O24" i="26"/>
  <c r="N24" i="26"/>
  <c r="M24" i="26"/>
  <c r="L24" i="26"/>
  <c r="K24" i="26"/>
  <c r="J24" i="26"/>
  <c r="I24" i="26"/>
  <c r="H24" i="26"/>
  <c r="G24" i="26"/>
  <c r="F24" i="26"/>
  <c r="E24" i="26"/>
  <c r="Z23" i="26"/>
  <c r="Y23" i="26"/>
  <c r="X23" i="26"/>
  <c r="W23" i="26"/>
  <c r="V23" i="26"/>
  <c r="U23" i="26"/>
  <c r="Q23" i="26"/>
  <c r="P23" i="26"/>
  <c r="O23" i="26"/>
  <c r="N23" i="26"/>
  <c r="M23" i="26"/>
  <c r="L23" i="26"/>
  <c r="K23" i="26"/>
  <c r="J23" i="26"/>
  <c r="I23" i="26"/>
  <c r="H23" i="26"/>
  <c r="G23" i="26"/>
  <c r="F23" i="26"/>
  <c r="E23" i="26"/>
  <c r="Z22" i="26"/>
  <c r="Y22" i="26"/>
  <c r="X22" i="26"/>
  <c r="W22" i="26"/>
  <c r="V22" i="26"/>
  <c r="U22" i="26"/>
  <c r="Q22" i="26"/>
  <c r="P22" i="26"/>
  <c r="O22" i="26"/>
  <c r="N22" i="26"/>
  <c r="M22" i="26"/>
  <c r="L22" i="26"/>
  <c r="K22" i="26"/>
  <c r="J22" i="26"/>
  <c r="I22" i="26"/>
  <c r="H22" i="26"/>
  <c r="G22" i="26"/>
  <c r="F22" i="26"/>
  <c r="E22" i="26"/>
  <c r="Z21" i="26"/>
  <c r="Y21" i="26"/>
  <c r="X21" i="26"/>
  <c r="W21" i="26"/>
  <c r="V21" i="26"/>
  <c r="U21" i="26"/>
  <c r="Q21" i="26"/>
  <c r="P21" i="26"/>
  <c r="O21" i="26"/>
  <c r="N21" i="26"/>
  <c r="M21" i="26"/>
  <c r="L21" i="26"/>
  <c r="K21" i="26"/>
  <c r="J21" i="26"/>
  <c r="I21" i="26"/>
  <c r="H21" i="26"/>
  <c r="G21" i="26"/>
  <c r="F21" i="26"/>
  <c r="E21" i="26"/>
  <c r="Z20" i="26"/>
  <c r="Y20" i="26"/>
  <c r="X20" i="26"/>
  <c r="W20" i="26"/>
  <c r="V20" i="26"/>
  <c r="U20" i="26"/>
  <c r="Q20" i="26"/>
  <c r="P20" i="26"/>
  <c r="O20" i="26"/>
  <c r="N20" i="26"/>
  <c r="M20" i="26"/>
  <c r="L20" i="26"/>
  <c r="K20" i="26"/>
  <c r="J20" i="26"/>
  <c r="I20" i="26"/>
  <c r="H20" i="26"/>
  <c r="G20" i="26"/>
  <c r="F20" i="26"/>
  <c r="E20" i="26"/>
  <c r="Z19" i="26"/>
  <c r="Y19" i="26"/>
  <c r="X19" i="26"/>
  <c r="W19" i="26"/>
  <c r="V19" i="26"/>
  <c r="U19" i="26"/>
  <c r="Q19" i="26"/>
  <c r="P19" i="26"/>
  <c r="O19" i="26"/>
  <c r="N19" i="26"/>
  <c r="M19" i="26"/>
  <c r="L19" i="26"/>
  <c r="K19" i="26"/>
  <c r="J19" i="26"/>
  <c r="I19" i="26"/>
  <c r="H19" i="26"/>
  <c r="G19" i="26"/>
  <c r="F19" i="26"/>
  <c r="E19" i="26"/>
  <c r="Z18" i="26"/>
  <c r="Y18" i="26"/>
  <c r="X18" i="26"/>
  <c r="W18" i="26"/>
  <c r="V18" i="26"/>
  <c r="U18" i="26"/>
  <c r="Q18" i="26"/>
  <c r="P18" i="26"/>
  <c r="O18" i="26"/>
  <c r="N18" i="26"/>
  <c r="M18" i="26"/>
  <c r="L18" i="26"/>
  <c r="K18" i="26"/>
  <c r="J18" i="26"/>
  <c r="I18" i="26"/>
  <c r="H18" i="26"/>
  <c r="G18" i="26"/>
  <c r="F18" i="26"/>
  <c r="E18" i="26"/>
  <c r="Z17" i="26"/>
  <c r="Y17" i="26"/>
  <c r="X17" i="26"/>
  <c r="W17" i="26"/>
  <c r="V17" i="26"/>
  <c r="U17" i="26"/>
  <c r="Q17" i="26"/>
  <c r="P17" i="26"/>
  <c r="O17" i="26"/>
  <c r="N17" i="26"/>
  <c r="M17" i="26"/>
  <c r="L17" i="26"/>
  <c r="K17" i="26"/>
  <c r="J17" i="26"/>
  <c r="I17" i="26"/>
  <c r="H17" i="26"/>
  <c r="G17" i="26"/>
  <c r="F17" i="26"/>
  <c r="E17" i="26"/>
  <c r="Z16" i="26"/>
  <c r="Y16" i="26"/>
  <c r="X16" i="26"/>
  <c r="W16" i="26"/>
  <c r="V16" i="26"/>
  <c r="U16" i="26"/>
  <c r="Q16" i="26"/>
  <c r="P16" i="26"/>
  <c r="O16" i="26"/>
  <c r="N16" i="26"/>
  <c r="M16" i="26"/>
  <c r="L16" i="26"/>
  <c r="K16" i="26"/>
  <c r="J16" i="26"/>
  <c r="I16" i="26"/>
  <c r="H16" i="26"/>
  <c r="G16" i="26"/>
  <c r="F16" i="26"/>
  <c r="E16" i="26"/>
  <c r="Z15" i="26"/>
  <c r="Y15" i="26"/>
  <c r="X15" i="26"/>
  <c r="W15" i="26"/>
  <c r="V15" i="26"/>
  <c r="U15" i="26"/>
  <c r="Q15" i="26"/>
  <c r="P15" i="26"/>
  <c r="O15" i="26"/>
  <c r="N15" i="26"/>
  <c r="M15" i="26"/>
  <c r="L15" i="26"/>
  <c r="K15" i="26"/>
  <c r="J15" i="26"/>
  <c r="I15" i="26"/>
  <c r="H15" i="26"/>
  <c r="G15" i="26"/>
  <c r="F15" i="26"/>
  <c r="E15" i="26"/>
  <c r="Z14" i="26"/>
  <c r="Y14" i="26"/>
  <c r="X14" i="26"/>
  <c r="W14" i="26"/>
  <c r="V14" i="26"/>
  <c r="U14" i="26"/>
  <c r="Q14" i="26"/>
  <c r="P14" i="26"/>
  <c r="O14" i="26"/>
  <c r="N14" i="26"/>
  <c r="M14" i="26"/>
  <c r="L14" i="26"/>
  <c r="K14" i="26"/>
  <c r="J14" i="26"/>
  <c r="I14" i="26"/>
  <c r="H14" i="26"/>
  <c r="G14" i="26"/>
  <c r="F14" i="26"/>
  <c r="E14" i="26"/>
  <c r="Z13" i="26"/>
  <c r="Y13" i="26"/>
  <c r="X13" i="26"/>
  <c r="W13" i="26"/>
  <c r="V13" i="26"/>
  <c r="U13" i="26"/>
  <c r="Q13" i="26"/>
  <c r="P13" i="26"/>
  <c r="O13" i="26"/>
  <c r="N13" i="26"/>
  <c r="M13" i="26"/>
  <c r="L13" i="26"/>
  <c r="K13" i="26"/>
  <c r="J13" i="26"/>
  <c r="I13" i="26"/>
  <c r="H13" i="26"/>
  <c r="G13" i="26"/>
  <c r="F13" i="26"/>
  <c r="E13" i="26"/>
  <c r="Z12" i="26"/>
  <c r="Y12" i="26"/>
  <c r="X12" i="26"/>
  <c r="W12" i="26"/>
  <c r="V12" i="26"/>
  <c r="U12" i="26"/>
  <c r="Q12" i="26"/>
  <c r="P12" i="26"/>
  <c r="O12" i="26"/>
  <c r="N12" i="26"/>
  <c r="M12" i="26"/>
  <c r="L12" i="26"/>
  <c r="K12" i="26"/>
  <c r="J12" i="26"/>
  <c r="I12" i="26"/>
  <c r="H12" i="26"/>
  <c r="G12" i="26"/>
  <c r="F12" i="26"/>
  <c r="E12" i="26"/>
  <c r="Z11" i="26"/>
  <c r="Y11" i="26"/>
  <c r="X11" i="26"/>
  <c r="W11" i="26"/>
  <c r="V11" i="26"/>
  <c r="U11" i="26"/>
  <c r="Q11" i="26"/>
  <c r="P11" i="26"/>
  <c r="O11" i="26"/>
  <c r="N11" i="26"/>
  <c r="M11" i="26"/>
  <c r="L11" i="26"/>
  <c r="K11" i="26"/>
  <c r="J11" i="26"/>
  <c r="I11" i="26"/>
  <c r="H11" i="26"/>
  <c r="G11" i="26"/>
  <c r="F11" i="26"/>
  <c r="E11" i="26"/>
  <c r="Z10" i="26"/>
  <c r="Y10" i="26"/>
  <c r="X10" i="26"/>
  <c r="W10" i="26"/>
  <c r="V10" i="26"/>
  <c r="U10" i="26"/>
  <c r="Q10" i="26"/>
  <c r="P10" i="26"/>
  <c r="O10" i="26"/>
  <c r="N10" i="26"/>
  <c r="M10" i="26"/>
  <c r="L10" i="26"/>
  <c r="K10" i="26"/>
  <c r="J10" i="26"/>
  <c r="I10" i="26"/>
  <c r="H10" i="26"/>
  <c r="G10" i="26"/>
  <c r="F10" i="26"/>
  <c r="E10" i="26"/>
  <c r="Z9" i="26"/>
  <c r="Y9" i="26"/>
  <c r="X9" i="26"/>
  <c r="W9" i="26"/>
  <c r="V9" i="26"/>
  <c r="U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Z8" i="26"/>
  <c r="Y8" i="26"/>
  <c r="X8" i="26"/>
  <c r="W8" i="26"/>
  <c r="V8" i="26"/>
  <c r="U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Z7" i="26"/>
  <c r="Y7" i="26"/>
  <c r="X7" i="26"/>
  <c r="W7" i="26"/>
  <c r="V7" i="26"/>
  <c r="U7" i="26"/>
  <c r="Q7" i="26"/>
  <c r="P7" i="26"/>
  <c r="O7" i="26"/>
  <c r="N7" i="26"/>
  <c r="M7" i="26"/>
  <c r="L7" i="26"/>
  <c r="K7" i="26"/>
  <c r="J7" i="26"/>
  <c r="I7" i="26"/>
  <c r="H7" i="26"/>
  <c r="G7" i="26"/>
  <c r="F7" i="26"/>
  <c r="E7" i="26"/>
  <c r="Z6" i="26"/>
  <c r="Y6" i="26"/>
  <c r="X6" i="26"/>
  <c r="W6" i="26"/>
  <c r="V6" i="26"/>
  <c r="U6" i="26"/>
  <c r="Q6" i="26"/>
  <c r="P6" i="26"/>
  <c r="O6" i="26"/>
  <c r="N6" i="26"/>
  <c r="M6" i="26"/>
  <c r="L6" i="26"/>
  <c r="K6" i="26"/>
  <c r="J6" i="26"/>
  <c r="I6" i="26"/>
  <c r="H6" i="26"/>
  <c r="G6" i="26"/>
  <c r="F6" i="26"/>
  <c r="E6" i="26"/>
  <c r="Z5" i="26"/>
  <c r="Y5" i="26"/>
  <c r="X5" i="26"/>
  <c r="W5" i="26"/>
  <c r="V5" i="26"/>
  <c r="U5" i="26"/>
  <c r="Q5" i="26"/>
  <c r="P5" i="26"/>
  <c r="O5" i="26"/>
  <c r="N5" i="26"/>
  <c r="M5" i="26"/>
  <c r="L5" i="26"/>
  <c r="K5" i="26"/>
  <c r="J5" i="26"/>
  <c r="I5" i="26"/>
  <c r="H5" i="26"/>
  <c r="G5" i="26"/>
  <c r="F5" i="26"/>
  <c r="E5" i="26"/>
  <c r="Z4" i="26"/>
  <c r="Y4" i="26"/>
  <c r="X4" i="26"/>
  <c r="W4" i="26"/>
  <c r="V4" i="26"/>
  <c r="U4" i="26"/>
  <c r="Q4" i="26"/>
  <c r="P4" i="26"/>
  <c r="O4" i="26"/>
  <c r="N4" i="26"/>
  <c r="M4" i="26"/>
  <c r="L4" i="26"/>
  <c r="K4" i="26"/>
  <c r="J4" i="26"/>
  <c r="I4" i="26"/>
  <c r="H4" i="26"/>
  <c r="G4" i="26"/>
  <c r="F4" i="26"/>
  <c r="E4" i="26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4" i="1"/>
  <c r="D3" i="23"/>
  <c r="D4" i="23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2" i="23"/>
  <c r="Z5" i="1" l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4" i="1"/>
  <c r="D3" i="25"/>
  <c r="D4" i="25"/>
  <c r="D5" i="25"/>
  <c r="D6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21" i="25"/>
  <c r="D22" i="25"/>
  <c r="D23" i="25"/>
  <c r="D24" i="25"/>
  <c r="D25" i="25"/>
  <c r="D26" i="25"/>
  <c r="D27" i="25"/>
  <c r="D28" i="25"/>
  <c r="D29" i="25"/>
  <c r="D30" i="25"/>
  <c r="D31" i="25"/>
  <c r="D32" i="25"/>
  <c r="D33" i="25"/>
  <c r="D34" i="25"/>
  <c r="D2" i="25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4" i="1"/>
  <c r="G3" i="24"/>
  <c r="G4" i="24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30" i="24"/>
  <c r="G31" i="24"/>
  <c r="G32" i="24"/>
  <c r="G33" i="24"/>
  <c r="G34" i="24"/>
  <c r="G2" i="24"/>
  <c r="F3" i="24"/>
  <c r="F4" i="24"/>
  <c r="F5" i="24"/>
  <c r="F6" i="24"/>
  <c r="F7" i="24"/>
  <c r="F8" i="24"/>
  <c r="F9" i="24"/>
  <c r="F10" i="24"/>
  <c r="F11" i="24"/>
  <c r="F12" i="24"/>
  <c r="F13" i="24"/>
  <c r="F14" i="24"/>
  <c r="F15" i="24"/>
  <c r="F16" i="24"/>
  <c r="F17" i="24"/>
  <c r="F18" i="24"/>
  <c r="F19" i="24"/>
  <c r="F20" i="24"/>
  <c r="F21" i="24"/>
  <c r="F22" i="24"/>
  <c r="F23" i="24"/>
  <c r="F24" i="24"/>
  <c r="F25" i="24"/>
  <c r="F26" i="24"/>
  <c r="F27" i="24"/>
  <c r="F28" i="24"/>
  <c r="F29" i="24"/>
  <c r="F30" i="24"/>
  <c r="F31" i="24"/>
  <c r="F32" i="24"/>
  <c r="F33" i="24"/>
  <c r="F34" i="24"/>
  <c r="F2" i="24"/>
  <c r="D3" i="24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2" i="24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4" i="1"/>
  <c r="M3" i="22"/>
  <c r="M4" i="22"/>
  <c r="M5" i="22"/>
  <c r="M6" i="22"/>
  <c r="M7" i="22"/>
  <c r="M8" i="22"/>
  <c r="M9" i="22"/>
  <c r="M10" i="22"/>
  <c r="M11" i="22"/>
  <c r="M12" i="22"/>
  <c r="M13" i="22"/>
  <c r="M14" i="22"/>
  <c r="M15" i="22"/>
  <c r="M16" i="22"/>
  <c r="M17" i="22"/>
  <c r="M18" i="22"/>
  <c r="M19" i="22"/>
  <c r="M20" i="22"/>
  <c r="M21" i="22"/>
  <c r="M22" i="22"/>
  <c r="M23" i="22"/>
  <c r="M24" i="22"/>
  <c r="M25" i="22"/>
  <c r="M26" i="22"/>
  <c r="M27" i="22"/>
  <c r="M28" i="22"/>
  <c r="M29" i="22"/>
  <c r="M30" i="22"/>
  <c r="M31" i="22"/>
  <c r="M32" i="22"/>
  <c r="M33" i="22"/>
  <c r="M34" i="22"/>
  <c r="M2" i="22"/>
  <c r="L3" i="22"/>
  <c r="L4" i="22"/>
  <c r="L5" i="22"/>
  <c r="L6" i="22"/>
  <c r="L7" i="22"/>
  <c r="L8" i="22"/>
  <c r="L9" i="22"/>
  <c r="L10" i="22"/>
  <c r="L11" i="22"/>
  <c r="L12" i="22"/>
  <c r="L13" i="22"/>
  <c r="L14" i="22"/>
  <c r="L15" i="22"/>
  <c r="L16" i="22"/>
  <c r="L17" i="22"/>
  <c r="L18" i="22"/>
  <c r="L19" i="22"/>
  <c r="L20" i="22"/>
  <c r="L21" i="22"/>
  <c r="L22" i="22"/>
  <c r="L23" i="22"/>
  <c r="L24" i="22"/>
  <c r="L25" i="22"/>
  <c r="L26" i="22"/>
  <c r="L27" i="22"/>
  <c r="L28" i="22"/>
  <c r="L29" i="22"/>
  <c r="L30" i="22"/>
  <c r="L31" i="22"/>
  <c r="L32" i="22"/>
  <c r="L33" i="22"/>
  <c r="L34" i="22"/>
  <c r="L2" i="22"/>
  <c r="J3" i="22"/>
  <c r="J4" i="22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31" i="22"/>
  <c r="J32" i="22"/>
  <c r="J33" i="22"/>
  <c r="J34" i="22"/>
  <c r="J2" i="22"/>
  <c r="G25" i="22"/>
  <c r="G30" i="22"/>
  <c r="F3" i="22"/>
  <c r="G3" i="22" s="1"/>
  <c r="F4" i="22"/>
  <c r="G4" i="22" s="1"/>
  <c r="F5" i="22"/>
  <c r="G5" i="22" s="1"/>
  <c r="F6" i="22"/>
  <c r="G6" i="22" s="1"/>
  <c r="F7" i="22"/>
  <c r="G7" i="22" s="1"/>
  <c r="F8" i="22"/>
  <c r="G8" i="22" s="1"/>
  <c r="F9" i="22"/>
  <c r="G9" i="22" s="1"/>
  <c r="F10" i="22"/>
  <c r="G10" i="22" s="1"/>
  <c r="F11" i="22"/>
  <c r="G11" i="22" s="1"/>
  <c r="F12" i="22"/>
  <c r="G12" i="22" s="1"/>
  <c r="F13" i="22"/>
  <c r="G13" i="22" s="1"/>
  <c r="F14" i="22"/>
  <c r="G14" i="22" s="1"/>
  <c r="F15" i="22"/>
  <c r="G15" i="22" s="1"/>
  <c r="F16" i="22"/>
  <c r="G16" i="22" s="1"/>
  <c r="F17" i="22"/>
  <c r="G17" i="22" s="1"/>
  <c r="F18" i="22"/>
  <c r="G18" i="22" s="1"/>
  <c r="F19" i="22"/>
  <c r="G19" i="22" s="1"/>
  <c r="F20" i="22"/>
  <c r="G20" i="22" s="1"/>
  <c r="F21" i="22"/>
  <c r="G21" i="22" s="1"/>
  <c r="F22" i="22"/>
  <c r="G22" i="22" s="1"/>
  <c r="F23" i="22"/>
  <c r="G23" i="22" s="1"/>
  <c r="F24" i="22"/>
  <c r="G24" i="22" s="1"/>
  <c r="F25" i="22"/>
  <c r="F26" i="22"/>
  <c r="G26" i="22" s="1"/>
  <c r="F27" i="22"/>
  <c r="G27" i="22" s="1"/>
  <c r="F28" i="22"/>
  <c r="G28" i="22" s="1"/>
  <c r="F29" i="22"/>
  <c r="G29" i="22" s="1"/>
  <c r="F30" i="22"/>
  <c r="F31" i="22"/>
  <c r="G31" i="22" s="1"/>
  <c r="F32" i="22"/>
  <c r="G32" i="22" s="1"/>
  <c r="F33" i="22"/>
  <c r="G33" i="22" s="1"/>
  <c r="F34" i="22"/>
  <c r="G34" i="22" s="1"/>
  <c r="F2" i="22"/>
  <c r="G2" i="22" s="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" i="2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4" i="1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2" i="20"/>
  <c r="D34" i="17"/>
  <c r="R36" i="26" s="1"/>
  <c r="D3" i="17"/>
  <c r="R5" i="26" s="1"/>
  <c r="D4" i="17"/>
  <c r="R6" i="26" s="1"/>
  <c r="D5" i="17"/>
  <c r="R7" i="26" s="1"/>
  <c r="D6" i="17"/>
  <c r="R8" i="26" s="1"/>
  <c r="D7" i="17"/>
  <c r="R9" i="26" s="1"/>
  <c r="D8" i="17"/>
  <c r="R10" i="26" s="1"/>
  <c r="D9" i="17"/>
  <c r="R11" i="26" s="1"/>
  <c r="D10" i="17"/>
  <c r="R12" i="26" s="1"/>
  <c r="D11" i="17"/>
  <c r="R13" i="26" s="1"/>
  <c r="D12" i="17"/>
  <c r="R14" i="26" s="1"/>
  <c r="D13" i="17"/>
  <c r="R15" i="26" s="1"/>
  <c r="D14" i="17"/>
  <c r="R16" i="26" s="1"/>
  <c r="D15" i="17"/>
  <c r="R17" i="26" s="1"/>
  <c r="D16" i="17"/>
  <c r="R18" i="26" s="1"/>
  <c r="D17" i="17"/>
  <c r="R19" i="26" s="1"/>
  <c r="D18" i="17"/>
  <c r="R20" i="26" s="1"/>
  <c r="D19" i="17"/>
  <c r="R21" i="26" s="1"/>
  <c r="D20" i="17"/>
  <c r="R22" i="26" s="1"/>
  <c r="D21" i="17"/>
  <c r="R23" i="26" s="1"/>
  <c r="D22" i="17"/>
  <c r="R24" i="26" s="1"/>
  <c r="D23" i="17"/>
  <c r="R25" i="26" s="1"/>
  <c r="D24" i="17"/>
  <c r="R26" i="26" s="1"/>
  <c r="D25" i="17"/>
  <c r="R27" i="26" s="1"/>
  <c r="D26" i="17"/>
  <c r="R28" i="26" s="1"/>
  <c r="D27" i="17"/>
  <c r="R29" i="26" s="1"/>
  <c r="D28" i="17"/>
  <c r="R30" i="26" s="1"/>
  <c r="D29" i="17"/>
  <c r="R31" i="26" s="1"/>
  <c r="D30" i="17"/>
  <c r="R32" i="26" s="1"/>
  <c r="D31" i="17"/>
  <c r="R33" i="26" s="1"/>
  <c r="D32" i="17"/>
  <c r="R34" i="26" s="1"/>
  <c r="D33" i="17"/>
  <c r="R35" i="26" s="1"/>
  <c r="D2" i="17"/>
  <c r="R4" i="26" s="1"/>
  <c r="D3" i="19"/>
  <c r="T5" i="26" s="1"/>
  <c r="D4" i="19"/>
  <c r="T6" i="26" s="1"/>
  <c r="D5" i="19"/>
  <c r="T7" i="26" s="1"/>
  <c r="D6" i="19"/>
  <c r="T8" i="26" s="1"/>
  <c r="D7" i="19"/>
  <c r="T9" i="26" s="1"/>
  <c r="D8" i="19"/>
  <c r="T10" i="26" s="1"/>
  <c r="D9" i="19"/>
  <c r="T11" i="26" s="1"/>
  <c r="D10" i="19"/>
  <c r="T12" i="26" s="1"/>
  <c r="D11" i="19"/>
  <c r="T13" i="26" s="1"/>
  <c r="D12" i="19"/>
  <c r="T14" i="26" s="1"/>
  <c r="D13" i="19"/>
  <c r="T15" i="26" s="1"/>
  <c r="D14" i="19"/>
  <c r="T16" i="26" s="1"/>
  <c r="D15" i="19"/>
  <c r="T17" i="26" s="1"/>
  <c r="D16" i="19"/>
  <c r="T18" i="26" s="1"/>
  <c r="D17" i="19"/>
  <c r="T19" i="26" s="1"/>
  <c r="D18" i="19"/>
  <c r="T20" i="26" s="1"/>
  <c r="D19" i="19"/>
  <c r="T21" i="26" s="1"/>
  <c r="D20" i="19"/>
  <c r="T22" i="26" s="1"/>
  <c r="D21" i="19"/>
  <c r="T23" i="26" s="1"/>
  <c r="D22" i="19"/>
  <c r="T24" i="26" s="1"/>
  <c r="D23" i="19"/>
  <c r="T25" i="26" s="1"/>
  <c r="D24" i="19"/>
  <c r="T26" i="26" s="1"/>
  <c r="D25" i="19"/>
  <c r="T27" i="26" s="1"/>
  <c r="D26" i="19"/>
  <c r="T28" i="26" s="1"/>
  <c r="D27" i="19"/>
  <c r="T29" i="26" s="1"/>
  <c r="D28" i="19"/>
  <c r="T30" i="26" s="1"/>
  <c r="D29" i="19"/>
  <c r="T31" i="26" s="1"/>
  <c r="D30" i="19"/>
  <c r="T32" i="26" s="1"/>
  <c r="D31" i="19"/>
  <c r="T33" i="26" s="1"/>
  <c r="D32" i="19"/>
  <c r="T34" i="26" s="1"/>
  <c r="D33" i="19"/>
  <c r="T35" i="26" s="1"/>
  <c r="D34" i="19"/>
  <c r="T36" i="26" s="1"/>
  <c r="D2" i="19"/>
  <c r="T4" i="26" s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4" i="1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2" i="16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2" i="16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4" i="1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2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2" i="15"/>
  <c r="T35" i="1" l="1"/>
  <c r="T23" i="1"/>
  <c r="T11" i="1"/>
  <c r="T34" i="1"/>
  <c r="T22" i="1"/>
  <c r="T10" i="1"/>
  <c r="T33" i="1"/>
  <c r="T21" i="1"/>
  <c r="T9" i="1"/>
  <c r="T32" i="1"/>
  <c r="T20" i="1"/>
  <c r="T8" i="1"/>
  <c r="T31" i="1"/>
  <c r="T19" i="1"/>
  <c r="T7" i="1"/>
  <c r="T30" i="1"/>
  <c r="T18" i="1"/>
  <c r="T6" i="1"/>
  <c r="T29" i="1"/>
  <c r="T17" i="1"/>
  <c r="T5" i="1"/>
  <c r="T28" i="1"/>
  <c r="T16" i="1"/>
  <c r="T27" i="1"/>
  <c r="T15" i="1"/>
  <c r="T26" i="1"/>
  <c r="T14" i="1"/>
  <c r="T4" i="1"/>
  <c r="T25" i="1"/>
  <c r="T13" i="1"/>
  <c r="T36" i="1"/>
  <c r="T24" i="1"/>
  <c r="T12" i="1"/>
  <c r="S4" i="26"/>
  <c r="E41" i="27" s="1"/>
  <c r="S10" i="1"/>
  <c r="S31" i="1"/>
  <c r="S19" i="26"/>
  <c r="E56" i="27" s="1"/>
  <c r="S7" i="1"/>
  <c r="S30" i="1"/>
  <c r="S18" i="26"/>
  <c r="E55" i="27" s="1"/>
  <c r="S6" i="1"/>
  <c r="S29" i="26"/>
  <c r="E66" i="27" s="1"/>
  <c r="S17" i="1"/>
  <c r="S28" i="26"/>
  <c r="E65" i="27" s="1"/>
  <c r="S16" i="26"/>
  <c r="E53" i="27" s="1"/>
  <c r="S27" i="1"/>
  <c r="S15" i="26"/>
  <c r="E52" i="27" s="1"/>
  <c r="S8" i="1"/>
  <c r="S26" i="1"/>
  <c r="S14" i="26"/>
  <c r="E51" i="27" s="1"/>
  <c r="S20" i="26"/>
  <c r="E57" i="27" s="1"/>
  <c r="S32" i="26"/>
  <c r="E69" i="27" s="1"/>
  <c r="S34" i="26"/>
  <c r="E71" i="27" s="1"/>
  <c r="S34" i="1"/>
  <c r="S22" i="26"/>
  <c r="S22" i="1"/>
  <c r="S5" i="26"/>
  <c r="E42" i="27" s="1"/>
  <c r="S5" i="1"/>
  <c r="S33" i="26"/>
  <c r="E70" i="27" s="1"/>
  <c r="S33" i="1"/>
  <c r="S21" i="26"/>
  <c r="E58" i="27" s="1"/>
  <c r="S21" i="1"/>
  <c r="S9" i="26"/>
  <c r="E46" i="27" s="1"/>
  <c r="S9" i="1"/>
  <c r="E59" i="27"/>
  <c r="R32" i="1"/>
  <c r="R20" i="1"/>
  <c r="R8" i="1"/>
  <c r="R31" i="1"/>
  <c r="R19" i="1"/>
  <c r="R7" i="1"/>
  <c r="R30" i="1"/>
  <c r="R18" i="1"/>
  <c r="R6" i="1"/>
  <c r="R29" i="1"/>
  <c r="R17" i="1"/>
  <c r="R5" i="1"/>
  <c r="R28" i="1"/>
  <c r="R16" i="1"/>
  <c r="R27" i="1"/>
  <c r="R15" i="1"/>
  <c r="R26" i="1"/>
  <c r="R14" i="1"/>
  <c r="R4" i="1"/>
  <c r="R25" i="1"/>
  <c r="R13" i="1"/>
  <c r="R36" i="1"/>
  <c r="R24" i="1"/>
  <c r="R12" i="1"/>
  <c r="R35" i="1"/>
  <c r="R23" i="1"/>
  <c r="R11" i="1"/>
  <c r="R34" i="1"/>
  <c r="R22" i="1"/>
  <c r="R10" i="1"/>
  <c r="R33" i="1"/>
  <c r="R21" i="1"/>
  <c r="R9" i="1"/>
  <c r="H13" i="22"/>
  <c r="H3" i="22"/>
  <c r="H25" i="22"/>
  <c r="H26" i="22"/>
  <c r="H14" i="22"/>
  <c r="H24" i="22"/>
  <c r="H12" i="22"/>
  <c r="H2" i="22"/>
  <c r="H23" i="22"/>
  <c r="H11" i="22"/>
  <c r="H34" i="22"/>
  <c r="H22" i="22"/>
  <c r="H10" i="22"/>
  <c r="H33" i="22"/>
  <c r="H21" i="22"/>
  <c r="H9" i="22"/>
  <c r="H32" i="22"/>
  <c r="H20" i="22"/>
  <c r="H8" i="22"/>
  <c r="H31" i="22"/>
  <c r="H19" i="22"/>
  <c r="H7" i="22"/>
  <c r="H30" i="22"/>
  <c r="H18" i="22"/>
  <c r="H6" i="22"/>
  <c r="H29" i="22"/>
  <c r="H17" i="22"/>
  <c r="H5" i="22"/>
  <c r="H28" i="22"/>
  <c r="H16" i="22"/>
  <c r="H4" i="22"/>
  <c r="H27" i="22"/>
  <c r="H15" i="22"/>
  <c r="H35" i="21"/>
  <c r="V36" i="1" s="1"/>
  <c r="H23" i="21"/>
  <c r="V24" i="1" s="1"/>
  <c r="H11" i="21"/>
  <c r="V12" i="1" s="1"/>
  <c r="H33" i="21"/>
  <c r="V34" i="1" s="1"/>
  <c r="H21" i="21"/>
  <c r="V22" i="1" s="1"/>
  <c r="H9" i="21"/>
  <c r="V10" i="1" s="1"/>
  <c r="H20" i="21"/>
  <c r="V21" i="1" s="1"/>
  <c r="H24" i="21"/>
  <c r="V25" i="1" s="1"/>
  <c r="H12" i="21"/>
  <c r="V13" i="1" s="1"/>
  <c r="H34" i="21"/>
  <c r="V35" i="1" s="1"/>
  <c r="H22" i="21"/>
  <c r="V23" i="1" s="1"/>
  <c r="H10" i="21"/>
  <c r="V11" i="1" s="1"/>
  <c r="H31" i="21"/>
  <c r="V32" i="1" s="1"/>
  <c r="H19" i="21"/>
  <c r="V20" i="1" s="1"/>
  <c r="H7" i="21"/>
  <c r="V8" i="1" s="1"/>
  <c r="H30" i="21"/>
  <c r="V31" i="1" s="1"/>
  <c r="H18" i="21"/>
  <c r="V19" i="1" s="1"/>
  <c r="H6" i="21"/>
  <c r="V7" i="1" s="1"/>
  <c r="H29" i="21"/>
  <c r="V30" i="1" s="1"/>
  <c r="H17" i="21"/>
  <c r="V18" i="1" s="1"/>
  <c r="H5" i="21"/>
  <c r="V6" i="1" s="1"/>
  <c r="H26" i="21"/>
  <c r="V27" i="1" s="1"/>
  <c r="H14" i="21"/>
  <c r="V15" i="1" s="1"/>
  <c r="H25" i="21"/>
  <c r="V26" i="1" s="1"/>
  <c r="H13" i="21"/>
  <c r="V14" i="1" s="1"/>
  <c r="H8" i="21"/>
  <c r="V9" i="1" s="1"/>
  <c r="H28" i="21"/>
  <c r="V29" i="1" s="1"/>
  <c r="H16" i="21"/>
  <c r="V17" i="1" s="1"/>
  <c r="H4" i="21"/>
  <c r="V5" i="1" s="1"/>
  <c r="H27" i="21"/>
  <c r="V28" i="1" s="1"/>
  <c r="H15" i="21"/>
  <c r="V16" i="1" s="1"/>
  <c r="H3" i="21"/>
  <c r="V4" i="1" s="1"/>
  <c r="H32" i="21"/>
  <c r="V33" i="1" s="1"/>
  <c r="S4" i="1" l="1"/>
  <c r="S10" i="26"/>
  <c r="E47" i="27" s="1"/>
  <c r="S31" i="26"/>
  <c r="E68" i="27" s="1"/>
  <c r="S27" i="26"/>
  <c r="E64" i="27" s="1"/>
  <c r="S28" i="1"/>
  <c r="S6" i="26"/>
  <c r="E43" i="27" s="1"/>
  <c r="S7" i="26"/>
  <c r="E44" i="27" s="1"/>
  <c r="S16" i="1"/>
  <c r="S20" i="1"/>
  <c r="S8" i="26"/>
  <c r="E45" i="27" s="1"/>
  <c r="S19" i="1"/>
  <c r="S26" i="26"/>
  <c r="E63" i="27" s="1"/>
  <c r="S30" i="26"/>
  <c r="E67" i="27" s="1"/>
  <c r="S14" i="1"/>
  <c r="S18" i="1"/>
  <c r="S17" i="26"/>
  <c r="E54" i="27" s="1"/>
  <c r="S29" i="1"/>
  <c r="S32" i="1"/>
  <c r="S15" i="1"/>
  <c r="S25" i="26"/>
  <c r="E62" i="27" s="1"/>
  <c r="S25" i="1"/>
  <c r="S23" i="26"/>
  <c r="E60" i="27" s="1"/>
  <c r="S23" i="1"/>
  <c r="S12" i="26"/>
  <c r="E49" i="27" s="1"/>
  <c r="S12" i="1"/>
  <c r="S11" i="26"/>
  <c r="E48" i="27" s="1"/>
  <c r="S11" i="1"/>
  <c r="S13" i="26"/>
  <c r="E50" i="27" s="1"/>
  <c r="S13" i="1"/>
  <c r="S24" i="26"/>
  <c r="E61" i="27" s="1"/>
  <c r="S24" i="1"/>
  <c r="S35" i="26"/>
  <c r="E72" i="27" s="1"/>
  <c r="S35" i="1"/>
  <c r="S36" i="26"/>
  <c r="E73" i="27" s="1"/>
  <c r="S36" i="1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2" i="15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4" i="1"/>
  <c r="M3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2" i="14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2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2" i="14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4" i="1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2" i="13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4" i="1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2" i="12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4" i="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2" i="1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4" i="1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2" i="10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4" i="1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2" i="9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4" i="1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2" i="8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4" i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2" i="7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4" i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2" i="6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4" i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" i="4"/>
  <c r="G4" i="4"/>
  <c r="F4" i="2"/>
  <c r="F8" i="2"/>
  <c r="F12" i="2"/>
  <c r="F16" i="2"/>
  <c r="F20" i="2"/>
  <c r="F24" i="2"/>
  <c r="F28" i="2"/>
  <c r="F32" i="2"/>
  <c r="E3" i="2"/>
  <c r="F3" i="2" s="1"/>
  <c r="E4" i="2"/>
  <c r="E5" i="2"/>
  <c r="F5" i="2" s="1"/>
  <c r="G5" i="2" s="1"/>
  <c r="H5" i="2" s="1"/>
  <c r="E6" i="2"/>
  <c r="F6" i="2" s="1"/>
  <c r="E7" i="2"/>
  <c r="F7" i="2" s="1"/>
  <c r="E8" i="2"/>
  <c r="E9" i="2"/>
  <c r="F9" i="2" s="1"/>
  <c r="E10" i="2"/>
  <c r="F10" i="2" s="1"/>
  <c r="E11" i="2"/>
  <c r="F11" i="2" s="1"/>
  <c r="E12" i="2"/>
  <c r="E13" i="2"/>
  <c r="F13" i="2" s="1"/>
  <c r="E14" i="2"/>
  <c r="F14" i="2" s="1"/>
  <c r="E15" i="2"/>
  <c r="F15" i="2" s="1"/>
  <c r="E16" i="2"/>
  <c r="E17" i="2"/>
  <c r="F17" i="2" s="1"/>
  <c r="G17" i="2" s="1"/>
  <c r="H17" i="2" s="1"/>
  <c r="E18" i="2"/>
  <c r="F18" i="2" s="1"/>
  <c r="E19" i="2"/>
  <c r="F19" i="2" s="1"/>
  <c r="E20" i="2"/>
  <c r="E21" i="2"/>
  <c r="F21" i="2" s="1"/>
  <c r="E22" i="2"/>
  <c r="F22" i="2" s="1"/>
  <c r="E23" i="2"/>
  <c r="E24" i="2"/>
  <c r="E25" i="2"/>
  <c r="F25" i="2" s="1"/>
  <c r="E26" i="2"/>
  <c r="F26" i="2" s="1"/>
  <c r="E27" i="2"/>
  <c r="F27" i="2" s="1"/>
  <c r="E28" i="2"/>
  <c r="E29" i="2"/>
  <c r="F29" i="2" s="1"/>
  <c r="G29" i="2" s="1"/>
  <c r="H29" i="2" s="1"/>
  <c r="E30" i="2"/>
  <c r="F30" i="2" s="1"/>
  <c r="E31" i="2"/>
  <c r="F31" i="2" s="1"/>
  <c r="E32" i="2"/>
  <c r="E33" i="2"/>
  <c r="F33" i="2" s="1"/>
  <c r="E34" i="2"/>
  <c r="F34" i="2" s="1"/>
  <c r="E2" i="2"/>
  <c r="F2" i="2" s="1"/>
  <c r="H30" i="4" l="1"/>
  <c r="E31" i="1" s="1"/>
  <c r="H22" i="4"/>
  <c r="E23" i="1" s="1"/>
  <c r="H19" i="4"/>
  <c r="E20" i="1" s="1"/>
  <c r="H14" i="4"/>
  <c r="E15" i="1" s="1"/>
  <c r="H6" i="4"/>
  <c r="E7" i="1" s="1"/>
  <c r="H28" i="4"/>
  <c r="E29" i="1" s="1"/>
  <c r="H8" i="4"/>
  <c r="E9" i="1" s="1"/>
  <c r="H5" i="4"/>
  <c r="E6" i="1" s="1"/>
  <c r="H3" i="4"/>
  <c r="E4" i="1" s="1"/>
  <c r="H4" i="4"/>
  <c r="E5" i="1" s="1"/>
  <c r="H11" i="4"/>
  <c r="E12" i="1" s="1"/>
  <c r="H31" i="4"/>
  <c r="E32" i="1" s="1"/>
  <c r="H23" i="4"/>
  <c r="E24" i="1" s="1"/>
  <c r="H15" i="4"/>
  <c r="E16" i="1" s="1"/>
  <c r="H7" i="4"/>
  <c r="E8" i="1" s="1"/>
  <c r="H21" i="4"/>
  <c r="E22" i="1" s="1"/>
  <c r="H20" i="4"/>
  <c r="E21" i="1" s="1"/>
  <c r="H35" i="4"/>
  <c r="E36" i="1" s="1"/>
  <c r="H34" i="4"/>
  <c r="E35" i="1" s="1"/>
  <c r="H26" i="4"/>
  <c r="E27" i="1" s="1"/>
  <c r="H18" i="4"/>
  <c r="E19" i="1" s="1"/>
  <c r="H10" i="4"/>
  <c r="E11" i="1" s="1"/>
  <c r="H13" i="4"/>
  <c r="E14" i="1" s="1"/>
  <c r="H33" i="4"/>
  <c r="E34" i="1" s="1"/>
  <c r="H25" i="4"/>
  <c r="E26" i="1" s="1"/>
  <c r="H17" i="4"/>
  <c r="E18" i="1" s="1"/>
  <c r="H9" i="4"/>
  <c r="E10" i="1" s="1"/>
  <c r="H29" i="4"/>
  <c r="E30" i="1" s="1"/>
  <c r="H12" i="4"/>
  <c r="E13" i="1" s="1"/>
  <c r="H27" i="4"/>
  <c r="E28" i="1" s="1"/>
  <c r="H32" i="4"/>
  <c r="E33" i="1" s="1"/>
  <c r="H24" i="4"/>
  <c r="E25" i="1" s="1"/>
  <c r="H16" i="4"/>
  <c r="E17" i="1" s="1"/>
  <c r="G30" i="2"/>
  <c r="H30" i="2" s="1"/>
  <c r="G18" i="2"/>
  <c r="H18" i="2" s="1"/>
  <c r="G6" i="2"/>
  <c r="H6" i="2" s="1"/>
  <c r="G27" i="2"/>
  <c r="H27" i="2" s="1"/>
  <c r="G26" i="2"/>
  <c r="H26" i="2" s="1"/>
  <c r="G14" i="2"/>
  <c r="H14" i="2" s="1"/>
  <c r="G32" i="2"/>
  <c r="H32" i="2" s="1"/>
  <c r="G15" i="2"/>
  <c r="H15" i="2" s="1"/>
  <c r="G25" i="2"/>
  <c r="H25" i="2" s="1"/>
  <c r="G13" i="2"/>
  <c r="H13" i="2" s="1"/>
  <c r="G28" i="2"/>
  <c r="H28" i="2" s="1"/>
  <c r="G3" i="2"/>
  <c r="H3" i="2" s="1"/>
  <c r="G24" i="2"/>
  <c r="H24" i="2" s="1"/>
  <c r="G2" i="2"/>
  <c r="H2" i="2" s="1"/>
  <c r="I17" i="2" s="1"/>
  <c r="G23" i="2"/>
  <c r="H23" i="2" s="1"/>
  <c r="G11" i="2"/>
  <c r="H11" i="2" s="1"/>
  <c r="G20" i="2"/>
  <c r="H20" i="2" s="1"/>
  <c r="G34" i="2"/>
  <c r="H34" i="2" s="1"/>
  <c r="G22" i="2"/>
  <c r="H22" i="2" s="1"/>
  <c r="G10" i="2"/>
  <c r="H10" i="2" s="1"/>
  <c r="G16" i="2"/>
  <c r="H16" i="2" s="1"/>
  <c r="G33" i="2"/>
  <c r="H33" i="2" s="1"/>
  <c r="G21" i="2"/>
  <c r="H21" i="2" s="1"/>
  <c r="G9" i="2"/>
  <c r="H9" i="2" s="1"/>
  <c r="G12" i="2"/>
  <c r="H12" i="2" s="1"/>
  <c r="G8" i="2"/>
  <c r="H8" i="2" s="1"/>
  <c r="G31" i="2"/>
  <c r="H31" i="2" s="1"/>
  <c r="G19" i="2"/>
  <c r="H19" i="2" s="1"/>
  <c r="G7" i="2"/>
  <c r="H7" i="2" s="1"/>
  <c r="G4" i="2"/>
  <c r="H4" i="2" s="1"/>
  <c r="I14" i="2" l="1"/>
  <c r="D19" i="26"/>
  <c r="C19" i="26" s="1"/>
  <c r="C34" i="27" s="1"/>
  <c r="D19" i="1"/>
  <c r="I28" i="2"/>
  <c r="I9" i="2"/>
  <c r="I3" i="2"/>
  <c r="C19" i="1"/>
  <c r="I16" i="2"/>
  <c r="I25" i="2"/>
  <c r="I21" i="2"/>
  <c r="I10" i="2"/>
  <c r="I15" i="2"/>
  <c r="I33" i="2"/>
  <c r="I22" i="2"/>
  <c r="I32" i="2"/>
  <c r="D16" i="26"/>
  <c r="C16" i="26" s="1"/>
  <c r="C21" i="27" s="1"/>
  <c r="D16" i="1"/>
  <c r="C16" i="1" s="1"/>
  <c r="I34" i="2"/>
  <c r="I7" i="2"/>
  <c r="I20" i="2"/>
  <c r="I26" i="2"/>
  <c r="I11" i="2"/>
  <c r="I27" i="2"/>
  <c r="I19" i="2"/>
  <c r="I31" i="2"/>
  <c r="I23" i="2"/>
  <c r="I6" i="2"/>
  <c r="I4" i="2"/>
  <c r="I2" i="2"/>
  <c r="I18" i="2"/>
  <c r="I29" i="2"/>
  <c r="I13" i="2"/>
  <c r="I8" i="2"/>
  <c r="I12" i="2"/>
  <c r="I24" i="2"/>
  <c r="I30" i="2"/>
  <c r="I5" i="2"/>
  <c r="D31" i="26" l="1"/>
  <c r="C31" i="26" s="1"/>
  <c r="C28" i="27" s="1"/>
  <c r="D31" i="1"/>
  <c r="C31" i="1" s="1"/>
  <c r="D36" i="26"/>
  <c r="C36" i="26" s="1"/>
  <c r="C29" i="27" s="1"/>
  <c r="D36" i="1"/>
  <c r="C36" i="1" s="1"/>
  <c r="D18" i="26"/>
  <c r="C18" i="26" s="1"/>
  <c r="C27" i="27" s="1"/>
  <c r="D18" i="1"/>
  <c r="C18" i="1" s="1"/>
  <c r="D20" i="26"/>
  <c r="C20" i="26" s="1"/>
  <c r="C11" i="27" s="1"/>
  <c r="D20" i="1"/>
  <c r="C20" i="1" s="1"/>
  <c r="D29" i="26"/>
  <c r="C29" i="26" s="1"/>
  <c r="C2" i="27" s="1"/>
  <c r="D29" i="1"/>
  <c r="C29" i="1" s="1"/>
  <c r="D4" i="26"/>
  <c r="C4" i="26" s="1"/>
  <c r="C10" i="27" s="1"/>
  <c r="D4" i="1"/>
  <c r="C4" i="1" s="1"/>
  <c r="D13" i="26"/>
  <c r="C13" i="26" s="1"/>
  <c r="C18" i="27" s="1"/>
  <c r="D13" i="1"/>
  <c r="C13" i="1" s="1"/>
  <c r="D35" i="26"/>
  <c r="C35" i="26" s="1"/>
  <c r="C22" i="27" s="1"/>
  <c r="D35" i="1"/>
  <c r="C35" i="1" s="1"/>
  <c r="D6" i="26"/>
  <c r="C6" i="26" s="1"/>
  <c r="C4" i="27" s="1"/>
  <c r="D6" i="1"/>
  <c r="C6" i="1" s="1"/>
  <c r="D17" i="26"/>
  <c r="C17" i="26" s="1"/>
  <c r="C30" i="27" s="1"/>
  <c r="D17" i="1"/>
  <c r="C17" i="1" s="1"/>
  <c r="D5" i="26"/>
  <c r="C5" i="26" s="1"/>
  <c r="C12" i="27" s="1"/>
  <c r="D5" i="1"/>
  <c r="C5" i="1" s="1"/>
  <c r="D11" i="26"/>
  <c r="C11" i="26" s="1"/>
  <c r="C33" i="27" s="1"/>
  <c r="D11" i="1"/>
  <c r="C11" i="1" s="1"/>
  <c r="D12" i="26"/>
  <c r="C12" i="26" s="1"/>
  <c r="C15" i="27" s="1"/>
  <c r="D12" i="1"/>
  <c r="C12" i="1" s="1"/>
  <c r="D32" i="26"/>
  <c r="C32" i="26" s="1"/>
  <c r="C14" i="27" s="1"/>
  <c r="D32" i="1"/>
  <c r="C32" i="1" s="1"/>
  <c r="D26" i="26"/>
  <c r="C26" i="26" s="1"/>
  <c r="C26" i="27" s="1"/>
  <c r="D26" i="1"/>
  <c r="C26" i="1" s="1"/>
  <c r="D8" i="26"/>
  <c r="C8" i="26" s="1"/>
  <c r="C13" i="27" s="1"/>
  <c r="D8" i="1"/>
  <c r="C8" i="1" s="1"/>
  <c r="D25" i="26"/>
  <c r="C25" i="26" s="1"/>
  <c r="C5" i="27" s="1"/>
  <c r="D25" i="1"/>
  <c r="C25" i="1" s="1"/>
  <c r="D28" i="26"/>
  <c r="C28" i="26" s="1"/>
  <c r="C3" i="27" s="1"/>
  <c r="D28" i="1"/>
  <c r="C28" i="1" s="1"/>
  <c r="D34" i="26"/>
  <c r="C34" i="26" s="1"/>
  <c r="C25" i="27" s="1"/>
  <c r="D34" i="1"/>
  <c r="C34" i="1" s="1"/>
  <c r="D23" i="26"/>
  <c r="C23" i="26" s="1"/>
  <c r="C8" i="27" s="1"/>
  <c r="D23" i="1"/>
  <c r="C23" i="1" s="1"/>
  <c r="D30" i="26"/>
  <c r="C30" i="26" s="1"/>
  <c r="C7" i="27" s="1"/>
  <c r="D30" i="1"/>
  <c r="C30" i="1" s="1"/>
  <c r="D27" i="26"/>
  <c r="C27" i="26" s="1"/>
  <c r="C6" i="27" s="1"/>
  <c r="D27" i="1"/>
  <c r="C27" i="1" s="1"/>
  <c r="D14" i="26"/>
  <c r="C14" i="26" s="1"/>
  <c r="C19" i="27" s="1"/>
  <c r="D14" i="1"/>
  <c r="C14" i="1" s="1"/>
  <c r="D10" i="26"/>
  <c r="C10" i="26" s="1"/>
  <c r="C31" i="27" s="1"/>
  <c r="D10" i="1"/>
  <c r="C10" i="1" s="1"/>
  <c r="D33" i="26"/>
  <c r="C33" i="26" s="1"/>
  <c r="C23" i="27" s="1"/>
  <c r="D33" i="1"/>
  <c r="C33" i="1" s="1"/>
  <c r="D22" i="26"/>
  <c r="C22" i="26" s="1"/>
  <c r="C32" i="27" s="1"/>
  <c r="D22" i="1"/>
  <c r="C22" i="1" s="1"/>
  <c r="D24" i="26"/>
  <c r="C24" i="26" s="1"/>
  <c r="C17" i="27" s="1"/>
  <c r="D24" i="1"/>
  <c r="C24" i="1" s="1"/>
  <c r="D7" i="26"/>
  <c r="C7" i="26" s="1"/>
  <c r="C16" i="27" s="1"/>
  <c r="D7" i="1"/>
  <c r="C7" i="1" s="1"/>
  <c r="D15" i="26"/>
  <c r="C15" i="26" s="1"/>
  <c r="C24" i="27" s="1"/>
  <c r="D15" i="1"/>
  <c r="C15" i="1" s="1"/>
  <c r="D21" i="26"/>
  <c r="C21" i="26" s="1"/>
  <c r="C9" i="27" s="1"/>
  <c r="D21" i="1"/>
  <c r="C21" i="1" s="1"/>
  <c r="D9" i="26"/>
  <c r="C9" i="26" s="1"/>
  <c r="C20" i="27" s="1"/>
  <c r="D9" i="1"/>
  <c r="C9" i="1" s="1"/>
</calcChain>
</file>

<file path=xl/sharedStrings.xml><?xml version="1.0" encoding="utf-8"?>
<sst xmlns="http://schemas.openxmlformats.org/spreadsheetml/2006/main" count="1265" uniqueCount="216">
  <si>
    <t>分项指标</t>
    <phoneticPr fontId="1" type="noConversion"/>
  </si>
  <si>
    <t>城市支撑力</t>
    <phoneticPr fontId="1" type="noConversion"/>
  </si>
  <si>
    <t>城市运气</t>
    <phoneticPr fontId="1" type="noConversion"/>
  </si>
  <si>
    <t>生态禀赋</t>
    <phoneticPr fontId="1" type="noConversion"/>
  </si>
  <si>
    <t>政策地位</t>
    <phoneticPr fontId="1" type="noConversion"/>
  </si>
  <si>
    <t>经济规模</t>
    <phoneticPr fontId="1" type="noConversion"/>
  </si>
  <si>
    <t>交通规模</t>
    <phoneticPr fontId="1" type="noConversion"/>
  </si>
  <si>
    <t>创新能力</t>
    <phoneticPr fontId="1" type="noConversion"/>
  </si>
  <si>
    <t>基本保障</t>
    <phoneticPr fontId="1" type="noConversion"/>
  </si>
  <si>
    <t>生活水平</t>
    <phoneticPr fontId="1" type="noConversion"/>
  </si>
  <si>
    <t>文化资源</t>
    <phoneticPr fontId="1" type="noConversion"/>
  </si>
  <si>
    <t>教育服务</t>
    <phoneticPr fontId="1" type="noConversion"/>
  </si>
  <si>
    <t>医疗服务</t>
    <phoneticPr fontId="1" type="noConversion"/>
  </si>
  <si>
    <t>文化服务</t>
    <phoneticPr fontId="1" type="noConversion"/>
  </si>
  <si>
    <t>主流媒体</t>
    <phoneticPr fontId="1" type="noConversion"/>
  </si>
  <si>
    <t>舆情干预</t>
    <phoneticPr fontId="1" type="noConversion"/>
  </si>
  <si>
    <t>媒体影响</t>
    <phoneticPr fontId="1" type="noConversion"/>
  </si>
  <si>
    <t>城市标签</t>
    <phoneticPr fontId="1" type="noConversion"/>
  </si>
  <si>
    <t>主流评价</t>
    <phoneticPr fontId="1" type="noConversion"/>
  </si>
  <si>
    <t>就学吸引</t>
    <phoneticPr fontId="1" type="noConversion"/>
  </si>
  <si>
    <t>就业吸引</t>
    <phoneticPr fontId="1" type="noConversion"/>
  </si>
  <si>
    <t>旅游吸引</t>
    <phoneticPr fontId="1" type="noConversion"/>
  </si>
  <si>
    <t>外资吸引</t>
    <phoneticPr fontId="1" type="noConversion"/>
  </si>
  <si>
    <t>会展竞争</t>
    <phoneticPr fontId="1" type="noConversion"/>
  </si>
  <si>
    <t>规模潜力</t>
    <phoneticPr fontId="1" type="noConversion"/>
  </si>
  <si>
    <t>社会治理</t>
    <phoneticPr fontId="1" type="noConversion"/>
  </si>
  <si>
    <t>公共服务</t>
    <phoneticPr fontId="1" type="noConversion"/>
  </si>
  <si>
    <t>信息基础设施</t>
    <phoneticPr fontId="1" type="noConversion"/>
  </si>
  <si>
    <t>传媒生态环境</t>
    <phoneticPr fontId="1" type="noConversion"/>
  </si>
  <si>
    <t>国内吸引力</t>
    <phoneticPr fontId="1" type="noConversion"/>
  </si>
  <si>
    <t>国际吸引力</t>
    <phoneticPr fontId="1" type="noConversion"/>
  </si>
  <si>
    <t>网络接入</t>
    <phoneticPr fontId="1" type="noConversion"/>
  </si>
  <si>
    <t>城市凝聚力</t>
    <phoneticPr fontId="1" type="noConversion"/>
  </si>
  <si>
    <t>媒体化生存能力</t>
    <phoneticPr fontId="1" type="noConversion"/>
  </si>
  <si>
    <t>城市吸引力</t>
    <phoneticPr fontId="1" type="noConversion"/>
  </si>
  <si>
    <t>石家庄</t>
    <phoneticPr fontId="1" type="noConversion"/>
  </si>
  <si>
    <t>太原</t>
    <phoneticPr fontId="1" type="noConversion"/>
  </si>
  <si>
    <t>呼和浩特</t>
    <phoneticPr fontId="1" type="noConversion"/>
  </si>
  <si>
    <t>沈阳</t>
    <phoneticPr fontId="1" type="noConversion"/>
  </si>
  <si>
    <t>长春</t>
    <phoneticPr fontId="1" type="noConversion"/>
  </si>
  <si>
    <t>哈尔滨</t>
    <phoneticPr fontId="1" type="noConversion"/>
  </si>
  <si>
    <t>南京</t>
    <phoneticPr fontId="1" type="noConversion"/>
  </si>
  <si>
    <t>杭州</t>
    <phoneticPr fontId="1" type="noConversion"/>
  </si>
  <si>
    <t>合肥</t>
    <phoneticPr fontId="1" type="noConversion"/>
  </si>
  <si>
    <t>福州</t>
    <phoneticPr fontId="1" type="noConversion"/>
  </si>
  <si>
    <t>南昌</t>
    <phoneticPr fontId="1" type="noConversion"/>
  </si>
  <si>
    <t>济南</t>
    <phoneticPr fontId="1" type="noConversion"/>
  </si>
  <si>
    <t>郑州</t>
    <phoneticPr fontId="1" type="noConversion"/>
  </si>
  <si>
    <t>武汉</t>
    <phoneticPr fontId="1" type="noConversion"/>
  </si>
  <si>
    <t>长沙</t>
    <phoneticPr fontId="1" type="noConversion"/>
  </si>
  <si>
    <t>广州</t>
    <phoneticPr fontId="1" type="noConversion"/>
  </si>
  <si>
    <t>南宁</t>
    <phoneticPr fontId="1" type="noConversion"/>
  </si>
  <si>
    <t>海口</t>
    <phoneticPr fontId="1" type="noConversion"/>
  </si>
  <si>
    <t>成都</t>
    <phoneticPr fontId="1" type="noConversion"/>
  </si>
  <si>
    <t>贵阳</t>
    <phoneticPr fontId="1" type="noConversion"/>
  </si>
  <si>
    <t>昆明</t>
    <phoneticPr fontId="1" type="noConversion"/>
  </si>
  <si>
    <t>拉萨</t>
    <phoneticPr fontId="1" type="noConversion"/>
  </si>
  <si>
    <t>西安</t>
    <phoneticPr fontId="1" type="noConversion"/>
  </si>
  <si>
    <t>兰州</t>
    <phoneticPr fontId="1" type="noConversion"/>
  </si>
  <si>
    <t>序号</t>
    <phoneticPr fontId="1" type="noConversion"/>
  </si>
  <si>
    <t>西宁</t>
    <phoneticPr fontId="1" type="noConversion"/>
  </si>
  <si>
    <t>银川</t>
    <phoneticPr fontId="1" type="noConversion"/>
  </si>
  <si>
    <t>乌鲁木齐</t>
    <phoneticPr fontId="1" type="noConversion"/>
  </si>
  <si>
    <t>深圳</t>
    <phoneticPr fontId="1" type="noConversion"/>
  </si>
  <si>
    <t>大连</t>
    <phoneticPr fontId="1" type="noConversion"/>
  </si>
  <si>
    <t>宁波</t>
    <phoneticPr fontId="1" type="noConversion"/>
  </si>
  <si>
    <t>青岛</t>
    <phoneticPr fontId="1" type="noConversion"/>
  </si>
  <si>
    <t>厦门</t>
    <phoneticPr fontId="1" type="noConversion"/>
  </si>
  <si>
    <t>城市</t>
    <phoneticPr fontId="1" type="noConversion"/>
  </si>
  <si>
    <t>环境舒适度</t>
    <phoneticPr fontId="1" type="noConversion"/>
  </si>
  <si>
    <t>标准化值</t>
    <phoneticPr fontId="1" type="noConversion"/>
  </si>
  <si>
    <t>水资源</t>
    <phoneticPr fontId="1" type="noConversion"/>
  </si>
  <si>
    <t>常住人口</t>
    <phoneticPr fontId="1" type="noConversion"/>
  </si>
  <si>
    <t>人均</t>
    <phoneticPr fontId="1" type="noConversion"/>
  </si>
  <si>
    <t>均分</t>
    <phoneticPr fontId="1" type="noConversion"/>
  </si>
  <si>
    <t>标准化得分</t>
    <phoneticPr fontId="1" type="noConversion"/>
  </si>
  <si>
    <t>苏州</t>
    <phoneticPr fontId="1" type="noConversion"/>
  </si>
  <si>
    <t>数据来源：
常住人口来自于城市年鉴2020年</t>
    <phoneticPr fontId="1" type="noConversion"/>
  </si>
  <si>
    <t>权重</t>
    <phoneticPr fontId="1" type="noConversion"/>
  </si>
  <si>
    <t>世界遗产</t>
    <phoneticPr fontId="1" type="noConversion"/>
  </si>
  <si>
    <t>人类非遗</t>
    <phoneticPr fontId="1" type="noConversion"/>
  </si>
  <si>
    <t>国家非遗</t>
    <phoneticPr fontId="1" type="noConversion"/>
  </si>
  <si>
    <t>省级非遗</t>
    <phoneticPr fontId="1" type="noConversion"/>
  </si>
  <si>
    <t>综合打分</t>
    <phoneticPr fontId="1" type="noConversion"/>
  </si>
  <si>
    <t>数据来源：
数据来源：
《2021上半年中国城市环境舒适指数报告》-上海空间规划设计研究院、复旦大学空间规划研究中心(苏州为估算）
水资源来自数位观察-城市数据（2020年），贵阳为2019年数据，太原为2017年数据，哈尔滨为2017年数据</t>
    <phoneticPr fontId="1" type="noConversion"/>
  </si>
  <si>
    <t>数据来源：联合国及国家文物局、各省文物局统计数据
注1：人类非物质文化遗产以具有批准号的保护单位名录算，例如皮影：https://www.maigoo.com/citiao/119429.html
注2：国家文化遗产截止2021年第五批国家级非遗代表性项目公布</t>
    <phoneticPr fontId="1" type="noConversion"/>
  </si>
  <si>
    <t>评分</t>
    <phoneticPr fontId="1" type="noConversion"/>
  </si>
  <si>
    <t>依据</t>
    <phoneticPr fontId="1" type="noConversion"/>
  </si>
  <si>
    <t>省会，京津冀中心城市（国务院批复）</t>
    <phoneticPr fontId="1" type="noConversion"/>
  </si>
  <si>
    <t>省会，中部地区中心城市（国务院批复）</t>
    <phoneticPr fontId="1" type="noConversion"/>
  </si>
  <si>
    <t>省会、副省级城市、长三角中心城市</t>
    <phoneticPr fontId="1" type="noConversion"/>
  </si>
  <si>
    <t>省会、副省级城市、东部地区中心城市</t>
    <phoneticPr fontId="1" type="noConversion"/>
  </si>
  <si>
    <t>省会、副省级城市、中国东北地区的中心城市</t>
    <phoneticPr fontId="1" type="noConversion"/>
  </si>
  <si>
    <t>省会，中国北方沿边地区重要的中心城市</t>
    <phoneticPr fontId="1" type="noConversion"/>
  </si>
  <si>
    <t>省会、长三角副中心城市</t>
    <phoneticPr fontId="1" type="noConversion"/>
  </si>
  <si>
    <t>省会、长江中游中心城市</t>
    <phoneticPr fontId="1" type="noConversion"/>
  </si>
  <si>
    <t>省会、副省级城市、环渤海地区南翼的中心城市</t>
    <phoneticPr fontId="1" type="noConversion"/>
  </si>
  <si>
    <t>省会、中部地区中心城市</t>
    <phoneticPr fontId="1" type="noConversion"/>
  </si>
  <si>
    <t>省会、副省级城市、国家中心城市</t>
    <phoneticPr fontId="1" type="noConversion"/>
  </si>
  <si>
    <t>省会、北部湾中心城市</t>
    <phoneticPr fontId="1" type="noConversion"/>
  </si>
  <si>
    <t>省会、北部湾重要节点城市</t>
    <phoneticPr fontId="1" type="noConversion"/>
  </si>
  <si>
    <t>省会、西南地区中心城市</t>
    <phoneticPr fontId="1" type="noConversion"/>
  </si>
  <si>
    <t>省会、西部地区中心城市</t>
    <phoneticPr fontId="1" type="noConversion"/>
  </si>
  <si>
    <t>省首府</t>
    <phoneticPr fontId="1" type="noConversion"/>
  </si>
  <si>
    <t>省会、西北地区中心城市</t>
    <phoneticPr fontId="1" type="noConversion"/>
  </si>
  <si>
    <t>首府、西北地区中心城市</t>
    <phoneticPr fontId="1" type="noConversion"/>
  </si>
  <si>
    <t>副省级城市、全国经济中心</t>
    <phoneticPr fontId="1" type="noConversion"/>
  </si>
  <si>
    <t>副省级城市、北方沿海中心城市</t>
    <phoneticPr fontId="1" type="noConversion"/>
  </si>
  <si>
    <t>副省级城市、长三角南翼中心城市</t>
    <phoneticPr fontId="1" type="noConversion"/>
  </si>
  <si>
    <t>副省级城市、沿海中心城市</t>
    <phoneticPr fontId="1" type="noConversion"/>
  </si>
  <si>
    <t>副省级城市、东南沿海中心城市</t>
    <phoneticPr fontId="1" type="noConversion"/>
  </si>
  <si>
    <t>副省级城市、长三角中心城市</t>
    <phoneticPr fontId="1" type="noConversion"/>
  </si>
  <si>
    <t>GDP总量</t>
    <phoneticPr fontId="1" type="noConversion"/>
  </si>
  <si>
    <t>数据来源：城市统计年检（2021），2020年数据</t>
    <phoneticPr fontId="1" type="noConversion"/>
  </si>
  <si>
    <t>客运总量</t>
    <phoneticPr fontId="1" type="noConversion"/>
  </si>
  <si>
    <t>数据来源：交通部36个中心城市客运总量；苏州数据来源于交管部门统计日均量计算（https://suzhou.house.ifeng.com/news/2022_10_27-55887197_0.shtml）</t>
    <phoneticPr fontId="1" type="noConversion"/>
  </si>
  <si>
    <t>数据来源：科技部《国家创新型城市创新能力监测报告2022》https://www.zhihu.com/question/584561561/answer/2915067285?utm_id=0</t>
    <phoneticPr fontId="1" type="noConversion"/>
  </si>
  <si>
    <t>创新指数</t>
    <phoneticPr fontId="1" type="noConversion"/>
  </si>
  <si>
    <t>养老保险</t>
    <phoneticPr fontId="1" type="noConversion"/>
  </si>
  <si>
    <t>医疗保险</t>
    <phoneticPr fontId="1" type="noConversion"/>
  </si>
  <si>
    <t>失业保险</t>
    <phoneticPr fontId="1" type="noConversion"/>
  </si>
  <si>
    <t>平均值</t>
    <phoneticPr fontId="1" type="noConversion"/>
  </si>
  <si>
    <t>失业人口</t>
    <phoneticPr fontId="1" type="noConversion"/>
  </si>
  <si>
    <t>失业率</t>
    <phoneticPr fontId="1" type="noConversion"/>
  </si>
  <si>
    <t>恩格尔系数</t>
    <phoneticPr fontId="1" type="noConversion"/>
  </si>
  <si>
    <t>得分</t>
    <phoneticPr fontId="1" type="noConversion"/>
  </si>
  <si>
    <t>文明城市得分</t>
    <phoneticPr fontId="1" type="noConversion"/>
  </si>
  <si>
    <t>中学教师数量</t>
    <phoneticPr fontId="1" type="noConversion"/>
  </si>
  <si>
    <t>小学教师数量</t>
    <phoneticPr fontId="1" type="noConversion"/>
  </si>
  <si>
    <t>数据来源：中国精神文明建设年鉴2021</t>
    <phoneticPr fontId="1" type="noConversion"/>
  </si>
  <si>
    <t>数据来源：城市统计年鉴（2021）2020年数据</t>
    <phoneticPr fontId="1" type="noConversion"/>
  </si>
  <si>
    <t>医疗硬件环境（排名）</t>
    <phoneticPr fontId="1" type="noConversion"/>
  </si>
  <si>
    <t>数据来源：《中国城市医疗硬件环境竞争力阻焊提报告》http://gucp.cssn.cn/zjwl/hzhb/202003/t20200310_5099180.shtml</t>
    <phoneticPr fontId="1" type="noConversion"/>
  </si>
  <si>
    <t>博物馆数量</t>
    <phoneticPr fontId="1" type="noConversion"/>
  </si>
  <si>
    <t>公园绿地面积</t>
    <phoneticPr fontId="1" type="noConversion"/>
  </si>
  <si>
    <t>图书馆藏书（万册）</t>
    <phoneticPr fontId="1" type="noConversion"/>
  </si>
  <si>
    <t>平均</t>
    <phoneticPr fontId="1" type="noConversion"/>
  </si>
  <si>
    <t>融媒体阅读量</t>
    <phoneticPr fontId="1" type="noConversion"/>
  </si>
  <si>
    <t>市级频道占有率</t>
    <phoneticPr fontId="1" type="noConversion"/>
  </si>
  <si>
    <t>对象</t>
    <phoneticPr fontId="1" type="noConversion"/>
  </si>
  <si>
    <t>石家庄发布</t>
    <phoneticPr fontId="1" type="noConversion"/>
  </si>
  <si>
    <t>太原发布</t>
    <phoneticPr fontId="1" type="noConversion"/>
  </si>
  <si>
    <t>呼和浩特发布</t>
    <phoneticPr fontId="1" type="noConversion"/>
  </si>
  <si>
    <t>沈阳发布</t>
    <phoneticPr fontId="1" type="noConversion"/>
  </si>
  <si>
    <t>账上长春（长春日报）</t>
    <phoneticPr fontId="1" type="noConversion"/>
  </si>
  <si>
    <t>哈尔滨日报</t>
    <phoneticPr fontId="1" type="noConversion"/>
  </si>
  <si>
    <t>南京发布</t>
    <phoneticPr fontId="1" type="noConversion"/>
  </si>
  <si>
    <t>杭州发布</t>
    <phoneticPr fontId="1" type="noConversion"/>
  </si>
  <si>
    <t>合肥市人民政府发布</t>
    <phoneticPr fontId="1" type="noConversion"/>
  </si>
  <si>
    <t>福州日报</t>
    <phoneticPr fontId="1" type="noConversion"/>
  </si>
  <si>
    <t>南昌新闻（南昌日报）</t>
    <phoneticPr fontId="1" type="noConversion"/>
  </si>
  <si>
    <t>济南时报（济南日报）</t>
    <phoneticPr fontId="1" type="noConversion"/>
  </si>
  <si>
    <t>郑州发布</t>
    <phoneticPr fontId="1" type="noConversion"/>
  </si>
  <si>
    <t>武汉发布</t>
    <phoneticPr fontId="1" type="noConversion"/>
  </si>
  <si>
    <t>长沙发布</t>
    <phoneticPr fontId="1" type="noConversion"/>
  </si>
  <si>
    <t>广州日报</t>
    <phoneticPr fontId="1" type="noConversion"/>
  </si>
  <si>
    <t>南宁晚报（南宁日报）</t>
    <phoneticPr fontId="1" type="noConversion"/>
  </si>
  <si>
    <t>海口发布</t>
    <phoneticPr fontId="1" type="noConversion"/>
  </si>
  <si>
    <t>成都发布</t>
    <phoneticPr fontId="1" type="noConversion"/>
  </si>
  <si>
    <t>贵阳晚报（贵阳日报）</t>
    <phoneticPr fontId="1" type="noConversion"/>
  </si>
  <si>
    <t>昆明发布</t>
    <phoneticPr fontId="1" type="noConversion"/>
  </si>
  <si>
    <t>拉萨发布</t>
    <phoneticPr fontId="1" type="noConversion"/>
  </si>
  <si>
    <t>西安发布</t>
    <phoneticPr fontId="1" type="noConversion"/>
  </si>
  <si>
    <t>兰州发布</t>
    <phoneticPr fontId="1" type="noConversion"/>
  </si>
  <si>
    <t>西宁晚报（西宁日报）</t>
    <phoneticPr fontId="1" type="noConversion"/>
  </si>
  <si>
    <t>乌鲁木齐晚报</t>
    <phoneticPr fontId="1" type="noConversion"/>
  </si>
  <si>
    <t>美丽深圳（管理监督指挥中心）</t>
    <phoneticPr fontId="1" type="noConversion"/>
  </si>
  <si>
    <t>银川晚报（银川日报）</t>
    <phoneticPr fontId="1" type="noConversion"/>
  </si>
  <si>
    <t>新闻大连（新闻传媒集团）</t>
    <phoneticPr fontId="1" type="noConversion"/>
  </si>
  <si>
    <t>宁波晚报（宁波日报）</t>
    <phoneticPr fontId="1" type="noConversion"/>
  </si>
  <si>
    <t>青岛日报</t>
    <phoneticPr fontId="1" type="noConversion"/>
  </si>
  <si>
    <t>地方政府或地方官媒（取较高值）所属融媒体平台近一周（3.13-3.20）每日阅读量最高图文阅读量之和</t>
    <phoneticPr fontId="1" type="noConversion"/>
  </si>
  <si>
    <t>厦门日报</t>
    <phoneticPr fontId="1" type="noConversion"/>
  </si>
  <si>
    <t>苏州发布</t>
    <phoneticPr fontId="1" type="noConversion"/>
  </si>
  <si>
    <t>总分</t>
    <phoneticPr fontId="1" type="noConversion"/>
  </si>
  <si>
    <t>清朗指数</t>
    <phoneticPr fontId="1" type="noConversion"/>
  </si>
  <si>
    <t>群体情绪</t>
    <phoneticPr fontId="1" type="noConversion"/>
  </si>
  <si>
    <t>正面情绪占比</t>
    <phoneticPr fontId="1" type="noConversion"/>
  </si>
  <si>
    <t>综合分</t>
    <phoneticPr fontId="1" type="noConversion"/>
  </si>
  <si>
    <t>城市标签打分</t>
    <phoneticPr fontId="1" type="noConversion"/>
  </si>
  <si>
    <t>985数量</t>
    <phoneticPr fontId="1" type="noConversion"/>
  </si>
  <si>
    <t>211数量</t>
    <phoneticPr fontId="1" type="noConversion"/>
  </si>
  <si>
    <t>中职数量</t>
    <phoneticPr fontId="1" type="noConversion"/>
  </si>
  <si>
    <t>普通高等学校</t>
    <phoneticPr fontId="1" type="noConversion"/>
  </si>
  <si>
    <t>适龄人口</t>
    <phoneticPr fontId="1" type="noConversion"/>
  </si>
  <si>
    <t>单位从业</t>
    <phoneticPr fontId="1" type="noConversion"/>
  </si>
  <si>
    <t>私营从业</t>
    <phoneticPr fontId="1" type="noConversion"/>
  </si>
  <si>
    <t>就业人口</t>
    <phoneticPr fontId="1" type="noConversion"/>
  </si>
  <si>
    <t>就业率</t>
    <phoneticPr fontId="1" type="noConversion"/>
  </si>
  <si>
    <t>平均工资</t>
    <phoneticPr fontId="1" type="noConversion"/>
  </si>
  <si>
    <t>数据来源：城市社会发展公报</t>
    <phoneticPr fontId="1" type="noConversion"/>
  </si>
  <si>
    <t>数据来源：城市统计年鉴</t>
    <phoneticPr fontId="1" type="noConversion"/>
  </si>
  <si>
    <t>数据来源：领域专家打分</t>
    <phoneticPr fontId="1" type="noConversion"/>
  </si>
  <si>
    <t>数据来源：适龄人口（第七次人口普查数据）；其他数据（城市统计年鉴）</t>
    <phoneticPr fontId="1" type="noConversion"/>
  </si>
  <si>
    <t>房价</t>
    <phoneticPr fontId="1" type="noConversion"/>
  </si>
  <si>
    <t>实际使用外资</t>
    <phoneticPr fontId="1" type="noConversion"/>
  </si>
  <si>
    <t>外商直接投资项目</t>
    <phoneticPr fontId="1" type="noConversion"/>
  </si>
  <si>
    <t>会展竞争力</t>
    <phoneticPr fontId="1" type="noConversion"/>
  </si>
  <si>
    <t>评分机制：副省级城市+0.3分；省会城市+0.2分；国家中心城市+0.5分；国家级城市战略城市群中心城市+0.4分；副中心城市+0.2分；地区城市战略中心城市+0.3分；
主要参考依据：国务院关于目标城市总体规划的批复</t>
    <phoneticPr fontId="1" type="noConversion"/>
  </si>
  <si>
    <t>年游客数量（万人）</t>
    <phoneticPr fontId="1" type="noConversion"/>
  </si>
  <si>
    <t>备注</t>
    <phoneticPr fontId="1" type="noConversion"/>
  </si>
  <si>
    <t>郑州市旅游局</t>
    <phoneticPr fontId="1" type="noConversion"/>
  </si>
  <si>
    <t>南京市人民政府</t>
    <phoneticPr fontId="1" type="noConversion"/>
  </si>
  <si>
    <t>2018年数据</t>
    <phoneticPr fontId="1" type="noConversion"/>
  </si>
  <si>
    <t>四川省文旅厅</t>
    <phoneticPr fontId="1" type="noConversion"/>
  </si>
  <si>
    <t>贵阳网</t>
    <phoneticPr fontId="1" type="noConversion"/>
  </si>
  <si>
    <t>昆明文旅局</t>
    <phoneticPr fontId="1" type="noConversion"/>
  </si>
  <si>
    <t>https://www.163.com/dy/article/H9K5S7H90534F5K5.html</t>
    <phoneticPr fontId="1" type="noConversion"/>
  </si>
  <si>
    <t>https://baijiahao.baidu.com/s?id=1735413508177914790&amp;wfr=spider&amp;for=pc</t>
    <phoneticPr fontId="1" type="noConversion"/>
  </si>
  <si>
    <t>http://wgl.nanning.gov.cn/bsfw/ggbmfw/fwzwhycml/t5160980.html</t>
    <phoneticPr fontId="1" type="noConversion"/>
  </si>
  <si>
    <t>序号</t>
    <phoneticPr fontId="1" type="noConversion"/>
  </si>
  <si>
    <t>支撑性得分</t>
    <phoneticPr fontId="1" type="noConversion"/>
  </si>
  <si>
    <t>效应性得分</t>
    <phoneticPr fontId="1" type="noConversion"/>
  </si>
  <si>
    <t>信息总量</t>
    <phoneticPr fontId="1" type="noConversion"/>
  </si>
  <si>
    <t>正面占比</t>
    <phoneticPr fontId="1" type="noConversion"/>
  </si>
  <si>
    <t>负面占比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</si>
</sst>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606266"/>
      <name val="Arial"/>
      <family val="2"/>
    </font>
    <font>
      <sz val="11"/>
      <color rgb="FF333333"/>
      <name val="Arial"/>
      <family val="2"/>
    </font>
    <font>
      <u/>
      <sz val="11"/>
      <color theme="10"/>
      <name val="等线"/>
      <family val="2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5"/>
      <name val="等线"/>
      <family val="3"/>
      <charset val="134"/>
      <scheme val="minor"/>
    </font>
    <font>
      <b/>
      <sz val="11"/>
      <color theme="5"/>
      <name val="黑体"/>
      <family val="3"/>
      <charset val="134"/>
    </font>
    <font>
      <b/>
      <sz val="11"/>
      <name val="等线"/>
      <family val="3"/>
      <charset val="134"/>
      <scheme val="minor"/>
    </font>
    <font>
      <b/>
      <sz val="11"/>
      <color theme="7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name val="黑体"/>
      <family val="3"/>
      <charset val="134"/>
    </font>
    <font>
      <b/>
      <sz val="11"/>
      <color theme="7"/>
      <name val="黑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/>
      <bottom style="thin">
        <color theme="0"/>
      </bottom>
      <diagonal/>
    </border>
    <border>
      <left/>
      <right style="medium">
        <color theme="0"/>
      </right>
      <top style="medium">
        <color indexed="64"/>
      </top>
      <bottom/>
      <diagonal/>
    </border>
    <border>
      <left/>
      <right style="medium">
        <color theme="8"/>
      </right>
      <top/>
      <bottom/>
      <diagonal/>
    </border>
    <border>
      <left/>
      <right style="medium">
        <color theme="8"/>
      </right>
      <top/>
      <bottom style="thin">
        <color theme="0"/>
      </bottom>
      <diagonal/>
    </border>
    <border>
      <left/>
      <right style="medium">
        <color theme="8"/>
      </right>
      <top style="medium">
        <color indexed="64"/>
      </top>
      <bottom/>
      <diagonal/>
    </border>
    <border>
      <left/>
      <right style="medium">
        <color theme="8" tint="0.59999389629810485"/>
      </right>
      <top/>
      <bottom/>
      <diagonal/>
    </border>
    <border>
      <left/>
      <right style="medium">
        <color theme="8" tint="0.59999389629810485"/>
      </right>
      <top/>
      <bottom style="thin">
        <color theme="0"/>
      </bottom>
      <diagonal/>
    </border>
    <border>
      <left/>
      <right style="thick">
        <color theme="8"/>
      </right>
      <top/>
      <bottom/>
      <diagonal/>
    </border>
    <border>
      <left/>
      <right style="thick">
        <color theme="8"/>
      </right>
      <top/>
      <bottom style="thin">
        <color theme="0"/>
      </bottom>
      <diagonal/>
    </border>
    <border>
      <left/>
      <right style="thick">
        <color theme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10" fontId="0" fillId="0" borderId="0" xfId="0" applyNumberFormat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3" fillId="0" borderId="0" xfId="0" applyFont="1">
      <alignment vertical="center"/>
    </xf>
    <xf numFmtId="3" fontId="0" fillId="0" borderId="0" xfId="0" applyNumberFormat="1">
      <alignment vertical="center"/>
    </xf>
    <xf numFmtId="3" fontId="2" fillId="0" borderId="0" xfId="0" applyNumberFormat="1" applyFont="1">
      <alignment vertical="center"/>
    </xf>
    <xf numFmtId="0" fontId="4" fillId="0" borderId="0" xfId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176" fontId="5" fillId="4" borderId="0" xfId="0" applyNumberFormat="1" applyFont="1" applyFill="1" applyAlignment="1">
      <alignment horizontal="center" vertical="center"/>
    </xf>
    <xf numFmtId="176" fontId="5" fillId="4" borderId="7" xfId="0" applyNumberFormat="1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176" fontId="5" fillId="3" borderId="0" xfId="0" applyNumberFormat="1" applyFont="1" applyFill="1" applyAlignment="1">
      <alignment horizontal="center" vertical="center"/>
    </xf>
    <xf numFmtId="176" fontId="5" fillId="3" borderId="7" xfId="0" applyNumberFormat="1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176" fontId="5" fillId="4" borderId="5" xfId="0" applyNumberFormat="1" applyFont="1" applyFill="1" applyBorder="1" applyAlignment="1">
      <alignment horizontal="center" vertical="center"/>
    </xf>
    <xf numFmtId="176" fontId="5" fillId="4" borderId="8" xfId="0" applyNumberFormat="1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176" fontId="5" fillId="4" borderId="10" xfId="0" applyNumberFormat="1" applyFont="1" applyFill="1" applyBorder="1" applyAlignment="1">
      <alignment horizontal="center" vertical="center"/>
    </xf>
    <xf numFmtId="176" fontId="5" fillId="3" borderId="10" xfId="0" applyNumberFormat="1" applyFont="1" applyFill="1" applyBorder="1" applyAlignment="1">
      <alignment horizontal="center" vertical="center"/>
    </xf>
    <xf numFmtId="176" fontId="5" fillId="4" borderId="11" xfId="0" applyNumberFormat="1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176" fontId="5" fillId="4" borderId="13" xfId="0" applyNumberFormat="1" applyFont="1" applyFill="1" applyBorder="1" applyAlignment="1">
      <alignment horizontal="center" vertical="center"/>
    </xf>
    <xf numFmtId="176" fontId="5" fillId="3" borderId="13" xfId="0" applyNumberFormat="1" applyFont="1" applyFill="1" applyBorder="1" applyAlignment="1">
      <alignment horizontal="center" vertical="center"/>
    </xf>
    <xf numFmtId="176" fontId="5" fillId="4" borderId="14" xfId="0" applyNumberFormat="1" applyFont="1" applyFill="1" applyBorder="1" applyAlignment="1">
      <alignment horizontal="center" vertical="center"/>
    </xf>
    <xf numFmtId="176" fontId="8" fillId="5" borderId="10" xfId="0" applyNumberFormat="1" applyFont="1" applyFill="1" applyBorder="1" applyAlignment="1">
      <alignment horizontal="center" vertical="center"/>
    </xf>
    <xf numFmtId="176" fontId="8" fillId="5" borderId="11" xfId="0" applyNumberFormat="1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176" fontId="5" fillId="4" borderId="15" xfId="0" applyNumberFormat="1" applyFont="1" applyFill="1" applyBorder="1" applyAlignment="1">
      <alignment horizontal="center" vertical="center"/>
    </xf>
    <xf numFmtId="176" fontId="5" fillId="3" borderId="15" xfId="0" applyNumberFormat="1" applyFont="1" applyFill="1" applyBorder="1" applyAlignment="1">
      <alignment horizontal="center" vertical="center"/>
    </xf>
    <xf numFmtId="176" fontId="5" fillId="4" borderId="16" xfId="0" applyNumberFormat="1" applyFont="1" applyFill="1" applyBorder="1" applyAlignment="1">
      <alignment horizontal="center" vertical="center"/>
    </xf>
    <xf numFmtId="0" fontId="10" fillId="6" borderId="18" xfId="0" applyFont="1" applyFill="1" applyBorder="1" applyAlignment="1">
      <alignment horizontal="left" vertical="center"/>
    </xf>
    <xf numFmtId="0" fontId="11" fillId="6" borderId="18" xfId="0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center" vertical="center"/>
    </xf>
    <xf numFmtId="176" fontId="11" fillId="6" borderId="18" xfId="0" applyNumberFormat="1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7" fillId="4" borderId="18" xfId="0" applyFont="1" applyFill="1" applyBorder="1" applyAlignment="1">
      <alignment horizontal="center" vertical="center"/>
    </xf>
    <xf numFmtId="176" fontId="5" fillId="4" borderId="18" xfId="0" applyNumberFormat="1" applyFont="1" applyFill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176" fontId="5" fillId="3" borderId="18" xfId="0" applyNumberFormat="1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0" fontId="0" fillId="0" borderId="0" xfId="0" applyNumberFormat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>
                <a:solidFill>
                  <a:schemeClr val="bg1"/>
                </a:solidFill>
              </a:rPr>
              <a:t>总分排行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操作台!$C$1</c:f>
              <c:strCache>
                <c:ptCount val="1"/>
                <c:pt idx="0">
                  <c:v>总分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操作台!$B$2:$B$34</c:f>
              <c:strCache>
                <c:ptCount val="33"/>
                <c:pt idx="0">
                  <c:v>银川</c:v>
                </c:pt>
                <c:pt idx="1">
                  <c:v>西宁</c:v>
                </c:pt>
                <c:pt idx="2">
                  <c:v>呼和浩特</c:v>
                </c:pt>
                <c:pt idx="3">
                  <c:v>拉萨</c:v>
                </c:pt>
                <c:pt idx="4">
                  <c:v>兰州</c:v>
                </c:pt>
                <c:pt idx="5">
                  <c:v>乌鲁木齐</c:v>
                </c:pt>
                <c:pt idx="6">
                  <c:v>贵阳</c:v>
                </c:pt>
                <c:pt idx="7">
                  <c:v>海口</c:v>
                </c:pt>
                <c:pt idx="8">
                  <c:v>石家庄</c:v>
                </c:pt>
                <c:pt idx="9">
                  <c:v>南宁</c:v>
                </c:pt>
                <c:pt idx="10">
                  <c:v>太原</c:v>
                </c:pt>
                <c:pt idx="11">
                  <c:v>长春</c:v>
                </c:pt>
                <c:pt idx="12">
                  <c:v>大连</c:v>
                </c:pt>
                <c:pt idx="13">
                  <c:v>合肥</c:v>
                </c:pt>
                <c:pt idx="14">
                  <c:v>沈阳</c:v>
                </c:pt>
                <c:pt idx="15">
                  <c:v>昆明</c:v>
                </c:pt>
                <c:pt idx="16">
                  <c:v>福州</c:v>
                </c:pt>
                <c:pt idx="17">
                  <c:v>南昌</c:v>
                </c:pt>
                <c:pt idx="18">
                  <c:v>哈尔滨</c:v>
                </c:pt>
                <c:pt idx="19">
                  <c:v>郑州</c:v>
                </c:pt>
                <c:pt idx="20">
                  <c:v>厦门</c:v>
                </c:pt>
                <c:pt idx="21">
                  <c:v>宁波</c:v>
                </c:pt>
                <c:pt idx="22">
                  <c:v>济南</c:v>
                </c:pt>
                <c:pt idx="23">
                  <c:v>青岛</c:v>
                </c:pt>
                <c:pt idx="24">
                  <c:v>西安</c:v>
                </c:pt>
                <c:pt idx="25">
                  <c:v>长沙</c:v>
                </c:pt>
                <c:pt idx="26">
                  <c:v>深圳</c:v>
                </c:pt>
                <c:pt idx="27">
                  <c:v>苏州</c:v>
                </c:pt>
                <c:pt idx="28">
                  <c:v>武汉</c:v>
                </c:pt>
                <c:pt idx="29">
                  <c:v>南京</c:v>
                </c:pt>
                <c:pt idx="30">
                  <c:v>成都</c:v>
                </c:pt>
                <c:pt idx="31">
                  <c:v>杭州</c:v>
                </c:pt>
                <c:pt idx="32">
                  <c:v>广州</c:v>
                </c:pt>
              </c:strCache>
            </c:strRef>
          </c:cat>
          <c:val>
            <c:numRef>
              <c:f>操作台!$C$2:$C$34</c:f>
              <c:numCache>
                <c:formatCode>0.00_ </c:formatCode>
                <c:ptCount val="33"/>
                <c:pt idx="0">
                  <c:v>0.24433708659119785</c:v>
                </c:pt>
                <c:pt idx="1">
                  <c:v>0.24634690260819242</c:v>
                </c:pt>
                <c:pt idx="2">
                  <c:v>0.27267391851495298</c:v>
                </c:pt>
                <c:pt idx="3">
                  <c:v>0.29351466921490321</c:v>
                </c:pt>
                <c:pt idx="4">
                  <c:v>0.30181513304281632</c:v>
                </c:pt>
                <c:pt idx="5">
                  <c:v>0.31121289110481837</c:v>
                </c:pt>
                <c:pt idx="6">
                  <c:v>0.324340534665777</c:v>
                </c:pt>
                <c:pt idx="7">
                  <c:v>0.3298694624954906</c:v>
                </c:pt>
                <c:pt idx="8">
                  <c:v>0.34076888245353959</c:v>
                </c:pt>
                <c:pt idx="9">
                  <c:v>0.36368065853188192</c:v>
                </c:pt>
                <c:pt idx="10">
                  <c:v>0.36557776978004813</c:v>
                </c:pt>
                <c:pt idx="11">
                  <c:v>0.37501110121708692</c:v>
                </c:pt>
                <c:pt idx="12">
                  <c:v>0.38611300687334249</c:v>
                </c:pt>
                <c:pt idx="13">
                  <c:v>0.3891497222551572</c:v>
                </c:pt>
                <c:pt idx="14">
                  <c:v>0.39409953246837098</c:v>
                </c:pt>
                <c:pt idx="15">
                  <c:v>0.39790881478341983</c:v>
                </c:pt>
                <c:pt idx="16">
                  <c:v>0.40489861578295955</c:v>
                </c:pt>
                <c:pt idx="17">
                  <c:v>0.40759545138711933</c:v>
                </c:pt>
                <c:pt idx="18">
                  <c:v>0.4081745500450456</c:v>
                </c:pt>
                <c:pt idx="19">
                  <c:v>0.45204042462375871</c:v>
                </c:pt>
                <c:pt idx="20">
                  <c:v>0.46813877027756906</c:v>
                </c:pt>
                <c:pt idx="21">
                  <c:v>0.47747605213210914</c:v>
                </c:pt>
                <c:pt idx="22">
                  <c:v>0.50611659055587632</c:v>
                </c:pt>
                <c:pt idx="23">
                  <c:v>0.51770410085622454</c:v>
                </c:pt>
                <c:pt idx="24">
                  <c:v>0.53254013778685849</c:v>
                </c:pt>
                <c:pt idx="25">
                  <c:v>0.53548914745887011</c:v>
                </c:pt>
                <c:pt idx="26">
                  <c:v>0.56260381846772034</c:v>
                </c:pt>
                <c:pt idx="27">
                  <c:v>0.59121461640679296</c:v>
                </c:pt>
                <c:pt idx="28">
                  <c:v>0.62232603092048178</c:v>
                </c:pt>
                <c:pt idx="29">
                  <c:v>0.63536637806941887</c:v>
                </c:pt>
                <c:pt idx="30">
                  <c:v>0.67666092461454141</c:v>
                </c:pt>
                <c:pt idx="31">
                  <c:v>0.69306668954837802</c:v>
                </c:pt>
                <c:pt idx="32">
                  <c:v>0.69744234937574623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32-411A-903E-FAE1C815E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87633039"/>
        <c:axId val="1803762543"/>
      </c:barChart>
      <c:catAx>
        <c:axId val="2087633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3762543"/>
        <c:crosses val="autoZero"/>
        <c:auto val="1"/>
        <c:lblAlgn val="ctr"/>
        <c:lblOffset val="100"/>
        <c:noMultiLvlLbl val="0"/>
      </c:catAx>
      <c:valAx>
        <c:axId val="180376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763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19050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数据大屏!$B$13</c:f>
              <c:strCache>
                <c:ptCount val="1"/>
                <c:pt idx="0">
                  <c:v>福州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rgbClr val="CC9900"/>
                  </a:gs>
                </a:gsLst>
                <a:path path="circle">
                  <a:fillToRect l="50000" t="50000" r="50000" b="50000"/>
                </a:path>
                <a:tileRect/>
              </a:gradFill>
              <a:round/>
            </a:ln>
            <a:effectLst/>
          </c:spPr>
          <c:marker>
            <c:symbol val="none"/>
          </c:marker>
          <c:cat>
            <c:strRef>
              <c:f>数据大屏!$D$3:$Z$3</c:f>
              <c:strCache>
                <c:ptCount val="23"/>
                <c:pt idx="0">
                  <c:v>生态禀赋</c:v>
                </c:pt>
                <c:pt idx="1">
                  <c:v>文化资源</c:v>
                </c:pt>
                <c:pt idx="2">
                  <c:v>政策地位</c:v>
                </c:pt>
                <c:pt idx="3">
                  <c:v>经济规模</c:v>
                </c:pt>
                <c:pt idx="4">
                  <c:v>交通规模</c:v>
                </c:pt>
                <c:pt idx="5">
                  <c:v>创新能力</c:v>
                </c:pt>
                <c:pt idx="6">
                  <c:v>基本保障</c:v>
                </c:pt>
                <c:pt idx="7">
                  <c:v>生活水平</c:v>
                </c:pt>
                <c:pt idx="8">
                  <c:v>主流评价</c:v>
                </c:pt>
                <c:pt idx="9">
                  <c:v>教育服务</c:v>
                </c:pt>
                <c:pt idx="10">
                  <c:v>医疗服务</c:v>
                </c:pt>
                <c:pt idx="11">
                  <c:v>文化服务</c:v>
                </c:pt>
                <c:pt idx="12">
                  <c:v>主流媒体</c:v>
                </c:pt>
                <c:pt idx="13">
                  <c:v>网络接入</c:v>
                </c:pt>
                <c:pt idx="14">
                  <c:v>舆情干预</c:v>
                </c:pt>
                <c:pt idx="15">
                  <c:v>媒体影响</c:v>
                </c:pt>
                <c:pt idx="16">
                  <c:v>群体情绪</c:v>
                </c:pt>
                <c:pt idx="17">
                  <c:v>城市标签</c:v>
                </c:pt>
                <c:pt idx="18">
                  <c:v>就学吸引</c:v>
                </c:pt>
                <c:pt idx="19">
                  <c:v>就业吸引</c:v>
                </c:pt>
                <c:pt idx="20">
                  <c:v>旅游吸引</c:v>
                </c:pt>
                <c:pt idx="21">
                  <c:v>外资吸引</c:v>
                </c:pt>
                <c:pt idx="22">
                  <c:v>会展竞争</c:v>
                </c:pt>
              </c:strCache>
            </c:strRef>
          </c:cat>
          <c:val>
            <c:numRef>
              <c:f>数据大屏!$D$13:$Z$13</c:f>
              <c:numCache>
                <c:formatCode>0.00_ </c:formatCode>
                <c:ptCount val="23"/>
                <c:pt idx="0">
                  <c:v>0.51428101555609762</c:v>
                </c:pt>
                <c:pt idx="1">
                  <c:v>0.26030624263839808</c:v>
                </c:pt>
                <c:pt idx="2">
                  <c:v>0.4</c:v>
                </c:pt>
                <c:pt idx="3">
                  <c:v>0.34609633640682747</c:v>
                </c:pt>
                <c:pt idx="4">
                  <c:v>0.11031017911751856</c:v>
                </c:pt>
                <c:pt idx="5">
                  <c:v>0.47204545454545455</c:v>
                </c:pt>
                <c:pt idx="6">
                  <c:v>0.16114107299263841</c:v>
                </c:pt>
                <c:pt idx="7">
                  <c:v>0.70371469147391319</c:v>
                </c:pt>
                <c:pt idx="8">
                  <c:v>0.77449223416965363</c:v>
                </c:pt>
                <c:pt idx="9">
                  <c:v>0.38316088179709074</c:v>
                </c:pt>
                <c:pt idx="10">
                  <c:v>0.69696969696969702</c:v>
                </c:pt>
                <c:pt idx="11">
                  <c:v>0.30488271995650201</c:v>
                </c:pt>
                <c:pt idx="12">
                  <c:v>0.22149979414983884</c:v>
                </c:pt>
                <c:pt idx="13">
                  <c:v>0.47215126764383031</c:v>
                </c:pt>
                <c:pt idx="14">
                  <c:v>0.43859649122807015</c:v>
                </c:pt>
                <c:pt idx="15">
                  <c:v>0.4482304600882619</c:v>
                </c:pt>
                <c:pt idx="16">
                  <c:v>0.28875379939209728</c:v>
                </c:pt>
                <c:pt idx="17">
                  <c:v>0.76166666666666671</c:v>
                </c:pt>
                <c:pt idx="18">
                  <c:v>0.28443113772455092</c:v>
                </c:pt>
                <c:pt idx="19">
                  <c:v>0.49485818879143295</c:v>
                </c:pt>
                <c:pt idx="20">
                  <c:v>0.28617126758032485</c:v>
                </c:pt>
                <c:pt idx="21">
                  <c:v>6.1352602237551304E-2</c:v>
                </c:pt>
                <c:pt idx="22">
                  <c:v>0.45467444426927328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ED-48BE-B6AE-5DF31CB80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11759"/>
        <c:axId val="1229511839"/>
      </c:radarChart>
      <c:catAx>
        <c:axId val="17421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9511839"/>
        <c:crosses val="autoZero"/>
        <c:auto val="1"/>
        <c:lblAlgn val="ctr"/>
        <c:lblOffset val="100"/>
        <c:noMultiLvlLbl val="0"/>
      </c:catAx>
      <c:valAx>
        <c:axId val="1229511839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out"/>
        <c:minorTickMark val="none"/>
        <c:tickLblPos val="nextTo"/>
        <c:crossAx val="17421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数据大屏!$B$10</c:f>
              <c:strCache>
                <c:ptCount val="1"/>
                <c:pt idx="0">
                  <c:v>南京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tx2"/>
                  </a:gs>
                </a:gsLst>
                <a:path path="circle">
                  <a:fillToRect l="50000" t="50000" r="50000" b="50000"/>
                </a:path>
                <a:tileRect/>
              </a:gradFill>
              <a:round/>
            </a:ln>
            <a:effectLst/>
          </c:spPr>
          <c:marker>
            <c:symbol val="none"/>
          </c:marker>
          <c:cat>
            <c:strRef>
              <c:f>数据大屏!$D$3:$Z$3</c:f>
              <c:strCache>
                <c:ptCount val="23"/>
                <c:pt idx="0">
                  <c:v>生态禀赋</c:v>
                </c:pt>
                <c:pt idx="1">
                  <c:v>文化资源</c:v>
                </c:pt>
                <c:pt idx="2">
                  <c:v>政策地位</c:v>
                </c:pt>
                <c:pt idx="3">
                  <c:v>经济规模</c:v>
                </c:pt>
                <c:pt idx="4">
                  <c:v>交通规模</c:v>
                </c:pt>
                <c:pt idx="5">
                  <c:v>创新能力</c:v>
                </c:pt>
                <c:pt idx="6">
                  <c:v>基本保障</c:v>
                </c:pt>
                <c:pt idx="7">
                  <c:v>生活水平</c:v>
                </c:pt>
                <c:pt idx="8">
                  <c:v>主流评价</c:v>
                </c:pt>
                <c:pt idx="9">
                  <c:v>教育服务</c:v>
                </c:pt>
                <c:pt idx="10">
                  <c:v>医疗服务</c:v>
                </c:pt>
                <c:pt idx="11">
                  <c:v>文化服务</c:v>
                </c:pt>
                <c:pt idx="12">
                  <c:v>主流媒体</c:v>
                </c:pt>
                <c:pt idx="13">
                  <c:v>网络接入</c:v>
                </c:pt>
                <c:pt idx="14">
                  <c:v>舆情干预</c:v>
                </c:pt>
                <c:pt idx="15">
                  <c:v>媒体影响</c:v>
                </c:pt>
                <c:pt idx="16">
                  <c:v>群体情绪</c:v>
                </c:pt>
                <c:pt idx="17">
                  <c:v>城市标签</c:v>
                </c:pt>
                <c:pt idx="18">
                  <c:v>就学吸引</c:v>
                </c:pt>
                <c:pt idx="19">
                  <c:v>就业吸引</c:v>
                </c:pt>
                <c:pt idx="20">
                  <c:v>旅游吸引</c:v>
                </c:pt>
                <c:pt idx="21">
                  <c:v>外资吸引</c:v>
                </c:pt>
                <c:pt idx="22">
                  <c:v>会展竞争</c:v>
                </c:pt>
              </c:strCache>
            </c:strRef>
          </c:cat>
          <c:val>
            <c:numRef>
              <c:f>数据大屏!$D$10:$Z$10</c:f>
              <c:numCache>
                <c:formatCode>0.00_ </c:formatCode>
                <c:ptCount val="23"/>
                <c:pt idx="0">
                  <c:v>0.27827488661699284</c:v>
                </c:pt>
                <c:pt idx="1">
                  <c:v>0.49941107184923428</c:v>
                </c:pt>
                <c:pt idx="2">
                  <c:v>0.9</c:v>
                </c:pt>
                <c:pt idx="3">
                  <c:v>0.52384958847187768</c:v>
                </c:pt>
                <c:pt idx="4">
                  <c:v>0.31476627348186981</c:v>
                </c:pt>
                <c:pt idx="5">
                  <c:v>0.98022727272727295</c:v>
                </c:pt>
                <c:pt idx="6">
                  <c:v>0.48823027527848839</c:v>
                </c:pt>
                <c:pt idx="7">
                  <c:v>0.71796171927379659</c:v>
                </c:pt>
                <c:pt idx="8">
                  <c:v>0.69802867383512546</c:v>
                </c:pt>
                <c:pt idx="9">
                  <c:v>0.2790017845828206</c:v>
                </c:pt>
                <c:pt idx="10">
                  <c:v>0.75757575757575757</c:v>
                </c:pt>
                <c:pt idx="11">
                  <c:v>0.54307690137238174</c:v>
                </c:pt>
                <c:pt idx="12">
                  <c:v>0.44462389283123921</c:v>
                </c:pt>
                <c:pt idx="13">
                  <c:v>0.74073812326734778</c:v>
                </c:pt>
                <c:pt idx="14">
                  <c:v>0.85964912280701755</c:v>
                </c:pt>
                <c:pt idx="15">
                  <c:v>0.78005996449436754</c:v>
                </c:pt>
                <c:pt idx="16">
                  <c:v>1</c:v>
                </c:pt>
                <c:pt idx="17">
                  <c:v>0.82833333333333325</c:v>
                </c:pt>
                <c:pt idx="18">
                  <c:v>0.60179640718562877</c:v>
                </c:pt>
                <c:pt idx="19">
                  <c:v>0.83935158555020106</c:v>
                </c:pt>
                <c:pt idx="20">
                  <c:v>0.44750530257572019</c:v>
                </c:pt>
                <c:pt idx="21">
                  <c:v>0.21840064109582596</c:v>
                </c:pt>
                <c:pt idx="22">
                  <c:v>0.62567659887540072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74-4828-BC0A-F3910B866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474271"/>
        <c:axId val="1942087919"/>
      </c:radarChart>
      <c:catAx>
        <c:axId val="207647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2087919"/>
        <c:crosses val="autoZero"/>
        <c:auto val="1"/>
        <c:lblAlgn val="ctr"/>
        <c:lblOffset val="100"/>
        <c:noMultiLvlLbl val="0"/>
      </c:catAx>
      <c:valAx>
        <c:axId val="194208791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out"/>
        <c:minorTickMark val="none"/>
        <c:tickLblPos val="nextTo"/>
        <c:crossAx val="2076474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数据大屏!$B$14</c:f>
              <c:strCache>
                <c:ptCount val="1"/>
                <c:pt idx="0">
                  <c:v>南昌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round/>
            </a:ln>
            <a:effectLst/>
          </c:spPr>
          <c:marker>
            <c:symbol val="none"/>
          </c:marker>
          <c:cat>
            <c:strRef>
              <c:f>数据大屏!$D$3:$Z$3</c:f>
              <c:strCache>
                <c:ptCount val="23"/>
                <c:pt idx="0">
                  <c:v>生态禀赋</c:v>
                </c:pt>
                <c:pt idx="1">
                  <c:v>文化资源</c:v>
                </c:pt>
                <c:pt idx="2">
                  <c:v>政策地位</c:v>
                </c:pt>
                <c:pt idx="3">
                  <c:v>经济规模</c:v>
                </c:pt>
                <c:pt idx="4">
                  <c:v>交通规模</c:v>
                </c:pt>
                <c:pt idx="5">
                  <c:v>创新能力</c:v>
                </c:pt>
                <c:pt idx="6">
                  <c:v>基本保障</c:v>
                </c:pt>
                <c:pt idx="7">
                  <c:v>生活水平</c:v>
                </c:pt>
                <c:pt idx="8">
                  <c:v>主流评价</c:v>
                </c:pt>
                <c:pt idx="9">
                  <c:v>教育服务</c:v>
                </c:pt>
                <c:pt idx="10">
                  <c:v>医疗服务</c:v>
                </c:pt>
                <c:pt idx="11">
                  <c:v>文化服务</c:v>
                </c:pt>
                <c:pt idx="12">
                  <c:v>主流媒体</c:v>
                </c:pt>
                <c:pt idx="13">
                  <c:v>网络接入</c:v>
                </c:pt>
                <c:pt idx="14">
                  <c:v>舆情干预</c:v>
                </c:pt>
                <c:pt idx="15">
                  <c:v>媒体影响</c:v>
                </c:pt>
                <c:pt idx="16">
                  <c:v>群体情绪</c:v>
                </c:pt>
                <c:pt idx="17">
                  <c:v>城市标签</c:v>
                </c:pt>
                <c:pt idx="18">
                  <c:v>就学吸引</c:v>
                </c:pt>
                <c:pt idx="19">
                  <c:v>就业吸引</c:v>
                </c:pt>
                <c:pt idx="20">
                  <c:v>旅游吸引</c:v>
                </c:pt>
                <c:pt idx="21">
                  <c:v>外资吸引</c:v>
                </c:pt>
                <c:pt idx="22">
                  <c:v>会展竞争</c:v>
                </c:pt>
              </c:strCache>
            </c:strRef>
          </c:cat>
          <c:val>
            <c:numRef>
              <c:f>数据大屏!$D$14:$Z$14</c:f>
              <c:numCache>
                <c:formatCode>0.00_ </c:formatCode>
                <c:ptCount val="23"/>
                <c:pt idx="0">
                  <c:v>0.81415478071970449</c:v>
                </c:pt>
                <c:pt idx="1">
                  <c:v>0</c:v>
                </c:pt>
                <c:pt idx="2">
                  <c:v>0.5</c:v>
                </c:pt>
                <c:pt idx="3">
                  <c:v>0.18773469847451549</c:v>
                </c:pt>
                <c:pt idx="4">
                  <c:v>0.10615989515072084</c:v>
                </c:pt>
                <c:pt idx="5">
                  <c:v>0.56204545454545451</c:v>
                </c:pt>
                <c:pt idx="6">
                  <c:v>0.18154598904924971</c:v>
                </c:pt>
                <c:pt idx="7">
                  <c:v>0.6408712605371113</c:v>
                </c:pt>
                <c:pt idx="8">
                  <c:v>0.71445639187574672</c:v>
                </c:pt>
                <c:pt idx="9">
                  <c:v>0.51124071496465784</c:v>
                </c:pt>
                <c:pt idx="10">
                  <c:v>0.87878787878787878</c:v>
                </c:pt>
                <c:pt idx="11">
                  <c:v>0.21132134368600428</c:v>
                </c:pt>
                <c:pt idx="12">
                  <c:v>0.25532342806560326</c:v>
                </c:pt>
                <c:pt idx="13">
                  <c:v>0.42556685851760934</c:v>
                </c:pt>
                <c:pt idx="14">
                  <c:v>0.40350877192982454</c:v>
                </c:pt>
                <c:pt idx="15">
                  <c:v>0.50182029829858432</c:v>
                </c:pt>
                <c:pt idx="16">
                  <c:v>0.62107396149949334</c:v>
                </c:pt>
                <c:pt idx="17">
                  <c:v>0.14500000000000002</c:v>
                </c:pt>
                <c:pt idx="18">
                  <c:v>0.41317365269461082</c:v>
                </c:pt>
                <c:pt idx="19">
                  <c:v>0.52904025545797939</c:v>
                </c:pt>
                <c:pt idx="20">
                  <c:v>0.55076514322569881</c:v>
                </c:pt>
                <c:pt idx="21">
                  <c:v>0.13535580094900687</c:v>
                </c:pt>
                <c:pt idx="22">
                  <c:v>0.40180776709233285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FD-4B96-854E-8DCB794AC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64575"/>
        <c:axId val="170516751"/>
      </c:radarChart>
      <c:catAx>
        <c:axId val="17836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516751"/>
        <c:crosses val="autoZero"/>
        <c:auto val="1"/>
        <c:lblAlgn val="ctr"/>
        <c:lblOffset val="100"/>
        <c:noMultiLvlLbl val="0"/>
      </c:catAx>
      <c:valAx>
        <c:axId val="170516751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out"/>
        <c:minorTickMark val="none"/>
        <c:tickLblPos val="nextTo"/>
        <c:crossAx val="178364575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数据大屏!$B$15</c:f>
              <c:strCache>
                <c:ptCount val="1"/>
                <c:pt idx="0">
                  <c:v>济南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6">
                      <a:lumMod val="5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round/>
            </a:ln>
            <a:effectLst/>
          </c:spPr>
          <c:marker>
            <c:symbol val="none"/>
          </c:marker>
          <c:cat>
            <c:strRef>
              <c:f>数据大屏!$D$3:$Z$3</c:f>
              <c:strCache>
                <c:ptCount val="23"/>
                <c:pt idx="0">
                  <c:v>生态禀赋</c:v>
                </c:pt>
                <c:pt idx="1">
                  <c:v>文化资源</c:v>
                </c:pt>
                <c:pt idx="2">
                  <c:v>政策地位</c:v>
                </c:pt>
                <c:pt idx="3">
                  <c:v>经济规模</c:v>
                </c:pt>
                <c:pt idx="4">
                  <c:v>交通规模</c:v>
                </c:pt>
                <c:pt idx="5">
                  <c:v>创新能力</c:v>
                </c:pt>
                <c:pt idx="6">
                  <c:v>基本保障</c:v>
                </c:pt>
                <c:pt idx="7">
                  <c:v>生活水平</c:v>
                </c:pt>
                <c:pt idx="8">
                  <c:v>主流评价</c:v>
                </c:pt>
                <c:pt idx="9">
                  <c:v>教育服务</c:v>
                </c:pt>
                <c:pt idx="10">
                  <c:v>医疗服务</c:v>
                </c:pt>
                <c:pt idx="11">
                  <c:v>文化服务</c:v>
                </c:pt>
                <c:pt idx="12">
                  <c:v>主流媒体</c:v>
                </c:pt>
                <c:pt idx="13">
                  <c:v>网络接入</c:v>
                </c:pt>
                <c:pt idx="14">
                  <c:v>舆情干预</c:v>
                </c:pt>
                <c:pt idx="15">
                  <c:v>媒体影响</c:v>
                </c:pt>
                <c:pt idx="16">
                  <c:v>群体情绪</c:v>
                </c:pt>
                <c:pt idx="17">
                  <c:v>城市标签</c:v>
                </c:pt>
                <c:pt idx="18">
                  <c:v>就学吸引</c:v>
                </c:pt>
                <c:pt idx="19">
                  <c:v>就业吸引</c:v>
                </c:pt>
                <c:pt idx="20">
                  <c:v>旅游吸引</c:v>
                </c:pt>
                <c:pt idx="21">
                  <c:v>外资吸引</c:v>
                </c:pt>
                <c:pt idx="22">
                  <c:v>会展竞争</c:v>
                </c:pt>
              </c:strCache>
            </c:strRef>
          </c:cat>
          <c:val>
            <c:numRef>
              <c:f>数据大屏!$D$15:$Z$15</c:f>
              <c:numCache>
                <c:formatCode>0.00_ </c:formatCode>
                <c:ptCount val="23"/>
                <c:pt idx="0">
                  <c:v>0.12348077573715296</c:v>
                </c:pt>
                <c:pt idx="1">
                  <c:v>0.36160188457008247</c:v>
                </c:pt>
                <c:pt idx="2">
                  <c:v>0.8</c:v>
                </c:pt>
                <c:pt idx="3">
                  <c:v>0.35057505757244345</c:v>
                </c:pt>
                <c:pt idx="4">
                  <c:v>0.14613368283093053</c:v>
                </c:pt>
                <c:pt idx="5">
                  <c:v>0.6852272727272728</c:v>
                </c:pt>
                <c:pt idx="6">
                  <c:v>0.38471315436385911</c:v>
                </c:pt>
                <c:pt idx="7">
                  <c:v>0.87045292558333598</c:v>
                </c:pt>
                <c:pt idx="8">
                  <c:v>1</c:v>
                </c:pt>
                <c:pt idx="9">
                  <c:v>0.58654955536299325</c:v>
                </c:pt>
                <c:pt idx="10">
                  <c:v>0.83333333333333337</c:v>
                </c:pt>
                <c:pt idx="11">
                  <c:v>0.42267943417434878</c:v>
                </c:pt>
                <c:pt idx="12">
                  <c:v>0.27470926078550567</c:v>
                </c:pt>
                <c:pt idx="13">
                  <c:v>0.43930057165884245</c:v>
                </c:pt>
                <c:pt idx="14">
                  <c:v>0.56491228070175437</c:v>
                </c:pt>
                <c:pt idx="15">
                  <c:v>0.50149584820337678</c:v>
                </c:pt>
                <c:pt idx="16">
                  <c:v>0.49037487335359681</c:v>
                </c:pt>
                <c:pt idx="17">
                  <c:v>0.80500000000000005</c:v>
                </c:pt>
                <c:pt idx="18">
                  <c:v>0.46407185628742514</c:v>
                </c:pt>
                <c:pt idx="19">
                  <c:v>0.653457257164335</c:v>
                </c:pt>
                <c:pt idx="20">
                  <c:v>0.29810262449420971</c:v>
                </c:pt>
                <c:pt idx="21">
                  <c:v>0.10378981692157398</c:v>
                </c:pt>
                <c:pt idx="22">
                  <c:v>0.51703540210555821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1D-42AD-B814-663372F7A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78031"/>
        <c:axId val="414762607"/>
      </c:radarChart>
      <c:catAx>
        <c:axId val="17837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4762607"/>
        <c:crosses val="autoZero"/>
        <c:auto val="1"/>
        <c:lblAlgn val="ctr"/>
        <c:lblOffset val="100"/>
        <c:noMultiLvlLbl val="0"/>
      </c:catAx>
      <c:valAx>
        <c:axId val="41476260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out"/>
        <c:minorTickMark val="none"/>
        <c:tickLblPos val="nextTo"/>
        <c:crossAx val="178378031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数据大屏!$B$16</c:f>
              <c:strCache>
                <c:ptCount val="1"/>
                <c:pt idx="0">
                  <c:v>郑州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5">
                      <a:lumMod val="20000"/>
                      <a:lumOff val="8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round/>
            </a:ln>
            <a:effectLst/>
          </c:spPr>
          <c:marker>
            <c:symbol val="none"/>
          </c:marker>
          <c:cat>
            <c:strRef>
              <c:f>数据大屏!$D$3:$Z$3</c:f>
              <c:strCache>
                <c:ptCount val="23"/>
                <c:pt idx="0">
                  <c:v>生态禀赋</c:v>
                </c:pt>
                <c:pt idx="1">
                  <c:v>文化资源</c:v>
                </c:pt>
                <c:pt idx="2">
                  <c:v>政策地位</c:v>
                </c:pt>
                <c:pt idx="3">
                  <c:v>经济规模</c:v>
                </c:pt>
                <c:pt idx="4">
                  <c:v>交通规模</c:v>
                </c:pt>
                <c:pt idx="5">
                  <c:v>创新能力</c:v>
                </c:pt>
                <c:pt idx="6">
                  <c:v>基本保障</c:v>
                </c:pt>
                <c:pt idx="7">
                  <c:v>生活水平</c:v>
                </c:pt>
                <c:pt idx="8">
                  <c:v>主流评价</c:v>
                </c:pt>
                <c:pt idx="9">
                  <c:v>教育服务</c:v>
                </c:pt>
                <c:pt idx="10">
                  <c:v>医疗服务</c:v>
                </c:pt>
                <c:pt idx="11">
                  <c:v>文化服务</c:v>
                </c:pt>
                <c:pt idx="12">
                  <c:v>主流媒体</c:v>
                </c:pt>
                <c:pt idx="13">
                  <c:v>网络接入</c:v>
                </c:pt>
                <c:pt idx="14">
                  <c:v>舆情干预</c:v>
                </c:pt>
                <c:pt idx="15">
                  <c:v>媒体影响</c:v>
                </c:pt>
                <c:pt idx="16">
                  <c:v>群体情绪</c:v>
                </c:pt>
                <c:pt idx="17">
                  <c:v>城市标签</c:v>
                </c:pt>
                <c:pt idx="18">
                  <c:v>就学吸引</c:v>
                </c:pt>
                <c:pt idx="19">
                  <c:v>就业吸引</c:v>
                </c:pt>
                <c:pt idx="20">
                  <c:v>旅游吸引</c:v>
                </c:pt>
                <c:pt idx="21">
                  <c:v>外资吸引</c:v>
                </c:pt>
                <c:pt idx="22">
                  <c:v>会展竞争</c:v>
                </c:pt>
              </c:strCache>
            </c:strRef>
          </c:cat>
          <c:val>
            <c:numRef>
              <c:f>数据大屏!$D$16:$Z$16</c:f>
              <c:numCache>
                <c:formatCode>0.00_ </c:formatCode>
                <c:ptCount val="23"/>
                <c:pt idx="0">
                  <c:v>4.4114645132812408E-2</c:v>
                </c:pt>
                <c:pt idx="1">
                  <c:v>0.20259128386336869</c:v>
                </c:pt>
                <c:pt idx="2">
                  <c:v>0.6</c:v>
                </c:pt>
                <c:pt idx="3">
                  <c:v>0.41956158991822784</c:v>
                </c:pt>
                <c:pt idx="4">
                  <c:v>0.21188291830493663</c:v>
                </c:pt>
                <c:pt idx="5">
                  <c:v>0.57045454545454555</c:v>
                </c:pt>
                <c:pt idx="6">
                  <c:v>0.2758133872535028</c:v>
                </c:pt>
                <c:pt idx="7">
                  <c:v>0.82710670144286502</c:v>
                </c:pt>
                <c:pt idx="8">
                  <c:v>0.75657108721624833</c:v>
                </c:pt>
                <c:pt idx="9">
                  <c:v>0.63365798115000971</c:v>
                </c:pt>
                <c:pt idx="10">
                  <c:v>0.86363636363636365</c:v>
                </c:pt>
                <c:pt idx="11">
                  <c:v>0.27123674298381933</c:v>
                </c:pt>
                <c:pt idx="12">
                  <c:v>0.43375380706935029</c:v>
                </c:pt>
                <c:pt idx="13">
                  <c:v>0.31783028533707613</c:v>
                </c:pt>
                <c:pt idx="14">
                  <c:v>0.69824561403508767</c:v>
                </c:pt>
                <c:pt idx="15">
                  <c:v>0.35408667300184815</c:v>
                </c:pt>
                <c:pt idx="16">
                  <c:v>0.28571428571428575</c:v>
                </c:pt>
                <c:pt idx="17">
                  <c:v>0.55500000000000005</c:v>
                </c:pt>
                <c:pt idx="18">
                  <c:v>0.67964071856287422</c:v>
                </c:pt>
                <c:pt idx="19">
                  <c:v>0.43556808570768796</c:v>
                </c:pt>
                <c:pt idx="20">
                  <c:v>0.35361521750989122</c:v>
                </c:pt>
                <c:pt idx="21">
                  <c:v>0.17366664693409897</c:v>
                </c:pt>
                <c:pt idx="22">
                  <c:v>0.57324784977315335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4-4293-8A16-E2DC20603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96143"/>
        <c:axId val="414759727"/>
      </c:radarChart>
      <c:catAx>
        <c:axId val="42269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4759727"/>
        <c:crosses val="autoZero"/>
        <c:auto val="1"/>
        <c:lblAlgn val="ctr"/>
        <c:lblOffset val="100"/>
        <c:noMultiLvlLbl val="0"/>
      </c:catAx>
      <c:valAx>
        <c:axId val="414759727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out"/>
        <c:minorTickMark val="none"/>
        <c:tickLblPos val="nextTo"/>
        <c:crossAx val="422696143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数据大屏!$B$17</c:f>
              <c:strCache>
                <c:ptCount val="1"/>
                <c:pt idx="0">
                  <c:v>武汉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2">
                      <a:lumMod val="60000"/>
                      <a:lumOff val="4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round/>
            </a:ln>
            <a:effectLst/>
          </c:spPr>
          <c:marker>
            <c:symbol val="none"/>
          </c:marker>
          <c:cat>
            <c:strRef>
              <c:f>数据大屏!$D$3:$Z$3</c:f>
              <c:strCache>
                <c:ptCount val="23"/>
                <c:pt idx="0">
                  <c:v>生态禀赋</c:v>
                </c:pt>
                <c:pt idx="1">
                  <c:v>文化资源</c:v>
                </c:pt>
                <c:pt idx="2">
                  <c:v>政策地位</c:v>
                </c:pt>
                <c:pt idx="3">
                  <c:v>经济规模</c:v>
                </c:pt>
                <c:pt idx="4">
                  <c:v>交通规模</c:v>
                </c:pt>
                <c:pt idx="5">
                  <c:v>创新能力</c:v>
                </c:pt>
                <c:pt idx="6">
                  <c:v>基本保障</c:v>
                </c:pt>
                <c:pt idx="7">
                  <c:v>生活水平</c:v>
                </c:pt>
                <c:pt idx="8">
                  <c:v>主流评价</c:v>
                </c:pt>
                <c:pt idx="9">
                  <c:v>教育服务</c:v>
                </c:pt>
                <c:pt idx="10">
                  <c:v>医疗服务</c:v>
                </c:pt>
                <c:pt idx="11">
                  <c:v>文化服务</c:v>
                </c:pt>
                <c:pt idx="12">
                  <c:v>主流媒体</c:v>
                </c:pt>
                <c:pt idx="13">
                  <c:v>网络接入</c:v>
                </c:pt>
                <c:pt idx="14">
                  <c:v>舆情干预</c:v>
                </c:pt>
                <c:pt idx="15">
                  <c:v>媒体影响</c:v>
                </c:pt>
                <c:pt idx="16">
                  <c:v>群体情绪</c:v>
                </c:pt>
                <c:pt idx="17">
                  <c:v>城市标签</c:v>
                </c:pt>
                <c:pt idx="18">
                  <c:v>就学吸引</c:v>
                </c:pt>
                <c:pt idx="19">
                  <c:v>就业吸引</c:v>
                </c:pt>
                <c:pt idx="20">
                  <c:v>旅游吸引</c:v>
                </c:pt>
                <c:pt idx="21">
                  <c:v>外资吸引</c:v>
                </c:pt>
                <c:pt idx="22">
                  <c:v>会展竞争</c:v>
                </c:pt>
              </c:strCache>
            </c:strRef>
          </c:cat>
          <c:val>
            <c:numRef>
              <c:f>数据大屏!$D$17:$Z$17</c:f>
              <c:numCache>
                <c:formatCode>0.00_ </c:formatCode>
                <c:ptCount val="23"/>
                <c:pt idx="0">
                  <c:v>0.4919629753864968</c:v>
                </c:pt>
                <c:pt idx="1">
                  <c:v>0.28504122497055356</c:v>
                </c:pt>
                <c:pt idx="2">
                  <c:v>1</c:v>
                </c:pt>
                <c:pt idx="3">
                  <c:v>0.55341937338656377</c:v>
                </c:pt>
                <c:pt idx="4">
                  <c:v>0.45718654434250761</c:v>
                </c:pt>
                <c:pt idx="5">
                  <c:v>0.88227272727272743</c:v>
                </c:pt>
                <c:pt idx="6">
                  <c:v>0.39421118053799414</c:v>
                </c:pt>
                <c:pt idx="7">
                  <c:v>0.64265627239372891</c:v>
                </c:pt>
                <c:pt idx="8">
                  <c:v>0.65531660692950999</c:v>
                </c:pt>
                <c:pt idx="9">
                  <c:v>0.10010025348905584</c:v>
                </c:pt>
                <c:pt idx="10">
                  <c:v>0.98484848484848486</c:v>
                </c:pt>
                <c:pt idx="11">
                  <c:v>0.46439578466038672</c:v>
                </c:pt>
                <c:pt idx="12">
                  <c:v>0.41188357918202173</c:v>
                </c:pt>
                <c:pt idx="13">
                  <c:v>0.44191685484003068</c:v>
                </c:pt>
                <c:pt idx="14">
                  <c:v>0.83157894736842108</c:v>
                </c:pt>
                <c:pt idx="15">
                  <c:v>0.59510052070284503</c:v>
                </c:pt>
                <c:pt idx="16">
                  <c:v>0.53495440729483279</c:v>
                </c:pt>
                <c:pt idx="17">
                  <c:v>0.79499999999999993</c:v>
                </c:pt>
                <c:pt idx="18">
                  <c:v>1</c:v>
                </c:pt>
                <c:pt idx="19">
                  <c:v>0.55174040669180202</c:v>
                </c:pt>
                <c:pt idx="20">
                  <c:v>1</c:v>
                </c:pt>
                <c:pt idx="21">
                  <c:v>0.49130565143202243</c:v>
                </c:pt>
                <c:pt idx="22">
                  <c:v>0.60088986984777615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F-4D24-B2A7-3C31DF4EC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36575"/>
        <c:axId val="414751087"/>
      </c:radarChart>
      <c:catAx>
        <c:axId val="16563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4751087"/>
        <c:crosses val="autoZero"/>
        <c:auto val="1"/>
        <c:lblAlgn val="ctr"/>
        <c:lblOffset val="100"/>
        <c:noMultiLvlLbl val="0"/>
      </c:catAx>
      <c:valAx>
        <c:axId val="41475108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out"/>
        <c:minorTickMark val="none"/>
        <c:tickLblPos val="nextTo"/>
        <c:crossAx val="165636575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数据大屏!$B$18</c:f>
              <c:strCache>
                <c:ptCount val="1"/>
                <c:pt idx="0">
                  <c:v>长沙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bg2"/>
                  </a:gs>
                </a:gsLst>
                <a:path path="circle">
                  <a:fillToRect l="50000" t="50000" r="50000" b="50000"/>
                </a:path>
                <a:tileRect/>
              </a:gradFill>
              <a:round/>
            </a:ln>
            <a:effectLst/>
          </c:spPr>
          <c:marker>
            <c:symbol val="none"/>
          </c:marker>
          <c:cat>
            <c:strRef>
              <c:f>数据大屏!$D$3:$Z$3</c:f>
              <c:strCache>
                <c:ptCount val="23"/>
                <c:pt idx="0">
                  <c:v>生态禀赋</c:v>
                </c:pt>
                <c:pt idx="1">
                  <c:v>文化资源</c:v>
                </c:pt>
                <c:pt idx="2">
                  <c:v>政策地位</c:v>
                </c:pt>
                <c:pt idx="3">
                  <c:v>经济规模</c:v>
                </c:pt>
                <c:pt idx="4">
                  <c:v>交通规模</c:v>
                </c:pt>
                <c:pt idx="5">
                  <c:v>创新能力</c:v>
                </c:pt>
                <c:pt idx="6">
                  <c:v>基本保障</c:v>
                </c:pt>
                <c:pt idx="7">
                  <c:v>生活水平</c:v>
                </c:pt>
                <c:pt idx="8">
                  <c:v>主流评价</c:v>
                </c:pt>
                <c:pt idx="9">
                  <c:v>教育服务</c:v>
                </c:pt>
                <c:pt idx="10">
                  <c:v>医疗服务</c:v>
                </c:pt>
                <c:pt idx="11">
                  <c:v>文化服务</c:v>
                </c:pt>
                <c:pt idx="12">
                  <c:v>主流媒体</c:v>
                </c:pt>
                <c:pt idx="13">
                  <c:v>网络接入</c:v>
                </c:pt>
                <c:pt idx="14">
                  <c:v>舆情干预</c:v>
                </c:pt>
                <c:pt idx="15">
                  <c:v>媒体影响</c:v>
                </c:pt>
                <c:pt idx="16">
                  <c:v>群体情绪</c:v>
                </c:pt>
                <c:pt idx="17">
                  <c:v>城市标签</c:v>
                </c:pt>
                <c:pt idx="18">
                  <c:v>就学吸引</c:v>
                </c:pt>
                <c:pt idx="19">
                  <c:v>就业吸引</c:v>
                </c:pt>
                <c:pt idx="20">
                  <c:v>旅游吸引</c:v>
                </c:pt>
                <c:pt idx="21">
                  <c:v>外资吸引</c:v>
                </c:pt>
                <c:pt idx="22">
                  <c:v>会展竞争</c:v>
                </c:pt>
              </c:strCache>
            </c:strRef>
          </c:cat>
          <c:val>
            <c:numRef>
              <c:f>数据大屏!$D$18:$Z$18</c:f>
              <c:numCache>
                <c:formatCode>0.00_ </c:formatCode>
                <c:ptCount val="23"/>
                <c:pt idx="0">
                  <c:v>0.65929275655434849</c:v>
                </c:pt>
                <c:pt idx="1">
                  <c:v>0.13427561837455831</c:v>
                </c:pt>
                <c:pt idx="2">
                  <c:v>0.5</c:v>
                </c:pt>
                <c:pt idx="3">
                  <c:v>0.42473051354323194</c:v>
                </c:pt>
                <c:pt idx="4">
                  <c:v>0.25753604193971164</c:v>
                </c:pt>
                <c:pt idx="5">
                  <c:v>0.79477272727272719</c:v>
                </c:pt>
                <c:pt idx="6">
                  <c:v>0.3029223669149087</c:v>
                </c:pt>
                <c:pt idx="7">
                  <c:v>0.71633992031110327</c:v>
                </c:pt>
                <c:pt idx="8">
                  <c:v>0.78405017921146947</c:v>
                </c:pt>
                <c:pt idx="9">
                  <c:v>0.38966390312061416</c:v>
                </c:pt>
                <c:pt idx="10">
                  <c:v>0.81818181818181823</c:v>
                </c:pt>
                <c:pt idx="11">
                  <c:v>0.1734259934326586</c:v>
                </c:pt>
                <c:pt idx="12">
                  <c:v>0.18872443190376254</c:v>
                </c:pt>
                <c:pt idx="13">
                  <c:v>0.33180291566260017</c:v>
                </c:pt>
                <c:pt idx="14">
                  <c:v>0.743859649122807</c:v>
                </c:pt>
                <c:pt idx="15">
                  <c:v>0.74518985458167075</c:v>
                </c:pt>
                <c:pt idx="16">
                  <c:v>0.86626139817629177</c:v>
                </c:pt>
                <c:pt idx="17">
                  <c:v>0.76166666666666671</c:v>
                </c:pt>
                <c:pt idx="18">
                  <c:v>0.67664670658682646</c:v>
                </c:pt>
                <c:pt idx="19">
                  <c:v>0.60093385159627455</c:v>
                </c:pt>
                <c:pt idx="20">
                  <c:v>0.4639444103952946</c:v>
                </c:pt>
                <c:pt idx="21">
                  <c:v>0.26524332427592917</c:v>
                </c:pt>
                <c:pt idx="22">
                  <c:v>0.63595915006919268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2F-4BDD-BE34-4040E62C3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037311"/>
        <c:axId val="414757807"/>
      </c:radarChart>
      <c:catAx>
        <c:axId val="206903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4757807"/>
        <c:crosses val="autoZero"/>
        <c:auto val="1"/>
        <c:lblAlgn val="ctr"/>
        <c:lblOffset val="100"/>
        <c:noMultiLvlLbl val="0"/>
      </c:catAx>
      <c:valAx>
        <c:axId val="414757807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out"/>
        <c:minorTickMark val="none"/>
        <c:tickLblPos val="nextTo"/>
        <c:crossAx val="2069037311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数据大屏!$B$19</c:f>
              <c:strCache>
                <c:ptCount val="1"/>
                <c:pt idx="0">
                  <c:v>广州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4">
                      <a:lumMod val="60000"/>
                      <a:lumOff val="4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round/>
            </a:ln>
            <a:effectLst/>
          </c:spPr>
          <c:marker>
            <c:symbol val="none"/>
          </c:marker>
          <c:cat>
            <c:strRef>
              <c:f>数据大屏!$D$3:$Z$3</c:f>
              <c:strCache>
                <c:ptCount val="23"/>
                <c:pt idx="0">
                  <c:v>生态禀赋</c:v>
                </c:pt>
                <c:pt idx="1">
                  <c:v>文化资源</c:v>
                </c:pt>
                <c:pt idx="2">
                  <c:v>政策地位</c:v>
                </c:pt>
                <c:pt idx="3">
                  <c:v>经济规模</c:v>
                </c:pt>
                <c:pt idx="4">
                  <c:v>交通规模</c:v>
                </c:pt>
                <c:pt idx="5">
                  <c:v>创新能力</c:v>
                </c:pt>
                <c:pt idx="6">
                  <c:v>基本保障</c:v>
                </c:pt>
                <c:pt idx="7">
                  <c:v>生活水平</c:v>
                </c:pt>
                <c:pt idx="8">
                  <c:v>主流评价</c:v>
                </c:pt>
                <c:pt idx="9">
                  <c:v>教育服务</c:v>
                </c:pt>
                <c:pt idx="10">
                  <c:v>医疗服务</c:v>
                </c:pt>
                <c:pt idx="11">
                  <c:v>文化服务</c:v>
                </c:pt>
                <c:pt idx="12">
                  <c:v>主流媒体</c:v>
                </c:pt>
                <c:pt idx="13">
                  <c:v>网络接入</c:v>
                </c:pt>
                <c:pt idx="14">
                  <c:v>舆情干预</c:v>
                </c:pt>
                <c:pt idx="15">
                  <c:v>媒体影响</c:v>
                </c:pt>
                <c:pt idx="16">
                  <c:v>群体情绪</c:v>
                </c:pt>
                <c:pt idx="17">
                  <c:v>城市标签</c:v>
                </c:pt>
                <c:pt idx="18">
                  <c:v>就学吸引</c:v>
                </c:pt>
                <c:pt idx="19">
                  <c:v>就业吸引</c:v>
                </c:pt>
                <c:pt idx="20">
                  <c:v>旅游吸引</c:v>
                </c:pt>
                <c:pt idx="21">
                  <c:v>外资吸引</c:v>
                </c:pt>
                <c:pt idx="22">
                  <c:v>会展竞争</c:v>
                </c:pt>
              </c:strCache>
            </c:strRef>
          </c:cat>
          <c:val>
            <c:numRef>
              <c:f>数据大屏!$D$19:$Z$19</c:f>
              <c:numCache>
                <c:formatCode>0.00_ </c:formatCode>
                <c:ptCount val="23"/>
                <c:pt idx="0">
                  <c:v>0.40775843631661374</c:v>
                </c:pt>
                <c:pt idx="1">
                  <c:v>0.34982332155477031</c:v>
                </c:pt>
                <c:pt idx="2">
                  <c:v>1</c:v>
                </c:pt>
                <c:pt idx="3">
                  <c:v>0.901781189148817</c:v>
                </c:pt>
                <c:pt idx="4">
                  <c:v>1</c:v>
                </c:pt>
                <c:pt idx="5">
                  <c:v>0.89909090909090916</c:v>
                </c:pt>
                <c:pt idx="6">
                  <c:v>0.50287239437809028</c:v>
                </c:pt>
                <c:pt idx="7">
                  <c:v>0.76548672566371678</c:v>
                </c:pt>
                <c:pt idx="8">
                  <c:v>0.87843488649940238</c:v>
                </c:pt>
                <c:pt idx="9">
                  <c:v>0.16144309151745298</c:v>
                </c:pt>
                <c:pt idx="10">
                  <c:v>1</c:v>
                </c:pt>
                <c:pt idx="11">
                  <c:v>0.50998924913137034</c:v>
                </c:pt>
                <c:pt idx="12">
                  <c:v>0.69811320754716988</c:v>
                </c:pt>
                <c:pt idx="13">
                  <c:v>0.17687560040272574</c:v>
                </c:pt>
                <c:pt idx="14">
                  <c:v>1</c:v>
                </c:pt>
                <c:pt idx="15">
                  <c:v>0.74372531750319926</c:v>
                </c:pt>
                <c:pt idx="16">
                  <c:v>0.53394123606889565</c:v>
                </c:pt>
                <c:pt idx="17">
                  <c:v>0.84500000000000008</c:v>
                </c:pt>
                <c:pt idx="18">
                  <c:v>0.8053892215568863</c:v>
                </c:pt>
                <c:pt idx="19">
                  <c:v>0.6149793490827038</c:v>
                </c:pt>
                <c:pt idx="20">
                  <c:v>0.71632294852089418</c:v>
                </c:pt>
                <c:pt idx="21">
                  <c:v>0.56453815691931619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56-4D86-920F-65A1FA912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453455"/>
        <c:axId val="1899807775"/>
      </c:radarChart>
      <c:catAx>
        <c:axId val="175945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9807775"/>
        <c:crosses val="autoZero"/>
        <c:auto val="1"/>
        <c:lblAlgn val="ctr"/>
        <c:lblOffset val="100"/>
        <c:noMultiLvlLbl val="0"/>
      </c:catAx>
      <c:valAx>
        <c:axId val="189980777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out"/>
        <c:minorTickMark val="none"/>
        <c:tickLblPos val="nextTo"/>
        <c:crossAx val="1759453455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数据大屏!$B$20</c:f>
              <c:strCache>
                <c:ptCount val="1"/>
                <c:pt idx="0">
                  <c:v>南宁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5">
                      <a:lumMod val="60000"/>
                      <a:lumOff val="4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round/>
            </a:ln>
            <a:effectLst/>
          </c:spPr>
          <c:marker>
            <c:symbol val="none"/>
          </c:marker>
          <c:cat>
            <c:strRef>
              <c:f>数据大屏!$D$3:$Z$3</c:f>
              <c:strCache>
                <c:ptCount val="23"/>
                <c:pt idx="0">
                  <c:v>生态禀赋</c:v>
                </c:pt>
                <c:pt idx="1">
                  <c:v>文化资源</c:v>
                </c:pt>
                <c:pt idx="2">
                  <c:v>政策地位</c:v>
                </c:pt>
                <c:pt idx="3">
                  <c:v>经济规模</c:v>
                </c:pt>
                <c:pt idx="4">
                  <c:v>交通规模</c:v>
                </c:pt>
                <c:pt idx="5">
                  <c:v>创新能力</c:v>
                </c:pt>
                <c:pt idx="6">
                  <c:v>基本保障</c:v>
                </c:pt>
                <c:pt idx="7">
                  <c:v>生活水平</c:v>
                </c:pt>
                <c:pt idx="8">
                  <c:v>主流评价</c:v>
                </c:pt>
                <c:pt idx="9">
                  <c:v>教育服务</c:v>
                </c:pt>
                <c:pt idx="10">
                  <c:v>医疗服务</c:v>
                </c:pt>
                <c:pt idx="11">
                  <c:v>文化服务</c:v>
                </c:pt>
                <c:pt idx="12">
                  <c:v>主流媒体</c:v>
                </c:pt>
                <c:pt idx="13">
                  <c:v>网络接入</c:v>
                </c:pt>
                <c:pt idx="14">
                  <c:v>舆情干预</c:v>
                </c:pt>
                <c:pt idx="15">
                  <c:v>媒体影响</c:v>
                </c:pt>
                <c:pt idx="16">
                  <c:v>群体情绪</c:v>
                </c:pt>
                <c:pt idx="17">
                  <c:v>城市标签</c:v>
                </c:pt>
                <c:pt idx="18">
                  <c:v>就学吸引</c:v>
                </c:pt>
                <c:pt idx="19">
                  <c:v>就业吸引</c:v>
                </c:pt>
                <c:pt idx="20">
                  <c:v>旅游吸引</c:v>
                </c:pt>
                <c:pt idx="21">
                  <c:v>外资吸引</c:v>
                </c:pt>
                <c:pt idx="22">
                  <c:v>会展竞争</c:v>
                </c:pt>
              </c:strCache>
            </c:strRef>
          </c:cat>
          <c:val>
            <c:numRef>
              <c:f>数据大屏!$D$20:$Z$20</c:f>
              <c:numCache>
                <c:formatCode>0.00_ </c:formatCode>
                <c:ptCount val="23"/>
                <c:pt idx="0">
                  <c:v>0.85613384845336038</c:v>
                </c:pt>
                <c:pt idx="1">
                  <c:v>0.22732626619552415</c:v>
                </c:pt>
                <c:pt idx="2">
                  <c:v>0.6</c:v>
                </c:pt>
                <c:pt idx="3">
                  <c:v>0.14997658572440509</c:v>
                </c:pt>
                <c:pt idx="4">
                  <c:v>0.10347313237221493</c:v>
                </c:pt>
                <c:pt idx="5">
                  <c:v>0.29454545454545461</c:v>
                </c:pt>
                <c:pt idx="6">
                  <c:v>5.7749375382170308E-2</c:v>
                </c:pt>
                <c:pt idx="7">
                  <c:v>0.65177657652469712</c:v>
                </c:pt>
                <c:pt idx="8">
                  <c:v>0.23954599761051359</c:v>
                </c:pt>
                <c:pt idx="9">
                  <c:v>0.7631301918350164</c:v>
                </c:pt>
                <c:pt idx="10">
                  <c:v>0.63636363636363635</c:v>
                </c:pt>
                <c:pt idx="11">
                  <c:v>0.13638153992204777</c:v>
                </c:pt>
                <c:pt idx="12">
                  <c:v>0.20534860657206572</c:v>
                </c:pt>
                <c:pt idx="13">
                  <c:v>0.25727311101962042</c:v>
                </c:pt>
                <c:pt idx="14">
                  <c:v>0.48771929824561405</c:v>
                </c:pt>
                <c:pt idx="15">
                  <c:v>0.61435352403134591</c:v>
                </c:pt>
                <c:pt idx="16">
                  <c:v>0.65248226950354615</c:v>
                </c:pt>
                <c:pt idx="17">
                  <c:v>0.11166666666666665</c:v>
                </c:pt>
                <c:pt idx="18">
                  <c:v>0.34431137724550898</c:v>
                </c:pt>
                <c:pt idx="19">
                  <c:v>0.49642723909414516</c:v>
                </c:pt>
                <c:pt idx="20">
                  <c:v>0.46443953138386801</c:v>
                </c:pt>
                <c:pt idx="21">
                  <c:v>2.1683819479884521E-2</c:v>
                </c:pt>
                <c:pt idx="22">
                  <c:v>0.30450014889554544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C-4B96-AB98-D75FF777F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322831"/>
        <c:axId val="1899803455"/>
      </c:radarChart>
      <c:catAx>
        <c:axId val="190132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9803455"/>
        <c:crosses val="autoZero"/>
        <c:auto val="1"/>
        <c:lblAlgn val="ctr"/>
        <c:lblOffset val="100"/>
        <c:noMultiLvlLbl val="0"/>
      </c:catAx>
      <c:valAx>
        <c:axId val="1899803455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out"/>
        <c:minorTickMark val="none"/>
        <c:tickLblPos val="nextTo"/>
        <c:crossAx val="1901322831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数据大屏!$B$21</c:f>
              <c:strCache>
                <c:ptCount val="1"/>
                <c:pt idx="0">
                  <c:v>海口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6">
                      <a:lumMod val="60000"/>
                      <a:lumOff val="4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round/>
            </a:ln>
            <a:effectLst/>
          </c:spPr>
          <c:marker>
            <c:symbol val="none"/>
          </c:marker>
          <c:cat>
            <c:strRef>
              <c:f>数据大屏!$D$3:$Z$3</c:f>
              <c:strCache>
                <c:ptCount val="23"/>
                <c:pt idx="0">
                  <c:v>生态禀赋</c:v>
                </c:pt>
                <c:pt idx="1">
                  <c:v>文化资源</c:v>
                </c:pt>
                <c:pt idx="2">
                  <c:v>政策地位</c:v>
                </c:pt>
                <c:pt idx="3">
                  <c:v>经济规模</c:v>
                </c:pt>
                <c:pt idx="4">
                  <c:v>交通规模</c:v>
                </c:pt>
                <c:pt idx="5">
                  <c:v>创新能力</c:v>
                </c:pt>
                <c:pt idx="6">
                  <c:v>基本保障</c:v>
                </c:pt>
                <c:pt idx="7">
                  <c:v>生活水平</c:v>
                </c:pt>
                <c:pt idx="8">
                  <c:v>主流评价</c:v>
                </c:pt>
                <c:pt idx="9">
                  <c:v>教育服务</c:v>
                </c:pt>
                <c:pt idx="10">
                  <c:v>医疗服务</c:v>
                </c:pt>
                <c:pt idx="11">
                  <c:v>文化服务</c:v>
                </c:pt>
                <c:pt idx="12">
                  <c:v>主流媒体</c:v>
                </c:pt>
                <c:pt idx="13">
                  <c:v>网络接入</c:v>
                </c:pt>
                <c:pt idx="14">
                  <c:v>舆情干预</c:v>
                </c:pt>
                <c:pt idx="15">
                  <c:v>媒体影响</c:v>
                </c:pt>
                <c:pt idx="16">
                  <c:v>群体情绪</c:v>
                </c:pt>
                <c:pt idx="17">
                  <c:v>城市标签</c:v>
                </c:pt>
                <c:pt idx="18">
                  <c:v>就学吸引</c:v>
                </c:pt>
                <c:pt idx="19">
                  <c:v>就业吸引</c:v>
                </c:pt>
                <c:pt idx="20">
                  <c:v>旅游吸引</c:v>
                </c:pt>
                <c:pt idx="21">
                  <c:v>外资吸引</c:v>
                </c:pt>
                <c:pt idx="22">
                  <c:v>会展竞争</c:v>
                </c:pt>
              </c:strCache>
            </c:strRef>
          </c:cat>
          <c:val>
            <c:numRef>
              <c:f>数据大屏!$D$21:$Z$21</c:f>
              <c:numCache>
                <c:formatCode>0.00_ </c:formatCode>
                <c:ptCount val="23"/>
                <c:pt idx="0">
                  <c:v>0.4380166751298411</c:v>
                </c:pt>
                <c:pt idx="1">
                  <c:v>8.2449941107184926E-2</c:v>
                </c:pt>
                <c:pt idx="2">
                  <c:v>0.4</c:v>
                </c:pt>
                <c:pt idx="3">
                  <c:v>4.1249877741915408E-2</c:v>
                </c:pt>
                <c:pt idx="4">
                  <c:v>1.2232415902140673E-2</c:v>
                </c:pt>
                <c:pt idx="5">
                  <c:v>0.35499999999999998</c:v>
                </c:pt>
                <c:pt idx="6">
                  <c:v>0.24981189881937518</c:v>
                </c:pt>
                <c:pt idx="7">
                  <c:v>0.56217333757647669</c:v>
                </c:pt>
                <c:pt idx="8">
                  <c:v>0.49940262843488642</c:v>
                </c:pt>
                <c:pt idx="9">
                  <c:v>0.65230526308025205</c:v>
                </c:pt>
                <c:pt idx="10">
                  <c:v>0.48484848484848486</c:v>
                </c:pt>
                <c:pt idx="11">
                  <c:v>0.31545693811869896</c:v>
                </c:pt>
                <c:pt idx="12">
                  <c:v>0.13395741479618517</c:v>
                </c:pt>
                <c:pt idx="13">
                  <c:v>0.34136927050646937</c:v>
                </c:pt>
                <c:pt idx="14">
                  <c:v>0.42456140350877192</c:v>
                </c:pt>
                <c:pt idx="15">
                  <c:v>0.52952069694560766</c:v>
                </c:pt>
                <c:pt idx="16">
                  <c:v>0.48125633232016213</c:v>
                </c:pt>
                <c:pt idx="17">
                  <c:v>0.54499999999999993</c:v>
                </c:pt>
                <c:pt idx="18">
                  <c:v>0.16167664670658685</c:v>
                </c:pt>
                <c:pt idx="19">
                  <c:v>0.51688662623520665</c:v>
                </c:pt>
                <c:pt idx="20">
                  <c:v>6.6887540471247356E-2</c:v>
                </c:pt>
                <c:pt idx="21">
                  <c:v>3.8482523861788999E-2</c:v>
                </c:pt>
                <c:pt idx="22">
                  <c:v>0.30358925850018398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EE-458C-BE1A-49857925D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018671"/>
        <c:axId val="1899805855"/>
      </c:radarChart>
      <c:catAx>
        <c:axId val="190701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9805855"/>
        <c:crosses val="autoZero"/>
        <c:auto val="1"/>
        <c:lblAlgn val="ctr"/>
        <c:lblOffset val="100"/>
        <c:noMultiLvlLbl val="0"/>
      </c:catAx>
      <c:valAx>
        <c:axId val="1899805855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out"/>
        <c:minorTickMark val="none"/>
        <c:tickLblPos val="nextTo"/>
        <c:crossAx val="1907018671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数据大屏!$B$4</c:f>
              <c:strCache>
                <c:ptCount val="1"/>
                <c:pt idx="0">
                  <c:v>石家庄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0000">
                    <a:schemeClr val="accent1"/>
                  </a:gs>
                </a:gsLst>
                <a:path path="circle">
                  <a:fillToRect l="50000" t="50000" r="50000" b="50000"/>
                </a:path>
                <a:tileRect/>
              </a:gradFill>
              <a:round/>
            </a:ln>
            <a:effectLst/>
          </c:spPr>
          <c:marker>
            <c:symbol val="none"/>
          </c:marker>
          <c:cat>
            <c:strRef>
              <c:f>数据大屏!$D$3:$Z$3</c:f>
              <c:strCache>
                <c:ptCount val="23"/>
                <c:pt idx="0">
                  <c:v>生态禀赋</c:v>
                </c:pt>
                <c:pt idx="1">
                  <c:v>文化资源</c:v>
                </c:pt>
                <c:pt idx="2">
                  <c:v>政策地位</c:v>
                </c:pt>
                <c:pt idx="3">
                  <c:v>经济规模</c:v>
                </c:pt>
                <c:pt idx="4">
                  <c:v>交通规模</c:v>
                </c:pt>
                <c:pt idx="5">
                  <c:v>创新能力</c:v>
                </c:pt>
                <c:pt idx="6">
                  <c:v>基本保障</c:v>
                </c:pt>
                <c:pt idx="7">
                  <c:v>生活水平</c:v>
                </c:pt>
                <c:pt idx="8">
                  <c:v>主流评价</c:v>
                </c:pt>
                <c:pt idx="9">
                  <c:v>教育服务</c:v>
                </c:pt>
                <c:pt idx="10">
                  <c:v>医疗服务</c:v>
                </c:pt>
                <c:pt idx="11">
                  <c:v>文化服务</c:v>
                </c:pt>
                <c:pt idx="12">
                  <c:v>主流媒体</c:v>
                </c:pt>
                <c:pt idx="13">
                  <c:v>网络接入</c:v>
                </c:pt>
                <c:pt idx="14">
                  <c:v>舆情干预</c:v>
                </c:pt>
                <c:pt idx="15">
                  <c:v>媒体影响</c:v>
                </c:pt>
                <c:pt idx="16">
                  <c:v>群体情绪</c:v>
                </c:pt>
                <c:pt idx="17">
                  <c:v>城市标签</c:v>
                </c:pt>
                <c:pt idx="18">
                  <c:v>就学吸引</c:v>
                </c:pt>
                <c:pt idx="19">
                  <c:v>就业吸引</c:v>
                </c:pt>
                <c:pt idx="20">
                  <c:v>旅游吸引</c:v>
                </c:pt>
                <c:pt idx="21">
                  <c:v>外资吸引</c:v>
                </c:pt>
                <c:pt idx="22">
                  <c:v>会展竞争</c:v>
                </c:pt>
              </c:strCache>
            </c:strRef>
          </c:cat>
          <c:val>
            <c:numRef>
              <c:f>数据大屏!$D$4:$Z$4</c:f>
              <c:numCache>
                <c:formatCode>0.00_ </c:formatCode>
                <c:ptCount val="23"/>
                <c:pt idx="0">
                  <c:v>8.461452966843222E-2</c:v>
                </c:pt>
                <c:pt idx="1">
                  <c:v>0.27208480565371024</c:v>
                </c:pt>
                <c:pt idx="2">
                  <c:v>0.6</c:v>
                </c:pt>
                <c:pt idx="3">
                  <c:v>0.19475861067394584</c:v>
                </c:pt>
                <c:pt idx="4">
                  <c:v>4.7837483617300142E-2</c:v>
                </c:pt>
                <c:pt idx="5">
                  <c:v>0.36249999999999999</c:v>
                </c:pt>
                <c:pt idx="6">
                  <c:v>9.7955506332821532E-2</c:v>
                </c:pt>
                <c:pt idx="7">
                  <c:v>0.88356552063461402</c:v>
                </c:pt>
                <c:pt idx="8">
                  <c:v>0.71893667861409771</c:v>
                </c:pt>
                <c:pt idx="9">
                  <c:v>0.71514853302795267</c:v>
                </c:pt>
                <c:pt idx="10">
                  <c:v>0.65151515151515149</c:v>
                </c:pt>
                <c:pt idx="11">
                  <c:v>8.8562759315130121E-2</c:v>
                </c:pt>
                <c:pt idx="12">
                  <c:v>9.7916498504207E-2</c:v>
                </c:pt>
                <c:pt idx="13">
                  <c:v>0.27326129928971371</c:v>
                </c:pt>
                <c:pt idx="14">
                  <c:v>0.41052631578947368</c:v>
                </c:pt>
                <c:pt idx="15">
                  <c:v>0.21648165499886654</c:v>
                </c:pt>
                <c:pt idx="16">
                  <c:v>0</c:v>
                </c:pt>
                <c:pt idx="17">
                  <c:v>0.46166666666666661</c:v>
                </c:pt>
                <c:pt idx="18">
                  <c:v>0.6227544910179641</c:v>
                </c:pt>
                <c:pt idx="19">
                  <c:v>0.42455027233892834</c:v>
                </c:pt>
                <c:pt idx="20">
                  <c:v>0.37101665056908428</c:v>
                </c:pt>
                <c:pt idx="21">
                  <c:v>6.6492587367596515E-2</c:v>
                </c:pt>
                <c:pt idx="22">
                  <c:v>0.35717413771962098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FA-48C0-9A72-447BC953A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409871"/>
        <c:axId val="1942087439"/>
      </c:radarChart>
      <c:catAx>
        <c:axId val="208240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2087439"/>
        <c:crosses val="autoZero"/>
        <c:auto val="1"/>
        <c:lblAlgn val="ctr"/>
        <c:lblOffset val="100"/>
        <c:noMultiLvlLbl val="0"/>
      </c:catAx>
      <c:valAx>
        <c:axId val="1942087439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out"/>
        <c:minorTickMark val="none"/>
        <c:tickLblPos val="nextTo"/>
        <c:crossAx val="2082409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数据大屏!$B$22</c:f>
              <c:strCache>
                <c:ptCount val="1"/>
                <c:pt idx="0">
                  <c:v>成都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/>
                  </a:gs>
                </a:gsLst>
                <a:path path="circle">
                  <a:fillToRect l="50000" t="50000" r="50000" b="50000"/>
                </a:path>
                <a:tileRect/>
              </a:gradFill>
              <a:round/>
            </a:ln>
            <a:effectLst/>
          </c:spPr>
          <c:marker>
            <c:symbol val="none"/>
          </c:marker>
          <c:cat>
            <c:strRef>
              <c:f>数据大屏!$D$3:$Z$3</c:f>
              <c:strCache>
                <c:ptCount val="23"/>
                <c:pt idx="0">
                  <c:v>生态禀赋</c:v>
                </c:pt>
                <c:pt idx="1">
                  <c:v>文化资源</c:v>
                </c:pt>
                <c:pt idx="2">
                  <c:v>政策地位</c:v>
                </c:pt>
                <c:pt idx="3">
                  <c:v>经济规模</c:v>
                </c:pt>
                <c:pt idx="4">
                  <c:v>交通规模</c:v>
                </c:pt>
                <c:pt idx="5">
                  <c:v>创新能力</c:v>
                </c:pt>
                <c:pt idx="6">
                  <c:v>基本保障</c:v>
                </c:pt>
                <c:pt idx="7">
                  <c:v>生活水平</c:v>
                </c:pt>
                <c:pt idx="8">
                  <c:v>主流评价</c:v>
                </c:pt>
                <c:pt idx="9">
                  <c:v>教育服务</c:v>
                </c:pt>
                <c:pt idx="10">
                  <c:v>医疗服务</c:v>
                </c:pt>
                <c:pt idx="11">
                  <c:v>文化服务</c:v>
                </c:pt>
                <c:pt idx="12">
                  <c:v>主流媒体</c:v>
                </c:pt>
                <c:pt idx="13">
                  <c:v>网络接入</c:v>
                </c:pt>
                <c:pt idx="14">
                  <c:v>舆情干预</c:v>
                </c:pt>
                <c:pt idx="15">
                  <c:v>媒体影响</c:v>
                </c:pt>
                <c:pt idx="16">
                  <c:v>群体情绪</c:v>
                </c:pt>
                <c:pt idx="17">
                  <c:v>城市标签</c:v>
                </c:pt>
                <c:pt idx="18">
                  <c:v>就学吸引</c:v>
                </c:pt>
                <c:pt idx="19">
                  <c:v>就业吸引</c:v>
                </c:pt>
                <c:pt idx="20">
                  <c:v>旅游吸引</c:v>
                </c:pt>
                <c:pt idx="21">
                  <c:v>外资吸引</c:v>
                </c:pt>
                <c:pt idx="22">
                  <c:v>会展竞争</c:v>
                </c:pt>
              </c:strCache>
            </c:strRef>
          </c:cat>
          <c:val>
            <c:numRef>
              <c:f>数据大屏!$D$22:$Z$22</c:f>
              <c:numCache>
                <c:formatCode>0.00_ </c:formatCode>
                <c:ptCount val="23"/>
                <c:pt idx="0">
                  <c:v>0.40482772264115252</c:v>
                </c:pt>
                <c:pt idx="1">
                  <c:v>0.48645465253239101</c:v>
                </c:pt>
                <c:pt idx="2">
                  <c:v>1</c:v>
                </c:pt>
                <c:pt idx="3">
                  <c:v>0.63124220141611909</c:v>
                </c:pt>
                <c:pt idx="4">
                  <c:v>0.63783311489733507</c:v>
                </c:pt>
                <c:pt idx="5">
                  <c:v>0.70250000000000024</c:v>
                </c:pt>
                <c:pt idx="6">
                  <c:v>0.48230538857836486</c:v>
                </c:pt>
                <c:pt idx="7">
                  <c:v>0.41205958063017567</c:v>
                </c:pt>
                <c:pt idx="8">
                  <c:v>0.56272401433691754</c:v>
                </c:pt>
                <c:pt idx="9">
                  <c:v>0.1175357932790257</c:v>
                </c:pt>
                <c:pt idx="10">
                  <c:v>0.96969696969696972</c:v>
                </c:pt>
                <c:pt idx="11">
                  <c:v>0.66186674146819935</c:v>
                </c:pt>
                <c:pt idx="12">
                  <c:v>0.51634848076401696</c:v>
                </c:pt>
                <c:pt idx="13">
                  <c:v>0.32211158876908796</c:v>
                </c:pt>
                <c:pt idx="14">
                  <c:v>0.96842105263157896</c:v>
                </c:pt>
                <c:pt idx="15">
                  <c:v>0.87639041060923795</c:v>
                </c:pt>
                <c:pt idx="16">
                  <c:v>0.73454913880445782</c:v>
                </c:pt>
                <c:pt idx="17">
                  <c:v>0.94499999999999995</c:v>
                </c:pt>
                <c:pt idx="18">
                  <c:v>0.73353293413173659</c:v>
                </c:pt>
                <c:pt idx="19">
                  <c:v>0.72026465868237943</c:v>
                </c:pt>
                <c:pt idx="20">
                  <c:v>0.87485600418430176</c:v>
                </c:pt>
                <c:pt idx="21">
                  <c:v>0.54872013651877127</c:v>
                </c:pt>
                <c:pt idx="22">
                  <c:v>0.82552945504230379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E-4E4B-B1AB-8FE5A5353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271359"/>
        <c:axId val="1899798655"/>
      </c:radarChart>
      <c:catAx>
        <c:axId val="180927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9798655"/>
        <c:crosses val="autoZero"/>
        <c:auto val="1"/>
        <c:lblAlgn val="ctr"/>
        <c:lblOffset val="100"/>
        <c:noMultiLvlLbl val="0"/>
      </c:catAx>
      <c:valAx>
        <c:axId val="18997986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out"/>
        <c:minorTickMark val="none"/>
        <c:tickLblPos val="nextTo"/>
        <c:crossAx val="180927135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数据大屏!$B$23</c:f>
              <c:strCache>
                <c:ptCount val="1"/>
                <c:pt idx="0">
                  <c:v>贵阳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2">
                      <a:lumMod val="75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round/>
            </a:ln>
            <a:effectLst/>
          </c:spPr>
          <c:marker>
            <c:symbol val="none"/>
          </c:marker>
          <c:cat>
            <c:strRef>
              <c:f>数据大屏!$D$3:$Z$3</c:f>
              <c:strCache>
                <c:ptCount val="23"/>
                <c:pt idx="0">
                  <c:v>生态禀赋</c:v>
                </c:pt>
                <c:pt idx="1">
                  <c:v>文化资源</c:v>
                </c:pt>
                <c:pt idx="2">
                  <c:v>政策地位</c:v>
                </c:pt>
                <c:pt idx="3">
                  <c:v>经济规模</c:v>
                </c:pt>
                <c:pt idx="4">
                  <c:v>交通规模</c:v>
                </c:pt>
                <c:pt idx="5">
                  <c:v>创新能力</c:v>
                </c:pt>
                <c:pt idx="6">
                  <c:v>基本保障</c:v>
                </c:pt>
                <c:pt idx="7">
                  <c:v>生活水平</c:v>
                </c:pt>
                <c:pt idx="8">
                  <c:v>主流评价</c:v>
                </c:pt>
                <c:pt idx="9">
                  <c:v>教育服务</c:v>
                </c:pt>
                <c:pt idx="10">
                  <c:v>医疗服务</c:v>
                </c:pt>
                <c:pt idx="11">
                  <c:v>文化服务</c:v>
                </c:pt>
                <c:pt idx="12">
                  <c:v>主流媒体</c:v>
                </c:pt>
                <c:pt idx="13">
                  <c:v>网络接入</c:v>
                </c:pt>
                <c:pt idx="14">
                  <c:v>舆情干预</c:v>
                </c:pt>
                <c:pt idx="15">
                  <c:v>媒体影响</c:v>
                </c:pt>
                <c:pt idx="16">
                  <c:v>群体情绪</c:v>
                </c:pt>
                <c:pt idx="17">
                  <c:v>城市标签</c:v>
                </c:pt>
                <c:pt idx="18">
                  <c:v>就学吸引</c:v>
                </c:pt>
                <c:pt idx="19">
                  <c:v>就业吸引</c:v>
                </c:pt>
                <c:pt idx="20">
                  <c:v>旅游吸引</c:v>
                </c:pt>
                <c:pt idx="21">
                  <c:v>外资吸引</c:v>
                </c:pt>
                <c:pt idx="22">
                  <c:v>会展竞争</c:v>
                </c:pt>
              </c:strCache>
            </c:strRef>
          </c:cat>
          <c:val>
            <c:numRef>
              <c:f>数据大屏!$D$23:$Z$23</c:f>
              <c:numCache>
                <c:formatCode>0.00_ </c:formatCode>
                <c:ptCount val="23"/>
                <c:pt idx="0">
                  <c:v>0.47542617021255262</c:v>
                </c:pt>
                <c:pt idx="1">
                  <c:v>6.9493521790341573E-2</c:v>
                </c:pt>
                <c:pt idx="2">
                  <c:v>0.6</c:v>
                </c:pt>
                <c:pt idx="3">
                  <c:v>0.13461319023950727</c:v>
                </c:pt>
                <c:pt idx="4">
                  <c:v>0.14657055482743556</c:v>
                </c:pt>
                <c:pt idx="5">
                  <c:v>0.51454545454545464</c:v>
                </c:pt>
                <c:pt idx="6">
                  <c:v>0.27082289523149955</c:v>
                </c:pt>
                <c:pt idx="7">
                  <c:v>0.34501986824343706</c:v>
                </c:pt>
                <c:pt idx="8">
                  <c:v>0.327658303464755</c:v>
                </c:pt>
                <c:pt idx="9">
                  <c:v>0.45786866053660236</c:v>
                </c:pt>
                <c:pt idx="10">
                  <c:v>0.80303030303030298</c:v>
                </c:pt>
                <c:pt idx="11">
                  <c:v>0.2020203217955665</c:v>
                </c:pt>
                <c:pt idx="12">
                  <c:v>8.2941007901093058E-2</c:v>
                </c:pt>
                <c:pt idx="13">
                  <c:v>0.22013914871933252</c:v>
                </c:pt>
                <c:pt idx="14">
                  <c:v>0.40350877192982454</c:v>
                </c:pt>
                <c:pt idx="15">
                  <c:v>0.38626069939385926</c:v>
                </c:pt>
                <c:pt idx="16">
                  <c:v>0.33232016210739612</c:v>
                </c:pt>
                <c:pt idx="17">
                  <c:v>0.14500000000000002</c:v>
                </c:pt>
                <c:pt idx="18">
                  <c:v>0.3413173652694611</c:v>
                </c:pt>
                <c:pt idx="19">
                  <c:v>0.42914343202073607</c:v>
                </c:pt>
                <c:pt idx="20">
                  <c:v>0.71120616350223498</c:v>
                </c:pt>
                <c:pt idx="21">
                  <c:v>7.0436162738504934E-2</c:v>
                </c:pt>
                <c:pt idx="22">
                  <c:v>0.31669206649499887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AD-4C14-9768-C0383930B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290383"/>
        <c:axId val="1899802015"/>
      </c:radarChart>
      <c:catAx>
        <c:axId val="180929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9802015"/>
        <c:crosses val="autoZero"/>
        <c:auto val="1"/>
        <c:lblAlgn val="ctr"/>
        <c:lblOffset val="100"/>
        <c:noMultiLvlLbl val="0"/>
      </c:catAx>
      <c:valAx>
        <c:axId val="1899802015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out"/>
        <c:minorTickMark val="none"/>
        <c:tickLblPos val="nextTo"/>
        <c:crossAx val="1809290383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数据大屏!$B$24</c:f>
              <c:strCache>
                <c:ptCount val="1"/>
                <c:pt idx="0">
                  <c:v>昆明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tx1">
                      <a:lumMod val="50000"/>
                      <a:lumOff val="5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round/>
            </a:ln>
            <a:effectLst/>
          </c:spPr>
          <c:marker>
            <c:symbol val="none"/>
          </c:marker>
          <c:cat>
            <c:strRef>
              <c:f>数据大屏!$D$3:$Z$3</c:f>
              <c:strCache>
                <c:ptCount val="23"/>
                <c:pt idx="0">
                  <c:v>生态禀赋</c:v>
                </c:pt>
                <c:pt idx="1">
                  <c:v>文化资源</c:v>
                </c:pt>
                <c:pt idx="2">
                  <c:v>政策地位</c:v>
                </c:pt>
                <c:pt idx="3">
                  <c:v>经济规模</c:v>
                </c:pt>
                <c:pt idx="4">
                  <c:v>交通规模</c:v>
                </c:pt>
                <c:pt idx="5">
                  <c:v>创新能力</c:v>
                </c:pt>
                <c:pt idx="6">
                  <c:v>基本保障</c:v>
                </c:pt>
                <c:pt idx="7">
                  <c:v>生活水平</c:v>
                </c:pt>
                <c:pt idx="8">
                  <c:v>主流评价</c:v>
                </c:pt>
                <c:pt idx="9">
                  <c:v>教育服务</c:v>
                </c:pt>
                <c:pt idx="10">
                  <c:v>医疗服务</c:v>
                </c:pt>
                <c:pt idx="11">
                  <c:v>文化服务</c:v>
                </c:pt>
                <c:pt idx="12">
                  <c:v>主流媒体</c:v>
                </c:pt>
                <c:pt idx="13">
                  <c:v>网络接入</c:v>
                </c:pt>
                <c:pt idx="14">
                  <c:v>舆情干预</c:v>
                </c:pt>
                <c:pt idx="15">
                  <c:v>媒体影响</c:v>
                </c:pt>
                <c:pt idx="16">
                  <c:v>群体情绪</c:v>
                </c:pt>
                <c:pt idx="17">
                  <c:v>城市标签</c:v>
                </c:pt>
                <c:pt idx="18">
                  <c:v>就学吸引</c:v>
                </c:pt>
                <c:pt idx="19">
                  <c:v>就业吸引</c:v>
                </c:pt>
                <c:pt idx="20">
                  <c:v>旅游吸引</c:v>
                </c:pt>
                <c:pt idx="21">
                  <c:v>外资吸引</c:v>
                </c:pt>
                <c:pt idx="22">
                  <c:v>会展竞争</c:v>
                </c:pt>
              </c:strCache>
            </c:strRef>
          </c:cat>
          <c:val>
            <c:numRef>
              <c:f>数据大屏!$D$24:$Z$24</c:f>
              <c:numCache>
                <c:formatCode>0.00_ </c:formatCode>
                <c:ptCount val="23"/>
                <c:pt idx="0">
                  <c:v>0.38963653081621857</c:v>
                </c:pt>
                <c:pt idx="1">
                  <c:v>0.13722025912838634</c:v>
                </c:pt>
                <c:pt idx="2">
                  <c:v>0.4</c:v>
                </c:pt>
                <c:pt idx="3">
                  <c:v>0.22434840145701998</c:v>
                </c:pt>
                <c:pt idx="4">
                  <c:v>0.15268676277850587</c:v>
                </c:pt>
                <c:pt idx="5">
                  <c:v>0.47454545454545449</c:v>
                </c:pt>
                <c:pt idx="6">
                  <c:v>0.13955792215444948</c:v>
                </c:pt>
                <c:pt idx="7">
                  <c:v>0.58487673637740056</c:v>
                </c:pt>
                <c:pt idx="8">
                  <c:v>0.82048984468339292</c:v>
                </c:pt>
                <c:pt idx="9">
                  <c:v>0.44999214368137386</c:v>
                </c:pt>
                <c:pt idx="10">
                  <c:v>0.62121212121212122</c:v>
                </c:pt>
                <c:pt idx="11">
                  <c:v>0.2363380838987835</c:v>
                </c:pt>
                <c:pt idx="12">
                  <c:v>0.17897931678988066</c:v>
                </c:pt>
                <c:pt idx="13">
                  <c:v>0.22224502289900255</c:v>
                </c:pt>
                <c:pt idx="14">
                  <c:v>0.50877192982456143</c:v>
                </c:pt>
                <c:pt idx="15">
                  <c:v>0.42920756883087813</c:v>
                </c:pt>
                <c:pt idx="16">
                  <c:v>0.20567375886524819</c:v>
                </c:pt>
                <c:pt idx="17">
                  <c:v>0.79499999999999993</c:v>
                </c:pt>
                <c:pt idx="18">
                  <c:v>0.51197604790419171</c:v>
                </c:pt>
                <c:pt idx="19">
                  <c:v>0.55662915237135768</c:v>
                </c:pt>
                <c:pt idx="20">
                  <c:v>0.57463972968896893</c:v>
                </c:pt>
                <c:pt idx="21">
                  <c:v>3.3771888353961707E-2</c:v>
                </c:pt>
                <c:pt idx="22">
                  <c:v>0.40079177395904503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09-4F97-A5DC-BD84162AD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293919"/>
        <c:axId val="1198965567"/>
      </c:radarChart>
      <c:catAx>
        <c:axId val="181129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8965567"/>
        <c:crosses val="autoZero"/>
        <c:auto val="1"/>
        <c:lblAlgn val="ctr"/>
        <c:lblOffset val="100"/>
        <c:noMultiLvlLbl val="0"/>
      </c:catAx>
      <c:valAx>
        <c:axId val="1198965567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out"/>
        <c:minorTickMark val="none"/>
        <c:tickLblPos val="nextTo"/>
        <c:crossAx val="181129391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数据大屏!$B$25</c:f>
              <c:strCache>
                <c:ptCount val="1"/>
                <c:pt idx="0">
                  <c:v>拉萨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4">
                      <a:lumMod val="75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round/>
            </a:ln>
            <a:effectLst/>
          </c:spPr>
          <c:marker>
            <c:symbol val="none"/>
          </c:marker>
          <c:cat>
            <c:strRef>
              <c:f>数据大屏!$D$3:$Z$3</c:f>
              <c:strCache>
                <c:ptCount val="23"/>
                <c:pt idx="0">
                  <c:v>生态禀赋</c:v>
                </c:pt>
                <c:pt idx="1">
                  <c:v>文化资源</c:v>
                </c:pt>
                <c:pt idx="2">
                  <c:v>政策地位</c:v>
                </c:pt>
                <c:pt idx="3">
                  <c:v>经济规模</c:v>
                </c:pt>
                <c:pt idx="4">
                  <c:v>交通规模</c:v>
                </c:pt>
                <c:pt idx="5">
                  <c:v>创新能力</c:v>
                </c:pt>
                <c:pt idx="6">
                  <c:v>基本保障</c:v>
                </c:pt>
                <c:pt idx="7">
                  <c:v>生活水平</c:v>
                </c:pt>
                <c:pt idx="8">
                  <c:v>主流评价</c:v>
                </c:pt>
                <c:pt idx="9">
                  <c:v>教育服务</c:v>
                </c:pt>
                <c:pt idx="10">
                  <c:v>医疗服务</c:v>
                </c:pt>
                <c:pt idx="11">
                  <c:v>文化服务</c:v>
                </c:pt>
                <c:pt idx="12">
                  <c:v>主流媒体</c:v>
                </c:pt>
                <c:pt idx="13">
                  <c:v>网络接入</c:v>
                </c:pt>
                <c:pt idx="14">
                  <c:v>舆情干预</c:v>
                </c:pt>
                <c:pt idx="15">
                  <c:v>媒体影响</c:v>
                </c:pt>
                <c:pt idx="16">
                  <c:v>群体情绪</c:v>
                </c:pt>
                <c:pt idx="17">
                  <c:v>城市标签</c:v>
                </c:pt>
                <c:pt idx="18">
                  <c:v>就学吸引</c:v>
                </c:pt>
                <c:pt idx="19">
                  <c:v>就业吸引</c:v>
                </c:pt>
                <c:pt idx="20">
                  <c:v>旅游吸引</c:v>
                </c:pt>
                <c:pt idx="21">
                  <c:v>外资吸引</c:v>
                </c:pt>
                <c:pt idx="22">
                  <c:v>会展竞争</c:v>
                </c:pt>
              </c:strCache>
            </c:strRef>
          </c:cat>
          <c:val>
            <c:numRef>
              <c:f>数据大屏!$D$25:$Z$25</c:f>
              <c:numCache>
                <c:formatCode>0.00_ </c:formatCode>
                <c:ptCount val="23"/>
                <c:pt idx="0">
                  <c:v>0.88861655367743109</c:v>
                </c:pt>
                <c:pt idx="1">
                  <c:v>0.36984687868080096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4.9999999999999913E-2</c:v>
                </c:pt>
                <c:pt idx="6">
                  <c:v>0</c:v>
                </c:pt>
                <c:pt idx="7">
                  <c:v>0.62097562800722572</c:v>
                </c:pt>
                <c:pt idx="8">
                  <c:v>0</c:v>
                </c:pt>
                <c:pt idx="9">
                  <c:v>0.84846369249791498</c:v>
                </c:pt>
                <c:pt idx="10">
                  <c:v>0</c:v>
                </c:pt>
                <c:pt idx="11">
                  <c:v>0.31139439231716032</c:v>
                </c:pt>
                <c:pt idx="12">
                  <c:v>0.50624565030499036</c:v>
                </c:pt>
                <c:pt idx="13">
                  <c:v>0.35977645940671471</c:v>
                </c:pt>
                <c:pt idx="14">
                  <c:v>1.0526315789473684E-2</c:v>
                </c:pt>
                <c:pt idx="15">
                  <c:v>0.39291355661016336</c:v>
                </c:pt>
                <c:pt idx="16">
                  <c:v>0.42451874366767983</c:v>
                </c:pt>
                <c:pt idx="17">
                  <c:v>0.91166666666666663</c:v>
                </c:pt>
                <c:pt idx="18">
                  <c:v>0</c:v>
                </c:pt>
                <c:pt idx="19">
                  <c:v>0.72310309797535466</c:v>
                </c:pt>
                <c:pt idx="20">
                  <c:v>5.1382841153763459E-2</c:v>
                </c:pt>
                <c:pt idx="21">
                  <c:v>4.5400758531830062E-3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08-443E-94DC-B853C1592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247199"/>
        <c:axId val="1912385135"/>
      </c:radarChart>
      <c:catAx>
        <c:axId val="190224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2385135"/>
        <c:crosses val="autoZero"/>
        <c:auto val="1"/>
        <c:lblAlgn val="ctr"/>
        <c:lblOffset val="100"/>
        <c:noMultiLvlLbl val="0"/>
      </c:catAx>
      <c:valAx>
        <c:axId val="191238513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out"/>
        <c:minorTickMark val="none"/>
        <c:tickLblPos val="nextTo"/>
        <c:crossAx val="190224719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数据大屏!$B$26</c:f>
              <c:strCache>
                <c:ptCount val="1"/>
                <c:pt idx="0">
                  <c:v>西安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5">
                      <a:lumMod val="75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round/>
            </a:ln>
            <a:effectLst/>
          </c:spPr>
          <c:marker>
            <c:symbol val="none"/>
          </c:marker>
          <c:cat>
            <c:strRef>
              <c:f>数据大屏!$D$3:$Z$3</c:f>
              <c:strCache>
                <c:ptCount val="23"/>
                <c:pt idx="0">
                  <c:v>生态禀赋</c:v>
                </c:pt>
                <c:pt idx="1">
                  <c:v>文化资源</c:v>
                </c:pt>
                <c:pt idx="2">
                  <c:v>政策地位</c:v>
                </c:pt>
                <c:pt idx="3">
                  <c:v>经济规模</c:v>
                </c:pt>
                <c:pt idx="4">
                  <c:v>交通规模</c:v>
                </c:pt>
                <c:pt idx="5">
                  <c:v>创新能力</c:v>
                </c:pt>
                <c:pt idx="6">
                  <c:v>基本保障</c:v>
                </c:pt>
                <c:pt idx="7">
                  <c:v>生活水平</c:v>
                </c:pt>
                <c:pt idx="8">
                  <c:v>主流评价</c:v>
                </c:pt>
                <c:pt idx="9">
                  <c:v>教育服务</c:v>
                </c:pt>
                <c:pt idx="10">
                  <c:v>医疗服务</c:v>
                </c:pt>
                <c:pt idx="11">
                  <c:v>文化服务</c:v>
                </c:pt>
                <c:pt idx="12">
                  <c:v>主流媒体</c:v>
                </c:pt>
                <c:pt idx="13">
                  <c:v>网络接入</c:v>
                </c:pt>
                <c:pt idx="14">
                  <c:v>舆情干预</c:v>
                </c:pt>
                <c:pt idx="15">
                  <c:v>媒体影响</c:v>
                </c:pt>
                <c:pt idx="16">
                  <c:v>群体情绪</c:v>
                </c:pt>
                <c:pt idx="17">
                  <c:v>城市标签</c:v>
                </c:pt>
                <c:pt idx="18">
                  <c:v>就学吸引</c:v>
                </c:pt>
                <c:pt idx="19">
                  <c:v>就业吸引</c:v>
                </c:pt>
                <c:pt idx="20">
                  <c:v>旅游吸引</c:v>
                </c:pt>
                <c:pt idx="21">
                  <c:v>外资吸引</c:v>
                </c:pt>
                <c:pt idx="22">
                  <c:v>会展竞争</c:v>
                </c:pt>
              </c:strCache>
            </c:strRef>
          </c:cat>
          <c:val>
            <c:numRef>
              <c:f>数据大屏!$D$26:$Z$26</c:f>
              <c:numCache>
                <c:formatCode>0.00_ </c:formatCode>
                <c:ptCount val="23"/>
                <c:pt idx="0">
                  <c:v>8.6936960259126533E-2</c:v>
                </c:pt>
                <c:pt idx="1">
                  <c:v>0.36749116607773846</c:v>
                </c:pt>
                <c:pt idx="2">
                  <c:v>1</c:v>
                </c:pt>
                <c:pt idx="3">
                  <c:v>0.34611004413146373</c:v>
                </c:pt>
                <c:pt idx="4">
                  <c:v>0.44560943643512446</c:v>
                </c:pt>
                <c:pt idx="5">
                  <c:v>0.82500000000000018</c:v>
                </c:pt>
                <c:pt idx="6">
                  <c:v>0.2993872775785304</c:v>
                </c:pt>
                <c:pt idx="7">
                  <c:v>0.5390079308954443</c:v>
                </c:pt>
                <c:pt idx="8">
                  <c:v>0.24223416965352446</c:v>
                </c:pt>
                <c:pt idx="9">
                  <c:v>0.28890863302215986</c:v>
                </c:pt>
                <c:pt idx="10">
                  <c:v>0.90909090909090906</c:v>
                </c:pt>
                <c:pt idx="11">
                  <c:v>0.66527202615591052</c:v>
                </c:pt>
                <c:pt idx="12">
                  <c:v>0.21067306050913348</c:v>
                </c:pt>
                <c:pt idx="13">
                  <c:v>0.25083308858689385</c:v>
                </c:pt>
                <c:pt idx="14">
                  <c:v>0.76842105263157889</c:v>
                </c:pt>
                <c:pt idx="15">
                  <c:v>0.5228795079480949</c:v>
                </c:pt>
                <c:pt idx="16">
                  <c:v>0.35562310030395139</c:v>
                </c:pt>
                <c:pt idx="17">
                  <c:v>1</c:v>
                </c:pt>
                <c:pt idx="18">
                  <c:v>0.74550898203592808</c:v>
                </c:pt>
                <c:pt idx="19">
                  <c:v>0.53199032742651731</c:v>
                </c:pt>
                <c:pt idx="20">
                  <c:v>0.91977948986173197</c:v>
                </c:pt>
                <c:pt idx="21">
                  <c:v>0.2874616237535827</c:v>
                </c:pt>
                <c:pt idx="22">
                  <c:v>0.509590624835777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64-40A5-8555-5634EE1EB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250447"/>
        <c:axId val="1912389935"/>
      </c:radarChart>
      <c:catAx>
        <c:axId val="190225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2389935"/>
        <c:crosses val="autoZero"/>
        <c:auto val="1"/>
        <c:lblAlgn val="ctr"/>
        <c:lblOffset val="100"/>
        <c:noMultiLvlLbl val="0"/>
      </c:catAx>
      <c:valAx>
        <c:axId val="191238993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out"/>
        <c:minorTickMark val="none"/>
        <c:tickLblPos val="nextTo"/>
        <c:crossAx val="1902250447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数据大屏!$B$27</c:f>
              <c:strCache>
                <c:ptCount val="1"/>
                <c:pt idx="0">
                  <c:v>兰州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6">
                      <a:lumMod val="5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round/>
            </a:ln>
            <a:effectLst/>
          </c:spPr>
          <c:marker>
            <c:symbol val="none"/>
          </c:marker>
          <c:cat>
            <c:strRef>
              <c:f>数据大屏!$D$3:$Z$3</c:f>
              <c:strCache>
                <c:ptCount val="23"/>
                <c:pt idx="0">
                  <c:v>生态禀赋</c:v>
                </c:pt>
                <c:pt idx="1">
                  <c:v>文化资源</c:v>
                </c:pt>
                <c:pt idx="2">
                  <c:v>政策地位</c:v>
                </c:pt>
                <c:pt idx="3">
                  <c:v>经济规模</c:v>
                </c:pt>
                <c:pt idx="4">
                  <c:v>交通规模</c:v>
                </c:pt>
                <c:pt idx="5">
                  <c:v>创新能力</c:v>
                </c:pt>
                <c:pt idx="6">
                  <c:v>基本保障</c:v>
                </c:pt>
                <c:pt idx="7">
                  <c:v>生活水平</c:v>
                </c:pt>
                <c:pt idx="8">
                  <c:v>主流评价</c:v>
                </c:pt>
                <c:pt idx="9">
                  <c:v>教育服务</c:v>
                </c:pt>
                <c:pt idx="10">
                  <c:v>医疗服务</c:v>
                </c:pt>
                <c:pt idx="11">
                  <c:v>文化服务</c:v>
                </c:pt>
                <c:pt idx="12">
                  <c:v>主流媒体</c:v>
                </c:pt>
                <c:pt idx="13">
                  <c:v>网络接入</c:v>
                </c:pt>
                <c:pt idx="14">
                  <c:v>舆情干预</c:v>
                </c:pt>
                <c:pt idx="15">
                  <c:v>媒体影响</c:v>
                </c:pt>
                <c:pt idx="16">
                  <c:v>群体情绪</c:v>
                </c:pt>
                <c:pt idx="17">
                  <c:v>城市标签</c:v>
                </c:pt>
                <c:pt idx="18">
                  <c:v>就学吸引</c:v>
                </c:pt>
                <c:pt idx="19">
                  <c:v>就业吸引</c:v>
                </c:pt>
                <c:pt idx="20">
                  <c:v>旅游吸引</c:v>
                </c:pt>
                <c:pt idx="21">
                  <c:v>外资吸引</c:v>
                </c:pt>
                <c:pt idx="22">
                  <c:v>会展竞争</c:v>
                </c:pt>
              </c:strCache>
            </c:strRef>
          </c:cat>
          <c:val>
            <c:numRef>
              <c:f>数据大屏!$D$27:$Z$27</c:f>
              <c:numCache>
                <c:formatCode>0.00_ </c:formatCode>
                <c:ptCount val="23"/>
                <c:pt idx="0">
                  <c:v>0</c:v>
                </c:pt>
                <c:pt idx="1">
                  <c:v>4.5936395759717315E-2</c:v>
                </c:pt>
                <c:pt idx="2">
                  <c:v>0.6</c:v>
                </c:pt>
                <c:pt idx="3">
                  <c:v>8.1823260749078974E-2</c:v>
                </c:pt>
                <c:pt idx="4">
                  <c:v>0.18042813455657492</c:v>
                </c:pt>
                <c:pt idx="5">
                  <c:v>0.42590909090909101</c:v>
                </c:pt>
                <c:pt idx="6">
                  <c:v>0.18783199325856012</c:v>
                </c:pt>
                <c:pt idx="7">
                  <c:v>0.57861434530601419</c:v>
                </c:pt>
                <c:pt idx="8">
                  <c:v>0.76553166069295076</c:v>
                </c:pt>
                <c:pt idx="9">
                  <c:v>0.4741446330745076</c:v>
                </c:pt>
                <c:pt idx="10">
                  <c:v>0.54545454545454541</c:v>
                </c:pt>
                <c:pt idx="11">
                  <c:v>0.32088443410755962</c:v>
                </c:pt>
                <c:pt idx="12">
                  <c:v>2.6530544707333598E-2</c:v>
                </c:pt>
                <c:pt idx="13">
                  <c:v>0.4743203343033297</c:v>
                </c:pt>
                <c:pt idx="14">
                  <c:v>0.42456140350877192</c:v>
                </c:pt>
                <c:pt idx="15">
                  <c:v>0.27638251660210383</c:v>
                </c:pt>
                <c:pt idx="16">
                  <c:v>0.10638297872340416</c:v>
                </c:pt>
                <c:pt idx="17">
                  <c:v>0.27833333333333332</c:v>
                </c:pt>
                <c:pt idx="18">
                  <c:v>0.26047904191616772</c:v>
                </c:pt>
                <c:pt idx="19">
                  <c:v>0.56795944628635198</c:v>
                </c:pt>
                <c:pt idx="20">
                  <c:v>0.19895328278371591</c:v>
                </c:pt>
                <c:pt idx="21">
                  <c:v>2.5899630385151588E-3</c:v>
                </c:pt>
                <c:pt idx="22">
                  <c:v>0.27564944733476976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1-4562-B165-F3C830818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343711"/>
        <c:axId val="1912380815"/>
      </c:radarChart>
      <c:catAx>
        <c:axId val="190134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2380815"/>
        <c:crosses val="autoZero"/>
        <c:auto val="1"/>
        <c:lblAlgn val="ctr"/>
        <c:lblOffset val="100"/>
        <c:noMultiLvlLbl val="0"/>
      </c:catAx>
      <c:valAx>
        <c:axId val="1912380815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out"/>
        <c:minorTickMark val="none"/>
        <c:tickLblPos val="nextTo"/>
        <c:crossAx val="1901343711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数据大屏!$B$28</c:f>
              <c:strCache>
                <c:ptCount val="1"/>
                <c:pt idx="0">
                  <c:v>西宁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5">
                      <a:lumMod val="20000"/>
                      <a:lumOff val="8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round/>
            </a:ln>
            <a:effectLst/>
          </c:spPr>
          <c:marker>
            <c:symbol val="none"/>
          </c:marker>
          <c:cat>
            <c:strRef>
              <c:f>数据大屏!$D$3:$Z$3</c:f>
              <c:strCache>
                <c:ptCount val="23"/>
                <c:pt idx="0">
                  <c:v>生态禀赋</c:v>
                </c:pt>
                <c:pt idx="1">
                  <c:v>文化资源</c:v>
                </c:pt>
                <c:pt idx="2">
                  <c:v>政策地位</c:v>
                </c:pt>
                <c:pt idx="3">
                  <c:v>经济规模</c:v>
                </c:pt>
                <c:pt idx="4">
                  <c:v>交通规模</c:v>
                </c:pt>
                <c:pt idx="5">
                  <c:v>创新能力</c:v>
                </c:pt>
                <c:pt idx="6">
                  <c:v>基本保障</c:v>
                </c:pt>
                <c:pt idx="7">
                  <c:v>生活水平</c:v>
                </c:pt>
                <c:pt idx="8">
                  <c:v>主流评价</c:v>
                </c:pt>
                <c:pt idx="9">
                  <c:v>教育服务</c:v>
                </c:pt>
                <c:pt idx="10">
                  <c:v>医疗服务</c:v>
                </c:pt>
                <c:pt idx="11">
                  <c:v>文化服务</c:v>
                </c:pt>
                <c:pt idx="12">
                  <c:v>主流媒体</c:v>
                </c:pt>
                <c:pt idx="13">
                  <c:v>网络接入</c:v>
                </c:pt>
                <c:pt idx="14">
                  <c:v>舆情干预</c:v>
                </c:pt>
                <c:pt idx="15">
                  <c:v>媒体影响</c:v>
                </c:pt>
                <c:pt idx="16">
                  <c:v>群体情绪</c:v>
                </c:pt>
                <c:pt idx="17">
                  <c:v>城市标签</c:v>
                </c:pt>
                <c:pt idx="18">
                  <c:v>就学吸引</c:v>
                </c:pt>
                <c:pt idx="19">
                  <c:v>就业吸引</c:v>
                </c:pt>
                <c:pt idx="20">
                  <c:v>旅游吸引</c:v>
                </c:pt>
                <c:pt idx="21">
                  <c:v>外资吸引</c:v>
                </c:pt>
                <c:pt idx="22">
                  <c:v>会展竞争</c:v>
                </c:pt>
              </c:strCache>
            </c:strRef>
          </c:cat>
          <c:val>
            <c:numRef>
              <c:f>数据大屏!$D$28:$Z$28</c:f>
              <c:numCache>
                <c:formatCode>0.00_ </c:formatCode>
                <c:ptCount val="23"/>
                <c:pt idx="0">
                  <c:v>0.23775539055380082</c:v>
                </c:pt>
                <c:pt idx="1">
                  <c:v>0.14252061248527678</c:v>
                </c:pt>
                <c:pt idx="2">
                  <c:v>0.6</c:v>
                </c:pt>
                <c:pt idx="3">
                  <c:v>2.5741624950726287E-2</c:v>
                </c:pt>
                <c:pt idx="4">
                  <c:v>6.5749235474006115E-2</c:v>
                </c:pt>
                <c:pt idx="5">
                  <c:v>0</c:v>
                </c:pt>
                <c:pt idx="6">
                  <c:v>2.9122829407867448E-2</c:v>
                </c:pt>
                <c:pt idx="7">
                  <c:v>0.1769911504424779</c:v>
                </c:pt>
                <c:pt idx="8">
                  <c:v>0.74522102747909202</c:v>
                </c:pt>
                <c:pt idx="9">
                  <c:v>0.50321368124477039</c:v>
                </c:pt>
                <c:pt idx="10">
                  <c:v>0.72727272727272729</c:v>
                </c:pt>
                <c:pt idx="11">
                  <c:v>0.28239092803438365</c:v>
                </c:pt>
                <c:pt idx="12">
                  <c:v>0.41388511475470618</c:v>
                </c:pt>
                <c:pt idx="13">
                  <c:v>0.29558011195580119</c:v>
                </c:pt>
                <c:pt idx="14">
                  <c:v>6.6666666666666666E-2</c:v>
                </c:pt>
                <c:pt idx="15">
                  <c:v>0.30456594997791497</c:v>
                </c:pt>
                <c:pt idx="16">
                  <c:v>0.28368794326241126</c:v>
                </c:pt>
                <c:pt idx="17">
                  <c:v>0</c:v>
                </c:pt>
                <c:pt idx="18">
                  <c:v>6.5868263473053898E-2</c:v>
                </c:pt>
                <c:pt idx="19">
                  <c:v>0.5273015766389576</c:v>
                </c:pt>
                <c:pt idx="20">
                  <c:v>6.8021537602561924E-2</c:v>
                </c:pt>
                <c:pt idx="21">
                  <c:v>2.6211124913104421E-3</c:v>
                </c:pt>
                <c:pt idx="22">
                  <c:v>0.18413999684691787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F8-42C1-A118-8F84D1DF7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753471"/>
        <c:axId val="1912382255"/>
      </c:radarChart>
      <c:catAx>
        <c:axId val="176575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2382255"/>
        <c:crosses val="autoZero"/>
        <c:auto val="1"/>
        <c:lblAlgn val="ctr"/>
        <c:lblOffset val="100"/>
        <c:noMultiLvlLbl val="0"/>
      </c:catAx>
      <c:valAx>
        <c:axId val="1912382255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out"/>
        <c:minorTickMark val="none"/>
        <c:tickLblPos val="nextTo"/>
        <c:crossAx val="1765753471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数据大屏!$B$29</c:f>
              <c:strCache>
                <c:ptCount val="1"/>
                <c:pt idx="0">
                  <c:v>银川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2">
                      <a:lumMod val="40000"/>
                      <a:lumOff val="6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round/>
            </a:ln>
            <a:effectLst/>
          </c:spPr>
          <c:marker>
            <c:symbol val="none"/>
          </c:marker>
          <c:cat>
            <c:strRef>
              <c:f>数据大屏!$D$3:$Z$3</c:f>
              <c:strCache>
                <c:ptCount val="23"/>
                <c:pt idx="0">
                  <c:v>生态禀赋</c:v>
                </c:pt>
                <c:pt idx="1">
                  <c:v>文化资源</c:v>
                </c:pt>
                <c:pt idx="2">
                  <c:v>政策地位</c:v>
                </c:pt>
                <c:pt idx="3">
                  <c:v>经济规模</c:v>
                </c:pt>
                <c:pt idx="4">
                  <c:v>交通规模</c:v>
                </c:pt>
                <c:pt idx="5">
                  <c:v>创新能力</c:v>
                </c:pt>
                <c:pt idx="6">
                  <c:v>基本保障</c:v>
                </c:pt>
                <c:pt idx="7">
                  <c:v>生活水平</c:v>
                </c:pt>
                <c:pt idx="8">
                  <c:v>主流评价</c:v>
                </c:pt>
                <c:pt idx="9">
                  <c:v>教育服务</c:v>
                </c:pt>
                <c:pt idx="10">
                  <c:v>医疗服务</c:v>
                </c:pt>
                <c:pt idx="11">
                  <c:v>文化服务</c:v>
                </c:pt>
                <c:pt idx="12">
                  <c:v>主流媒体</c:v>
                </c:pt>
                <c:pt idx="13">
                  <c:v>网络接入</c:v>
                </c:pt>
                <c:pt idx="14">
                  <c:v>舆情干预</c:v>
                </c:pt>
                <c:pt idx="15">
                  <c:v>媒体影响</c:v>
                </c:pt>
                <c:pt idx="16">
                  <c:v>群体情绪</c:v>
                </c:pt>
                <c:pt idx="17">
                  <c:v>城市标签</c:v>
                </c:pt>
                <c:pt idx="18">
                  <c:v>就学吸引</c:v>
                </c:pt>
                <c:pt idx="19">
                  <c:v>就业吸引</c:v>
                </c:pt>
                <c:pt idx="20">
                  <c:v>旅游吸引</c:v>
                </c:pt>
                <c:pt idx="21">
                  <c:v>外资吸引</c:v>
                </c:pt>
                <c:pt idx="22">
                  <c:v>会展竞争</c:v>
                </c:pt>
              </c:strCache>
            </c:strRef>
          </c:cat>
          <c:val>
            <c:numRef>
              <c:f>数据大屏!$D$29:$Z$29</c:f>
              <c:numCache>
                <c:formatCode>0.00_ </c:formatCode>
                <c:ptCount val="23"/>
                <c:pt idx="0">
                  <c:v>3.5999316062667999E-2</c:v>
                </c:pt>
                <c:pt idx="1">
                  <c:v>4.8292108362779716E-2</c:v>
                </c:pt>
                <c:pt idx="2">
                  <c:v>0.6</c:v>
                </c:pt>
                <c:pt idx="3">
                  <c:v>4.7651385147050543E-2</c:v>
                </c:pt>
                <c:pt idx="4">
                  <c:v>3.8663171690694623E-2</c:v>
                </c:pt>
                <c:pt idx="5">
                  <c:v>0.18204545454545454</c:v>
                </c:pt>
                <c:pt idx="6">
                  <c:v>0.30105625967672622</c:v>
                </c:pt>
                <c:pt idx="7">
                  <c:v>0.48912918126585564</c:v>
                </c:pt>
                <c:pt idx="8">
                  <c:v>0.71445639187574672</c:v>
                </c:pt>
                <c:pt idx="9">
                  <c:v>0.28637226250106895</c:v>
                </c:pt>
                <c:pt idx="10">
                  <c:v>0.42424242424242425</c:v>
                </c:pt>
                <c:pt idx="11">
                  <c:v>0.16879510755190089</c:v>
                </c:pt>
                <c:pt idx="12">
                  <c:v>0.19695332106214047</c:v>
                </c:pt>
                <c:pt idx="13">
                  <c:v>0.48234247783710343</c:v>
                </c:pt>
                <c:pt idx="14">
                  <c:v>0</c:v>
                </c:pt>
                <c:pt idx="15">
                  <c:v>0.35637291573399937</c:v>
                </c:pt>
                <c:pt idx="16">
                  <c:v>0.25734549138804452</c:v>
                </c:pt>
                <c:pt idx="17">
                  <c:v>0.11166666666666665</c:v>
                </c:pt>
                <c:pt idx="18">
                  <c:v>9.8802395209580868E-2</c:v>
                </c:pt>
                <c:pt idx="19">
                  <c:v>0.584359073051958</c:v>
                </c:pt>
                <c:pt idx="20">
                  <c:v>2.9075121694513883E-2</c:v>
                </c:pt>
                <c:pt idx="21">
                  <c:v>8.377440872923159E-3</c:v>
                </c:pt>
                <c:pt idx="22">
                  <c:v>0.20528316429309651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7D-4232-8C8A-90B86B8C9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24303"/>
        <c:axId val="830813103"/>
      </c:radarChart>
      <c:catAx>
        <c:axId val="7162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0813103"/>
        <c:crosses val="autoZero"/>
        <c:auto val="1"/>
        <c:lblAlgn val="ctr"/>
        <c:lblOffset val="100"/>
        <c:noMultiLvlLbl val="0"/>
      </c:catAx>
      <c:valAx>
        <c:axId val="830813103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out"/>
        <c:minorTickMark val="none"/>
        <c:tickLblPos val="nextTo"/>
        <c:crossAx val="71624303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数据大屏!$B$30</c:f>
              <c:strCache>
                <c:ptCount val="1"/>
                <c:pt idx="0">
                  <c:v>乌鲁木齐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bg2"/>
                  </a:gs>
                </a:gsLst>
                <a:path path="circle">
                  <a:fillToRect l="50000" t="50000" r="50000" b="50000"/>
                </a:path>
                <a:tileRect/>
              </a:gradFill>
              <a:round/>
            </a:ln>
            <a:effectLst/>
          </c:spPr>
          <c:marker>
            <c:symbol val="none"/>
          </c:marker>
          <c:cat>
            <c:strRef>
              <c:f>数据大屏!$D$3:$Z$3</c:f>
              <c:strCache>
                <c:ptCount val="23"/>
                <c:pt idx="0">
                  <c:v>生态禀赋</c:v>
                </c:pt>
                <c:pt idx="1">
                  <c:v>文化资源</c:v>
                </c:pt>
                <c:pt idx="2">
                  <c:v>政策地位</c:v>
                </c:pt>
                <c:pt idx="3">
                  <c:v>经济规模</c:v>
                </c:pt>
                <c:pt idx="4">
                  <c:v>交通规模</c:v>
                </c:pt>
                <c:pt idx="5">
                  <c:v>创新能力</c:v>
                </c:pt>
                <c:pt idx="6">
                  <c:v>基本保障</c:v>
                </c:pt>
                <c:pt idx="7">
                  <c:v>生活水平</c:v>
                </c:pt>
                <c:pt idx="8">
                  <c:v>主流评价</c:v>
                </c:pt>
                <c:pt idx="9">
                  <c:v>教育服务</c:v>
                </c:pt>
                <c:pt idx="10">
                  <c:v>医疗服务</c:v>
                </c:pt>
                <c:pt idx="11">
                  <c:v>文化服务</c:v>
                </c:pt>
                <c:pt idx="12">
                  <c:v>主流媒体</c:v>
                </c:pt>
                <c:pt idx="13">
                  <c:v>网络接入</c:v>
                </c:pt>
                <c:pt idx="14">
                  <c:v>舆情干预</c:v>
                </c:pt>
                <c:pt idx="15">
                  <c:v>媒体影响</c:v>
                </c:pt>
                <c:pt idx="16">
                  <c:v>群体情绪</c:v>
                </c:pt>
                <c:pt idx="17">
                  <c:v>城市标签</c:v>
                </c:pt>
                <c:pt idx="18">
                  <c:v>就学吸引</c:v>
                </c:pt>
                <c:pt idx="19">
                  <c:v>就业吸引</c:v>
                </c:pt>
                <c:pt idx="20">
                  <c:v>旅游吸引</c:v>
                </c:pt>
                <c:pt idx="21">
                  <c:v>外资吸引</c:v>
                </c:pt>
                <c:pt idx="22">
                  <c:v>会展竞争</c:v>
                </c:pt>
              </c:strCache>
            </c:strRef>
          </c:cat>
          <c:val>
            <c:numRef>
              <c:f>数据大屏!$D$30:$Z$30</c:f>
              <c:numCache>
                <c:formatCode>0.00_ </c:formatCode>
                <c:ptCount val="23"/>
                <c:pt idx="0">
                  <c:v>5.8226254068931615E-2</c:v>
                </c:pt>
                <c:pt idx="1">
                  <c:v>0.17255594817432277</c:v>
                </c:pt>
                <c:pt idx="2">
                  <c:v>0.6</c:v>
                </c:pt>
                <c:pt idx="3">
                  <c:v>9.8516305523694364E-2</c:v>
                </c:pt>
                <c:pt idx="4">
                  <c:v>0.18152031454783746</c:v>
                </c:pt>
                <c:pt idx="5">
                  <c:v>0.28409090909090912</c:v>
                </c:pt>
                <c:pt idx="6">
                  <c:v>0.35831586668045318</c:v>
                </c:pt>
                <c:pt idx="7">
                  <c:v>0.57489441538625807</c:v>
                </c:pt>
                <c:pt idx="8">
                  <c:v>0.35603345280764637</c:v>
                </c:pt>
                <c:pt idx="9">
                  <c:v>0.19648865586335426</c:v>
                </c:pt>
                <c:pt idx="10">
                  <c:v>0.74242424242424243</c:v>
                </c:pt>
                <c:pt idx="11">
                  <c:v>0.23134297257905057</c:v>
                </c:pt>
                <c:pt idx="12">
                  <c:v>1.6077940355205461E-2</c:v>
                </c:pt>
                <c:pt idx="13">
                  <c:v>0.56915201721426933</c:v>
                </c:pt>
                <c:pt idx="14">
                  <c:v>0.23859649122807017</c:v>
                </c:pt>
                <c:pt idx="15">
                  <c:v>0.14871706083570632</c:v>
                </c:pt>
                <c:pt idx="16">
                  <c:v>0.31610942249240115</c:v>
                </c:pt>
                <c:pt idx="17">
                  <c:v>0.81166666666666665</c:v>
                </c:pt>
                <c:pt idx="18">
                  <c:v>0.18263473053892221</c:v>
                </c:pt>
                <c:pt idx="19">
                  <c:v>0.56808198800243381</c:v>
                </c:pt>
                <c:pt idx="20">
                  <c:v>0.21789430787348266</c:v>
                </c:pt>
                <c:pt idx="21">
                  <c:v>5.1194539249146758E-4</c:v>
                </c:pt>
                <c:pt idx="22">
                  <c:v>0.27228615972112741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B-4786-BD20-913D898E1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275967"/>
        <c:axId val="1899808735"/>
      </c:radarChart>
      <c:catAx>
        <c:axId val="190227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9808735"/>
        <c:crosses val="autoZero"/>
        <c:auto val="1"/>
        <c:lblAlgn val="ctr"/>
        <c:lblOffset val="100"/>
        <c:noMultiLvlLbl val="0"/>
      </c:catAx>
      <c:valAx>
        <c:axId val="1899808735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out"/>
        <c:minorTickMark val="none"/>
        <c:tickLblPos val="nextTo"/>
        <c:crossAx val="1902275967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数据大屏!$B$31</c:f>
              <c:strCache>
                <c:ptCount val="1"/>
                <c:pt idx="0">
                  <c:v>深圳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4">
                      <a:lumMod val="60000"/>
                      <a:lumOff val="4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round/>
            </a:ln>
            <a:effectLst/>
          </c:spPr>
          <c:marker>
            <c:symbol val="none"/>
          </c:marker>
          <c:cat>
            <c:strRef>
              <c:f>数据大屏!$D$3:$Z$3</c:f>
              <c:strCache>
                <c:ptCount val="23"/>
                <c:pt idx="0">
                  <c:v>生态禀赋</c:v>
                </c:pt>
                <c:pt idx="1">
                  <c:v>文化资源</c:v>
                </c:pt>
                <c:pt idx="2">
                  <c:v>政策地位</c:v>
                </c:pt>
                <c:pt idx="3">
                  <c:v>经济规模</c:v>
                </c:pt>
                <c:pt idx="4">
                  <c:v>交通规模</c:v>
                </c:pt>
                <c:pt idx="5">
                  <c:v>创新能力</c:v>
                </c:pt>
                <c:pt idx="6">
                  <c:v>基本保障</c:v>
                </c:pt>
                <c:pt idx="7">
                  <c:v>生活水平</c:v>
                </c:pt>
                <c:pt idx="8">
                  <c:v>主流评价</c:v>
                </c:pt>
                <c:pt idx="9">
                  <c:v>教育服务</c:v>
                </c:pt>
                <c:pt idx="10">
                  <c:v>医疗服务</c:v>
                </c:pt>
                <c:pt idx="11">
                  <c:v>文化服务</c:v>
                </c:pt>
                <c:pt idx="12">
                  <c:v>主流媒体</c:v>
                </c:pt>
                <c:pt idx="13">
                  <c:v>网络接入</c:v>
                </c:pt>
                <c:pt idx="14">
                  <c:v>舆情干预</c:v>
                </c:pt>
                <c:pt idx="15">
                  <c:v>媒体影响</c:v>
                </c:pt>
                <c:pt idx="16">
                  <c:v>群体情绪</c:v>
                </c:pt>
                <c:pt idx="17">
                  <c:v>城市标签</c:v>
                </c:pt>
                <c:pt idx="18">
                  <c:v>就学吸引</c:v>
                </c:pt>
                <c:pt idx="19">
                  <c:v>就业吸引</c:v>
                </c:pt>
                <c:pt idx="20">
                  <c:v>旅游吸引</c:v>
                </c:pt>
                <c:pt idx="21">
                  <c:v>外资吸引</c:v>
                </c:pt>
                <c:pt idx="22">
                  <c:v>会展竞争</c:v>
                </c:pt>
              </c:strCache>
            </c:strRef>
          </c:cat>
          <c:val>
            <c:numRef>
              <c:f>数据大屏!$D$31:$Z$31</c:f>
              <c:numCache>
                <c:formatCode>0.00_ </c:formatCode>
                <c:ptCount val="23"/>
                <c:pt idx="0">
                  <c:v>0.29594639262162153</c:v>
                </c:pt>
                <c:pt idx="1">
                  <c:v>6.8315665488810365E-2</c:v>
                </c:pt>
                <c:pt idx="2">
                  <c:v>0.8</c:v>
                </c:pt>
                <c:pt idx="3">
                  <c:v>1</c:v>
                </c:pt>
                <c:pt idx="4">
                  <c:v>0.7651813018785496</c:v>
                </c:pt>
                <c:pt idx="5">
                  <c:v>1</c:v>
                </c:pt>
                <c:pt idx="6">
                  <c:v>1</c:v>
                </c:pt>
                <c:pt idx="7">
                  <c:v>0.77001862588685266</c:v>
                </c:pt>
                <c:pt idx="8">
                  <c:v>0.8452807646356032</c:v>
                </c:pt>
                <c:pt idx="9">
                  <c:v>0.17637917892557456</c:v>
                </c:pt>
                <c:pt idx="10">
                  <c:v>0.89393939393939392</c:v>
                </c:pt>
                <c:pt idx="11">
                  <c:v>0.40447615826427114</c:v>
                </c:pt>
                <c:pt idx="12">
                  <c:v>0.62173343215170962</c:v>
                </c:pt>
                <c:pt idx="13">
                  <c:v>0.17785867311570111</c:v>
                </c:pt>
                <c:pt idx="14">
                  <c:v>0.97192982456140353</c:v>
                </c:pt>
                <c:pt idx="15">
                  <c:v>0.57506478079011114</c:v>
                </c:pt>
                <c:pt idx="16">
                  <c:v>0.17223910840932111</c:v>
                </c:pt>
                <c:pt idx="17">
                  <c:v>0.64500000000000002</c:v>
                </c:pt>
                <c:pt idx="18">
                  <c:v>6.8862275449101826E-2</c:v>
                </c:pt>
                <c:pt idx="19">
                  <c:v>0.61358942572999942</c:v>
                </c:pt>
                <c:pt idx="20">
                  <c:v>0</c:v>
                </c:pt>
                <c:pt idx="21">
                  <c:v>0.79640565704452471</c:v>
                </c:pt>
                <c:pt idx="22">
                  <c:v>0.78804281184858194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87-4330-BD79-6F1C8560D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901631"/>
        <c:axId val="1199052879"/>
      </c:radarChart>
      <c:catAx>
        <c:axId val="19029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9052879"/>
        <c:crosses val="autoZero"/>
        <c:auto val="1"/>
        <c:lblAlgn val="ctr"/>
        <c:lblOffset val="100"/>
        <c:noMultiLvlLbl val="0"/>
      </c:catAx>
      <c:valAx>
        <c:axId val="119905287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out"/>
        <c:minorTickMark val="none"/>
        <c:tickLblPos val="nextTo"/>
        <c:crossAx val="1902901631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数据大屏!$B$5</c:f>
              <c:strCache>
                <c:ptCount val="1"/>
                <c:pt idx="0">
                  <c:v>太原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2"/>
                  </a:gs>
                </a:gsLst>
                <a:path path="circle">
                  <a:fillToRect l="50000" t="50000" r="50000" b="50000"/>
                </a:path>
                <a:tileRect/>
              </a:gradFill>
              <a:round/>
            </a:ln>
            <a:effectLst/>
          </c:spPr>
          <c:marker>
            <c:symbol val="none"/>
          </c:marker>
          <c:cat>
            <c:strRef>
              <c:f>数据大屏!$D$3:$Z$3</c:f>
              <c:strCache>
                <c:ptCount val="23"/>
                <c:pt idx="0">
                  <c:v>生态禀赋</c:v>
                </c:pt>
                <c:pt idx="1">
                  <c:v>文化资源</c:v>
                </c:pt>
                <c:pt idx="2">
                  <c:v>政策地位</c:v>
                </c:pt>
                <c:pt idx="3">
                  <c:v>经济规模</c:v>
                </c:pt>
                <c:pt idx="4">
                  <c:v>交通规模</c:v>
                </c:pt>
                <c:pt idx="5">
                  <c:v>创新能力</c:v>
                </c:pt>
                <c:pt idx="6">
                  <c:v>基本保障</c:v>
                </c:pt>
                <c:pt idx="7">
                  <c:v>生活水平</c:v>
                </c:pt>
                <c:pt idx="8">
                  <c:v>主流评价</c:v>
                </c:pt>
                <c:pt idx="9">
                  <c:v>教育服务</c:v>
                </c:pt>
                <c:pt idx="10">
                  <c:v>医疗服务</c:v>
                </c:pt>
                <c:pt idx="11">
                  <c:v>文化服务</c:v>
                </c:pt>
                <c:pt idx="12">
                  <c:v>主流媒体</c:v>
                </c:pt>
                <c:pt idx="13">
                  <c:v>网络接入</c:v>
                </c:pt>
                <c:pt idx="14">
                  <c:v>舆情干预</c:v>
                </c:pt>
                <c:pt idx="15">
                  <c:v>媒体影响</c:v>
                </c:pt>
                <c:pt idx="16">
                  <c:v>群体情绪</c:v>
                </c:pt>
                <c:pt idx="17">
                  <c:v>城市标签</c:v>
                </c:pt>
                <c:pt idx="18">
                  <c:v>就学吸引</c:v>
                </c:pt>
                <c:pt idx="19">
                  <c:v>就业吸引</c:v>
                </c:pt>
                <c:pt idx="20">
                  <c:v>旅游吸引</c:v>
                </c:pt>
                <c:pt idx="21">
                  <c:v>外资吸引</c:v>
                </c:pt>
                <c:pt idx="22">
                  <c:v>会展竞争</c:v>
                </c:pt>
              </c:strCache>
            </c:strRef>
          </c:cat>
          <c:val>
            <c:numRef>
              <c:f>数据大屏!$D$5:$Z$5</c:f>
              <c:numCache>
                <c:formatCode>0.00_ </c:formatCode>
                <c:ptCount val="23"/>
                <c:pt idx="0">
                  <c:v>3.9922679466793266E-2</c:v>
                </c:pt>
                <c:pt idx="1">
                  <c:v>0.28032979976442879</c:v>
                </c:pt>
                <c:pt idx="2">
                  <c:v>0.6</c:v>
                </c:pt>
                <c:pt idx="3">
                  <c:v>0.12874480217900955</c:v>
                </c:pt>
                <c:pt idx="4">
                  <c:v>6.5530799475753604E-2</c:v>
                </c:pt>
                <c:pt idx="5">
                  <c:v>0.4809090909090909</c:v>
                </c:pt>
                <c:pt idx="6">
                  <c:v>0.28518800200375771</c:v>
                </c:pt>
                <c:pt idx="7">
                  <c:v>0.54908874684457976</c:v>
                </c:pt>
                <c:pt idx="8">
                  <c:v>0.86827956989247279</c:v>
                </c:pt>
                <c:pt idx="9">
                  <c:v>0.52728395765105707</c:v>
                </c:pt>
                <c:pt idx="10">
                  <c:v>0.95454545454545459</c:v>
                </c:pt>
                <c:pt idx="11">
                  <c:v>0.30147597030057</c:v>
                </c:pt>
                <c:pt idx="12">
                  <c:v>8.228452257824817E-2</c:v>
                </c:pt>
                <c:pt idx="13">
                  <c:v>0.41502315406814505</c:v>
                </c:pt>
                <c:pt idx="14">
                  <c:v>0.39649122807017545</c:v>
                </c:pt>
                <c:pt idx="15">
                  <c:v>0.36378894261692518</c:v>
                </c:pt>
                <c:pt idx="16">
                  <c:v>0.17325227963525827</c:v>
                </c:pt>
                <c:pt idx="17">
                  <c:v>0.5</c:v>
                </c:pt>
                <c:pt idx="18">
                  <c:v>0.37425149700598803</c:v>
                </c:pt>
                <c:pt idx="19">
                  <c:v>0.50400077434664647</c:v>
                </c:pt>
                <c:pt idx="20">
                  <c:v>0.28621041518927226</c:v>
                </c:pt>
                <c:pt idx="21">
                  <c:v>4.5478107085637053E-3</c:v>
                </c:pt>
                <c:pt idx="22">
                  <c:v>0.34951915497398717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5D-4B2D-9353-8424F47AD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419487"/>
        <c:axId val="873126671"/>
      </c:radarChart>
      <c:catAx>
        <c:axId val="213241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3126671"/>
        <c:crosses val="autoZero"/>
        <c:auto val="1"/>
        <c:lblAlgn val="ctr"/>
        <c:lblOffset val="100"/>
        <c:noMultiLvlLbl val="0"/>
      </c:catAx>
      <c:valAx>
        <c:axId val="8731266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out"/>
        <c:minorTickMark val="none"/>
        <c:tickLblPos val="nextTo"/>
        <c:crossAx val="213241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数据大屏!$B$32</c:f>
              <c:strCache>
                <c:ptCount val="1"/>
                <c:pt idx="0">
                  <c:v>大连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5">
                      <a:lumMod val="40000"/>
                      <a:lumOff val="6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round/>
            </a:ln>
            <a:effectLst/>
          </c:spPr>
          <c:marker>
            <c:symbol val="none"/>
          </c:marker>
          <c:cat>
            <c:strRef>
              <c:f>数据大屏!$D$3:$Z$3</c:f>
              <c:strCache>
                <c:ptCount val="23"/>
                <c:pt idx="0">
                  <c:v>生态禀赋</c:v>
                </c:pt>
                <c:pt idx="1">
                  <c:v>文化资源</c:v>
                </c:pt>
                <c:pt idx="2">
                  <c:v>政策地位</c:v>
                </c:pt>
                <c:pt idx="3">
                  <c:v>经济规模</c:v>
                </c:pt>
                <c:pt idx="4">
                  <c:v>交通规模</c:v>
                </c:pt>
                <c:pt idx="5">
                  <c:v>创新能力</c:v>
                </c:pt>
                <c:pt idx="6">
                  <c:v>基本保障</c:v>
                </c:pt>
                <c:pt idx="7">
                  <c:v>生活水平</c:v>
                </c:pt>
                <c:pt idx="8">
                  <c:v>主流评价</c:v>
                </c:pt>
                <c:pt idx="9">
                  <c:v>教育服务</c:v>
                </c:pt>
                <c:pt idx="10">
                  <c:v>医疗服务</c:v>
                </c:pt>
                <c:pt idx="11">
                  <c:v>文化服务</c:v>
                </c:pt>
                <c:pt idx="12">
                  <c:v>主流媒体</c:v>
                </c:pt>
                <c:pt idx="13">
                  <c:v>网络接入</c:v>
                </c:pt>
                <c:pt idx="14">
                  <c:v>舆情干预</c:v>
                </c:pt>
                <c:pt idx="15">
                  <c:v>媒体影响</c:v>
                </c:pt>
                <c:pt idx="16">
                  <c:v>群体情绪</c:v>
                </c:pt>
                <c:pt idx="17">
                  <c:v>城市标签</c:v>
                </c:pt>
                <c:pt idx="18">
                  <c:v>就学吸引</c:v>
                </c:pt>
                <c:pt idx="19">
                  <c:v>就业吸引</c:v>
                </c:pt>
                <c:pt idx="20">
                  <c:v>旅游吸引</c:v>
                </c:pt>
                <c:pt idx="21">
                  <c:v>外资吸引</c:v>
                </c:pt>
                <c:pt idx="22">
                  <c:v>会展竞争</c:v>
                </c:pt>
              </c:strCache>
            </c:strRef>
          </c:cat>
          <c:val>
            <c:numRef>
              <c:f>数据大屏!$D$32:$Z$32</c:f>
              <c:numCache>
                <c:formatCode>0.00_ </c:formatCode>
                <c:ptCount val="23"/>
                <c:pt idx="0">
                  <c:v>0.33290862946407612</c:v>
                </c:pt>
                <c:pt idx="1">
                  <c:v>5.3003533568904602E-2</c:v>
                </c:pt>
                <c:pt idx="2">
                  <c:v>0.6</c:v>
                </c:pt>
                <c:pt idx="3">
                  <c:v>0.23533718038772852</c:v>
                </c:pt>
                <c:pt idx="4">
                  <c:v>0.20445609436435122</c:v>
                </c:pt>
                <c:pt idx="5">
                  <c:v>0.59863636363636363</c:v>
                </c:pt>
                <c:pt idx="6">
                  <c:v>0.35422587629931163</c:v>
                </c:pt>
                <c:pt idx="7">
                  <c:v>0.53220054147877494</c:v>
                </c:pt>
                <c:pt idx="8">
                  <c:v>0.86738351254480295</c:v>
                </c:pt>
                <c:pt idx="9">
                  <c:v>0.11630190715931528</c:v>
                </c:pt>
                <c:pt idx="10">
                  <c:v>0.71212121212121215</c:v>
                </c:pt>
                <c:pt idx="11">
                  <c:v>0.25529181470258827</c:v>
                </c:pt>
                <c:pt idx="12">
                  <c:v>0.49190300170473289</c:v>
                </c:pt>
                <c:pt idx="13">
                  <c:v>0.10547966801582351</c:v>
                </c:pt>
                <c:pt idx="14">
                  <c:v>0.47719298245614034</c:v>
                </c:pt>
                <c:pt idx="15">
                  <c:v>0.47019638238678491</c:v>
                </c:pt>
                <c:pt idx="16">
                  <c:v>0.50658561296859173</c:v>
                </c:pt>
                <c:pt idx="17">
                  <c:v>0.44500000000000001</c:v>
                </c:pt>
                <c:pt idx="18">
                  <c:v>0.34431137724550898</c:v>
                </c:pt>
                <c:pt idx="19">
                  <c:v>0.5193640949319287</c:v>
                </c:pt>
                <c:pt idx="20">
                  <c:v>0.30587759633681061</c:v>
                </c:pt>
                <c:pt idx="21">
                  <c:v>4.4259404516483962E-2</c:v>
                </c:pt>
                <c:pt idx="22">
                  <c:v>0.36386567870093017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94-4344-9801-600C183E7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327471"/>
        <c:axId val="1199051919"/>
      </c:radarChart>
      <c:catAx>
        <c:axId val="190132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9051919"/>
        <c:crosses val="autoZero"/>
        <c:auto val="1"/>
        <c:lblAlgn val="ctr"/>
        <c:lblOffset val="100"/>
        <c:noMultiLvlLbl val="0"/>
      </c:catAx>
      <c:valAx>
        <c:axId val="1199051919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out"/>
        <c:minorTickMark val="none"/>
        <c:tickLblPos val="nextTo"/>
        <c:crossAx val="1901327471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数据大屏!$B$33</c:f>
              <c:strCache>
                <c:ptCount val="1"/>
                <c:pt idx="0">
                  <c:v>宁波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6">
                      <a:lumMod val="40000"/>
                      <a:lumOff val="6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round/>
            </a:ln>
            <a:effectLst/>
          </c:spPr>
          <c:marker>
            <c:symbol val="none"/>
          </c:marker>
          <c:cat>
            <c:strRef>
              <c:f>数据大屏!$D$3:$Z$3</c:f>
              <c:strCache>
                <c:ptCount val="23"/>
                <c:pt idx="0">
                  <c:v>生态禀赋</c:v>
                </c:pt>
                <c:pt idx="1">
                  <c:v>文化资源</c:v>
                </c:pt>
                <c:pt idx="2">
                  <c:v>政策地位</c:v>
                </c:pt>
                <c:pt idx="3">
                  <c:v>经济规模</c:v>
                </c:pt>
                <c:pt idx="4">
                  <c:v>交通规模</c:v>
                </c:pt>
                <c:pt idx="5">
                  <c:v>创新能力</c:v>
                </c:pt>
                <c:pt idx="6">
                  <c:v>基本保障</c:v>
                </c:pt>
                <c:pt idx="7">
                  <c:v>生活水平</c:v>
                </c:pt>
                <c:pt idx="8">
                  <c:v>主流评价</c:v>
                </c:pt>
                <c:pt idx="9">
                  <c:v>教育服务</c:v>
                </c:pt>
                <c:pt idx="10">
                  <c:v>医疗服务</c:v>
                </c:pt>
                <c:pt idx="11">
                  <c:v>文化服务</c:v>
                </c:pt>
                <c:pt idx="12">
                  <c:v>主流媒体</c:v>
                </c:pt>
                <c:pt idx="13">
                  <c:v>网络接入</c:v>
                </c:pt>
                <c:pt idx="14">
                  <c:v>舆情干预</c:v>
                </c:pt>
                <c:pt idx="15">
                  <c:v>媒体影响</c:v>
                </c:pt>
                <c:pt idx="16">
                  <c:v>群体情绪</c:v>
                </c:pt>
                <c:pt idx="17">
                  <c:v>城市标签</c:v>
                </c:pt>
                <c:pt idx="18">
                  <c:v>就学吸引</c:v>
                </c:pt>
                <c:pt idx="19">
                  <c:v>就业吸引</c:v>
                </c:pt>
                <c:pt idx="20">
                  <c:v>旅游吸引</c:v>
                </c:pt>
                <c:pt idx="21">
                  <c:v>外资吸引</c:v>
                </c:pt>
                <c:pt idx="22">
                  <c:v>会展竞争</c:v>
                </c:pt>
              </c:strCache>
            </c:strRef>
          </c:cat>
          <c:val>
            <c:numRef>
              <c:f>数据大屏!$D$33:$Z$33</c:f>
              <c:numCache>
                <c:formatCode>0.00_ </c:formatCode>
                <c:ptCount val="23"/>
                <c:pt idx="0">
                  <c:v>0.51417263411967618</c:v>
                </c:pt>
                <c:pt idx="1">
                  <c:v>0.42991755005889282</c:v>
                </c:pt>
                <c:pt idx="2">
                  <c:v>0.6</c:v>
                </c:pt>
                <c:pt idx="3">
                  <c:v>0.43459192474236885</c:v>
                </c:pt>
                <c:pt idx="4">
                  <c:v>0.11249453910004369</c:v>
                </c:pt>
                <c:pt idx="5">
                  <c:v>0.6404545454545455</c:v>
                </c:pt>
                <c:pt idx="6">
                  <c:v>0.54436320252942072</c:v>
                </c:pt>
                <c:pt idx="7">
                  <c:v>0.70051353680280304</c:v>
                </c:pt>
                <c:pt idx="8">
                  <c:v>0.94534050179211471</c:v>
                </c:pt>
                <c:pt idx="9">
                  <c:v>0.16800211835052689</c:v>
                </c:pt>
                <c:pt idx="10">
                  <c:v>0.56060606060606055</c:v>
                </c:pt>
                <c:pt idx="11">
                  <c:v>0.35776572620935038</c:v>
                </c:pt>
                <c:pt idx="12">
                  <c:v>0.78532985460722005</c:v>
                </c:pt>
                <c:pt idx="13">
                  <c:v>0.48603354491692574</c:v>
                </c:pt>
                <c:pt idx="14">
                  <c:v>0.54035087719298247</c:v>
                </c:pt>
                <c:pt idx="15">
                  <c:v>0.45420896708093794</c:v>
                </c:pt>
                <c:pt idx="16">
                  <c:v>0.36879432624113467</c:v>
                </c:pt>
                <c:pt idx="17">
                  <c:v>0.47833333333333333</c:v>
                </c:pt>
                <c:pt idx="18">
                  <c:v>0.1287425149700599</c:v>
                </c:pt>
                <c:pt idx="19">
                  <c:v>0.67458366701771355</c:v>
                </c:pt>
                <c:pt idx="20">
                  <c:v>0.42562114741000062</c:v>
                </c:pt>
                <c:pt idx="21">
                  <c:v>0.15181325572444448</c:v>
                </c:pt>
                <c:pt idx="22">
                  <c:v>0.49224867307793368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B2-4CAB-AC77-F460F03FE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286031"/>
        <c:axId val="1899813535"/>
      </c:radarChart>
      <c:catAx>
        <c:axId val="181128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9813535"/>
        <c:crosses val="autoZero"/>
        <c:auto val="1"/>
        <c:lblAlgn val="ctr"/>
        <c:lblOffset val="100"/>
        <c:noMultiLvlLbl val="0"/>
      </c:catAx>
      <c:valAx>
        <c:axId val="189981353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out"/>
        <c:minorTickMark val="none"/>
        <c:tickLblPos val="nextTo"/>
        <c:crossAx val="1811286031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数据大屏!$B$34</c:f>
              <c:strCache>
                <c:ptCount val="1"/>
                <c:pt idx="0">
                  <c:v>青岛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rgbClr val="002060"/>
                  </a:gs>
                </a:gsLst>
                <a:path path="circle">
                  <a:fillToRect l="50000" t="50000" r="50000" b="50000"/>
                </a:path>
                <a:tileRect/>
              </a:gradFill>
              <a:round/>
            </a:ln>
            <a:effectLst/>
          </c:spPr>
          <c:marker>
            <c:symbol val="none"/>
          </c:marker>
          <c:cat>
            <c:strRef>
              <c:f>数据大屏!$D$3:$Z$3</c:f>
              <c:strCache>
                <c:ptCount val="23"/>
                <c:pt idx="0">
                  <c:v>生态禀赋</c:v>
                </c:pt>
                <c:pt idx="1">
                  <c:v>文化资源</c:v>
                </c:pt>
                <c:pt idx="2">
                  <c:v>政策地位</c:v>
                </c:pt>
                <c:pt idx="3">
                  <c:v>经济规模</c:v>
                </c:pt>
                <c:pt idx="4">
                  <c:v>交通规模</c:v>
                </c:pt>
                <c:pt idx="5">
                  <c:v>创新能力</c:v>
                </c:pt>
                <c:pt idx="6">
                  <c:v>基本保障</c:v>
                </c:pt>
                <c:pt idx="7">
                  <c:v>生活水平</c:v>
                </c:pt>
                <c:pt idx="8">
                  <c:v>主流评价</c:v>
                </c:pt>
                <c:pt idx="9">
                  <c:v>教育服务</c:v>
                </c:pt>
                <c:pt idx="10">
                  <c:v>医疗服务</c:v>
                </c:pt>
                <c:pt idx="11">
                  <c:v>文化服务</c:v>
                </c:pt>
                <c:pt idx="12">
                  <c:v>主流媒体</c:v>
                </c:pt>
                <c:pt idx="13">
                  <c:v>网络接入</c:v>
                </c:pt>
                <c:pt idx="14">
                  <c:v>舆情干预</c:v>
                </c:pt>
                <c:pt idx="15">
                  <c:v>媒体影响</c:v>
                </c:pt>
                <c:pt idx="16">
                  <c:v>群体情绪</c:v>
                </c:pt>
                <c:pt idx="17">
                  <c:v>城市标签</c:v>
                </c:pt>
                <c:pt idx="18">
                  <c:v>就学吸引</c:v>
                </c:pt>
                <c:pt idx="19">
                  <c:v>就业吸引</c:v>
                </c:pt>
                <c:pt idx="20">
                  <c:v>旅游吸引</c:v>
                </c:pt>
                <c:pt idx="21">
                  <c:v>外资吸引</c:v>
                </c:pt>
                <c:pt idx="22">
                  <c:v>会展竞争</c:v>
                </c:pt>
              </c:strCache>
            </c:strRef>
          </c:cat>
          <c:val>
            <c:numRef>
              <c:f>数据大屏!$D$34:$Z$34</c:f>
              <c:numCache>
                <c:formatCode>0.00_ </c:formatCode>
                <c:ptCount val="23"/>
                <c:pt idx="0">
                  <c:v>8.8693076696445328E-2</c:v>
                </c:pt>
                <c:pt idx="1">
                  <c:v>0.26207302709069497</c:v>
                </c:pt>
                <c:pt idx="2">
                  <c:v>0.7</c:v>
                </c:pt>
                <c:pt idx="3">
                  <c:v>0.43429035480037104</c:v>
                </c:pt>
                <c:pt idx="4">
                  <c:v>0.2439930100480559</c:v>
                </c:pt>
                <c:pt idx="5">
                  <c:v>0.70772727272727265</c:v>
                </c:pt>
                <c:pt idx="6">
                  <c:v>0.43683384816380327</c:v>
                </c:pt>
                <c:pt idx="7">
                  <c:v>0.60256300203398738</c:v>
                </c:pt>
                <c:pt idx="8">
                  <c:v>0.95967741935483841</c:v>
                </c:pt>
                <c:pt idx="9">
                  <c:v>0.52727988198602616</c:v>
                </c:pt>
                <c:pt idx="10">
                  <c:v>0.68181818181818177</c:v>
                </c:pt>
                <c:pt idx="11">
                  <c:v>0.23880159655493385</c:v>
                </c:pt>
                <c:pt idx="12">
                  <c:v>0.41094875682723497</c:v>
                </c:pt>
                <c:pt idx="13">
                  <c:v>0.32995954572952052</c:v>
                </c:pt>
                <c:pt idx="14">
                  <c:v>0.68771929824561406</c:v>
                </c:pt>
                <c:pt idx="15">
                  <c:v>0.63828868294832319</c:v>
                </c:pt>
                <c:pt idx="16">
                  <c:v>0.68085106382978722</c:v>
                </c:pt>
                <c:pt idx="17">
                  <c:v>0.81166666666666665</c:v>
                </c:pt>
                <c:pt idx="18">
                  <c:v>0.3233532934131737</c:v>
                </c:pt>
                <c:pt idx="19">
                  <c:v>0.7358666150081602</c:v>
                </c:pt>
                <c:pt idx="20">
                  <c:v>0.32614771483854821</c:v>
                </c:pt>
                <c:pt idx="21">
                  <c:v>0.30246763181481628</c:v>
                </c:pt>
                <c:pt idx="22">
                  <c:v>0.54961725086271829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F4-4F84-8EF6-701A6B6DF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912303"/>
        <c:axId val="1901549919"/>
      </c:radarChart>
      <c:catAx>
        <c:axId val="190291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1549919"/>
        <c:crosses val="autoZero"/>
        <c:auto val="1"/>
        <c:lblAlgn val="ctr"/>
        <c:lblOffset val="100"/>
        <c:noMultiLvlLbl val="0"/>
      </c:catAx>
      <c:valAx>
        <c:axId val="190154991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out"/>
        <c:minorTickMark val="none"/>
        <c:tickLblPos val="nextTo"/>
        <c:crossAx val="1902912303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数据大屏!$B$35</c:f>
              <c:strCache>
                <c:ptCount val="1"/>
                <c:pt idx="0">
                  <c:v>厦门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2">
                      <a:lumMod val="5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round/>
            </a:ln>
            <a:effectLst/>
          </c:spPr>
          <c:marker>
            <c:symbol val="none"/>
          </c:marker>
          <c:cat>
            <c:strRef>
              <c:f>数据大屏!$D$3:$Z$3</c:f>
              <c:strCache>
                <c:ptCount val="23"/>
                <c:pt idx="0">
                  <c:v>生态禀赋</c:v>
                </c:pt>
                <c:pt idx="1">
                  <c:v>文化资源</c:v>
                </c:pt>
                <c:pt idx="2">
                  <c:v>政策地位</c:v>
                </c:pt>
                <c:pt idx="3">
                  <c:v>经济规模</c:v>
                </c:pt>
                <c:pt idx="4">
                  <c:v>交通规模</c:v>
                </c:pt>
                <c:pt idx="5">
                  <c:v>创新能力</c:v>
                </c:pt>
                <c:pt idx="6">
                  <c:v>基本保障</c:v>
                </c:pt>
                <c:pt idx="7">
                  <c:v>生活水平</c:v>
                </c:pt>
                <c:pt idx="8">
                  <c:v>主流评价</c:v>
                </c:pt>
                <c:pt idx="9">
                  <c:v>教育服务</c:v>
                </c:pt>
                <c:pt idx="10">
                  <c:v>医疗服务</c:v>
                </c:pt>
                <c:pt idx="11">
                  <c:v>文化服务</c:v>
                </c:pt>
                <c:pt idx="12">
                  <c:v>主流媒体</c:v>
                </c:pt>
                <c:pt idx="13">
                  <c:v>网络接入</c:v>
                </c:pt>
                <c:pt idx="14">
                  <c:v>舆情干预</c:v>
                </c:pt>
                <c:pt idx="15">
                  <c:v>媒体影响</c:v>
                </c:pt>
                <c:pt idx="16">
                  <c:v>群体情绪</c:v>
                </c:pt>
                <c:pt idx="17">
                  <c:v>城市标签</c:v>
                </c:pt>
                <c:pt idx="18">
                  <c:v>就学吸引</c:v>
                </c:pt>
                <c:pt idx="19">
                  <c:v>就业吸引</c:v>
                </c:pt>
                <c:pt idx="20">
                  <c:v>旅游吸引</c:v>
                </c:pt>
                <c:pt idx="21">
                  <c:v>外资吸引</c:v>
                </c:pt>
                <c:pt idx="22">
                  <c:v>会展竞争</c:v>
                </c:pt>
              </c:strCache>
            </c:strRef>
          </c:cat>
          <c:val>
            <c:numRef>
              <c:f>数据大屏!$D$35:$Z$35</c:f>
              <c:numCache>
                <c:formatCode>0.00_ </c:formatCode>
                <c:ptCount val="23"/>
                <c:pt idx="0">
                  <c:v>0.25270030474434152</c:v>
                </c:pt>
                <c:pt idx="1">
                  <c:v>0.29328621908127211</c:v>
                </c:pt>
                <c:pt idx="2">
                  <c:v>0.7</c:v>
                </c:pt>
                <c:pt idx="3">
                  <c:v>0.21139015592722013</c:v>
                </c:pt>
                <c:pt idx="4">
                  <c:v>0.16579292267365664</c:v>
                </c:pt>
                <c:pt idx="5">
                  <c:v>0.6825</c:v>
                </c:pt>
                <c:pt idx="6">
                  <c:v>0.73862578936030854</c:v>
                </c:pt>
                <c:pt idx="7">
                  <c:v>0.69665506432272084</c:v>
                </c:pt>
                <c:pt idx="8">
                  <c:v>0.91248506571087196</c:v>
                </c:pt>
                <c:pt idx="9">
                  <c:v>0.28618925402323425</c:v>
                </c:pt>
                <c:pt idx="10">
                  <c:v>0.10606060606060606</c:v>
                </c:pt>
                <c:pt idx="11">
                  <c:v>0.25540485993552953</c:v>
                </c:pt>
                <c:pt idx="12">
                  <c:v>0.59787827574034613</c:v>
                </c:pt>
                <c:pt idx="13">
                  <c:v>0.49433846554997024</c:v>
                </c:pt>
                <c:pt idx="14">
                  <c:v>0.56842105263157894</c:v>
                </c:pt>
                <c:pt idx="15">
                  <c:v>0.55881151707384336</c:v>
                </c:pt>
                <c:pt idx="16">
                  <c:v>0.51367781155015202</c:v>
                </c:pt>
                <c:pt idx="17">
                  <c:v>0.79499999999999993</c:v>
                </c:pt>
                <c:pt idx="18">
                  <c:v>0.125748502994012</c:v>
                </c:pt>
                <c:pt idx="19">
                  <c:v>0.52924578854773563</c:v>
                </c:pt>
                <c:pt idx="20">
                  <c:v>0.29768130637496354</c:v>
                </c:pt>
                <c:pt idx="21">
                  <c:v>0.18716138372543645</c:v>
                </c:pt>
                <c:pt idx="22">
                  <c:v>0.53257309019566623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34-49F0-8B91-173043DAB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101247"/>
        <c:axId val="1199054799"/>
      </c:radarChart>
      <c:catAx>
        <c:axId val="1913101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9054799"/>
        <c:crosses val="autoZero"/>
        <c:auto val="1"/>
        <c:lblAlgn val="ctr"/>
        <c:lblOffset val="100"/>
        <c:noMultiLvlLbl val="0"/>
      </c:catAx>
      <c:valAx>
        <c:axId val="119905479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out"/>
        <c:minorTickMark val="none"/>
        <c:tickLblPos val="nextTo"/>
        <c:crossAx val="1913101247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数据大屏!$B$36</c:f>
              <c:strCache>
                <c:ptCount val="1"/>
                <c:pt idx="0">
                  <c:v>苏州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bg2">
                      <a:lumMod val="5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round/>
            </a:ln>
            <a:effectLst/>
          </c:spPr>
          <c:marker>
            <c:symbol val="none"/>
          </c:marker>
          <c:cat>
            <c:strRef>
              <c:f>数据大屏!$D$3:$Z$3</c:f>
              <c:strCache>
                <c:ptCount val="23"/>
                <c:pt idx="0">
                  <c:v>生态禀赋</c:v>
                </c:pt>
                <c:pt idx="1">
                  <c:v>文化资源</c:v>
                </c:pt>
                <c:pt idx="2">
                  <c:v>政策地位</c:v>
                </c:pt>
                <c:pt idx="3">
                  <c:v>经济规模</c:v>
                </c:pt>
                <c:pt idx="4">
                  <c:v>交通规模</c:v>
                </c:pt>
                <c:pt idx="5">
                  <c:v>创新能力</c:v>
                </c:pt>
                <c:pt idx="6">
                  <c:v>基本保障</c:v>
                </c:pt>
                <c:pt idx="7">
                  <c:v>生活水平</c:v>
                </c:pt>
                <c:pt idx="8">
                  <c:v>主流评价</c:v>
                </c:pt>
                <c:pt idx="9">
                  <c:v>教育服务</c:v>
                </c:pt>
                <c:pt idx="10">
                  <c:v>医疗服务</c:v>
                </c:pt>
                <c:pt idx="11">
                  <c:v>文化服务</c:v>
                </c:pt>
                <c:pt idx="12">
                  <c:v>主流媒体</c:v>
                </c:pt>
                <c:pt idx="13">
                  <c:v>网络接入</c:v>
                </c:pt>
                <c:pt idx="14">
                  <c:v>舆情干预</c:v>
                </c:pt>
                <c:pt idx="15">
                  <c:v>媒体影响</c:v>
                </c:pt>
                <c:pt idx="16">
                  <c:v>群体情绪</c:v>
                </c:pt>
                <c:pt idx="17">
                  <c:v>城市标签</c:v>
                </c:pt>
                <c:pt idx="18">
                  <c:v>就学吸引</c:v>
                </c:pt>
                <c:pt idx="19">
                  <c:v>就业吸引</c:v>
                </c:pt>
                <c:pt idx="20">
                  <c:v>旅游吸引</c:v>
                </c:pt>
                <c:pt idx="21">
                  <c:v>外资吸引</c:v>
                </c:pt>
                <c:pt idx="22">
                  <c:v>会展竞争</c:v>
                </c:pt>
              </c:strCache>
            </c:strRef>
          </c:cat>
          <c:val>
            <c:numRef>
              <c:f>数据大屏!$D$36:$Z$36</c:f>
              <c:numCache>
                <c:formatCode>0.00_ </c:formatCode>
                <c:ptCount val="23"/>
                <c:pt idx="0">
                  <c:v>0.28381866501355479</c:v>
                </c:pt>
                <c:pt idx="1">
                  <c:v>0.71849234393403993</c:v>
                </c:pt>
                <c:pt idx="2">
                  <c:v>0.6</c:v>
                </c:pt>
                <c:pt idx="3">
                  <c:v>0.72215034928764288</c:v>
                </c:pt>
                <c:pt idx="4">
                  <c:v>0.15596330275229356</c:v>
                </c:pt>
                <c:pt idx="5">
                  <c:v>0.81590909090909103</c:v>
                </c:pt>
                <c:pt idx="6">
                  <c:v>0.63709686467903381</c:v>
                </c:pt>
                <c:pt idx="7">
                  <c:v>0.85273784836820199</c:v>
                </c:pt>
                <c:pt idx="8">
                  <c:v>0.75657108721624833</c:v>
                </c:pt>
                <c:pt idx="9">
                  <c:v>0.33725385081331344</c:v>
                </c:pt>
                <c:pt idx="10">
                  <c:v>0.37878787878787878</c:v>
                </c:pt>
                <c:pt idx="11">
                  <c:v>0.23211156482223169</c:v>
                </c:pt>
                <c:pt idx="12">
                  <c:v>0.81374934247673658</c:v>
                </c:pt>
                <c:pt idx="13">
                  <c:v>0.63083335652471617</c:v>
                </c:pt>
                <c:pt idx="14">
                  <c:v>0.70877192982456139</c:v>
                </c:pt>
                <c:pt idx="15">
                  <c:v>0.71807009107709507</c:v>
                </c:pt>
                <c:pt idx="16">
                  <c:v>0.82674772036474153</c:v>
                </c:pt>
                <c:pt idx="17">
                  <c:v>0.81166666666666665</c:v>
                </c:pt>
                <c:pt idx="18">
                  <c:v>0.40718562874251502</c:v>
                </c:pt>
                <c:pt idx="19">
                  <c:v>0.70618829655725435</c:v>
                </c:pt>
                <c:pt idx="20">
                  <c:v>0.41307465962437551</c:v>
                </c:pt>
                <c:pt idx="21">
                  <c:v>0.2592901366293619</c:v>
                </c:pt>
                <c:pt idx="22">
                  <c:v>0.51992572739853204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80-48A2-9137-173FC9B76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551167"/>
        <c:axId val="1901546079"/>
      </c:radarChart>
      <c:catAx>
        <c:axId val="212955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1546079"/>
        <c:crosses val="autoZero"/>
        <c:auto val="1"/>
        <c:lblAlgn val="ctr"/>
        <c:lblOffset val="100"/>
        <c:noMultiLvlLbl val="0"/>
      </c:catAx>
      <c:valAx>
        <c:axId val="190154607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out"/>
        <c:minorTickMark val="none"/>
        <c:tickLblPos val="nextTo"/>
        <c:crossAx val="2129551167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strRef>
              <c:f>操作台!$D$41</c:f>
              <c:strCache>
                <c:ptCount val="1"/>
                <c:pt idx="0">
                  <c:v>石家庄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操作台!$E$41</c:f>
              <c:numCache>
                <c:formatCode>0.00_ </c:formatCode>
                <c:ptCount val="1"/>
                <c:pt idx="0">
                  <c:v>3.0216478648623157</c:v>
                </c:pt>
              </c:numCache>
            </c:numRef>
          </c:xVal>
          <c:yVal>
            <c:numRef>
              <c:f>操作台!$F$41</c:f>
              <c:numCache>
                <c:formatCode>0.00_ </c:formatCode>
                <c:ptCount val="1"/>
                <c:pt idx="0">
                  <c:v>4.9976722884529616</c:v>
                </c:pt>
              </c:numCache>
            </c:numRef>
          </c:yVal>
          <c:bubbleSize>
            <c:numRef>
              <c:f>操作台!$G$41</c:f>
              <c:numCache>
                <c:formatCode>0.00_ </c:formatCode>
                <c:ptCount val="1"/>
                <c:pt idx="0">
                  <c:v>11235086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CC03-423F-A9D4-9F0FAB06D813}"/>
            </c:ext>
          </c:extLst>
        </c:ser>
        <c:ser>
          <c:idx val="1"/>
          <c:order val="1"/>
          <c:tx>
            <c:strRef>
              <c:f>操作台!$D$42</c:f>
              <c:strCache>
                <c:ptCount val="1"/>
                <c:pt idx="0">
                  <c:v>太原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操作台!$E$42</c:f>
              <c:numCache>
                <c:formatCode>0.00_ </c:formatCode>
                <c:ptCount val="1"/>
                <c:pt idx="0">
                  <c:v>3.5262772987638287</c:v>
                </c:pt>
              </c:numCache>
            </c:numRef>
          </c:xVal>
          <c:yVal>
            <c:numRef>
              <c:f>操作台!$F$42</c:f>
              <c:numCache>
                <c:formatCode>0.00_ </c:formatCode>
                <c:ptCount val="1"/>
                <c:pt idx="0">
                  <c:v>5.0043913534623492</c:v>
                </c:pt>
              </c:numCache>
            </c:numRef>
          </c:yVal>
          <c:bubbleSize>
            <c:numRef>
              <c:f>操作台!$G$42</c:f>
              <c:numCache>
                <c:formatCode>0.00_ </c:formatCode>
                <c:ptCount val="1"/>
                <c:pt idx="0">
                  <c:v>5304061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CC03-423F-A9D4-9F0FAB06D813}"/>
            </c:ext>
          </c:extLst>
        </c:ser>
        <c:ser>
          <c:idx val="2"/>
          <c:order val="2"/>
          <c:tx>
            <c:strRef>
              <c:f>操作台!$D$43</c:f>
              <c:strCache>
                <c:ptCount val="1"/>
                <c:pt idx="0">
                  <c:v>呼和浩特</c:v>
                </c:pt>
              </c:strCache>
            </c:strRef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操作台!$E$43</c:f>
              <c:numCache>
                <c:formatCode>0.00_ </c:formatCode>
                <c:ptCount val="1"/>
                <c:pt idx="0">
                  <c:v>3.0289824815198783</c:v>
                </c:pt>
              </c:numCache>
            </c:numRef>
          </c:xVal>
          <c:yVal>
            <c:numRef>
              <c:f>操作台!$F$43</c:f>
              <c:numCache>
                <c:formatCode>0.00_ </c:formatCode>
                <c:ptCount val="1"/>
                <c:pt idx="0">
                  <c:v>3.31832700881737</c:v>
                </c:pt>
              </c:numCache>
            </c:numRef>
          </c:yVal>
          <c:bubbleSize>
            <c:numRef>
              <c:f>操作台!$G$43</c:f>
              <c:numCache>
                <c:formatCode>0.00_ </c:formatCode>
                <c:ptCount val="1"/>
                <c:pt idx="0">
                  <c:v>3446100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CC03-423F-A9D4-9F0FAB06D813}"/>
            </c:ext>
          </c:extLst>
        </c:ser>
        <c:ser>
          <c:idx val="3"/>
          <c:order val="3"/>
          <c:tx>
            <c:strRef>
              <c:f>操作台!$D$44</c:f>
              <c:strCache>
                <c:ptCount val="1"/>
                <c:pt idx="0">
                  <c:v>沈阳</c:v>
                </c:pt>
              </c:strCache>
            </c:strRef>
          </c:tx>
          <c:spPr>
            <a:solidFill>
              <a:schemeClr val="accent4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操作台!$E$44</c:f>
              <c:numCache>
                <c:formatCode>0.00_ </c:formatCode>
                <c:ptCount val="1"/>
                <c:pt idx="0">
                  <c:v>4.4548744401293057</c:v>
                </c:pt>
              </c:numCache>
            </c:numRef>
          </c:xVal>
          <c:yVal>
            <c:numRef>
              <c:f>操作台!$F$44</c:f>
              <c:numCache>
                <c:formatCode>0.00_ </c:formatCode>
                <c:ptCount val="1"/>
                <c:pt idx="0">
                  <c:v>4.5581713089097002</c:v>
                </c:pt>
              </c:numCache>
            </c:numRef>
          </c:yVal>
          <c:bubbleSize>
            <c:numRef>
              <c:f>操作台!$G$44</c:f>
              <c:numCache>
                <c:formatCode>0.00_ </c:formatCode>
                <c:ptCount val="1"/>
                <c:pt idx="0">
                  <c:v>9070093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CC03-423F-A9D4-9F0FAB06D813}"/>
            </c:ext>
          </c:extLst>
        </c:ser>
        <c:ser>
          <c:idx val="4"/>
          <c:order val="4"/>
          <c:tx>
            <c:strRef>
              <c:f>操作台!$D$45</c:f>
              <c:strCache>
                <c:ptCount val="1"/>
                <c:pt idx="0">
                  <c:v>长春</c:v>
                </c:pt>
              </c:strCache>
            </c:strRef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操作台!$E$45</c:f>
              <c:numCache>
                <c:formatCode>0.00_ </c:formatCode>
                <c:ptCount val="1"/>
                <c:pt idx="0">
                  <c:v>4.2413633240593223</c:v>
                </c:pt>
              </c:numCache>
            </c:numRef>
          </c:xVal>
          <c:yVal>
            <c:numRef>
              <c:f>操作台!$F$45</c:f>
              <c:numCache>
                <c:formatCode>0.00_ </c:formatCode>
                <c:ptCount val="1"/>
                <c:pt idx="0">
                  <c:v>4.4311988144643921</c:v>
                </c:pt>
              </c:numCache>
            </c:numRef>
          </c:yVal>
          <c:bubbleSize>
            <c:numRef>
              <c:f>操作台!$G$45</c:f>
              <c:numCache>
                <c:formatCode>0.00_ </c:formatCode>
                <c:ptCount val="1"/>
                <c:pt idx="0">
                  <c:v>9066906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CC03-423F-A9D4-9F0FAB06D813}"/>
            </c:ext>
          </c:extLst>
        </c:ser>
        <c:ser>
          <c:idx val="5"/>
          <c:order val="5"/>
          <c:tx>
            <c:strRef>
              <c:f>操作台!$D$46</c:f>
              <c:strCache>
                <c:ptCount val="1"/>
                <c:pt idx="0">
                  <c:v>哈尔滨</c:v>
                </c:pt>
              </c:strCache>
            </c:strRef>
          </c:tx>
          <c:spPr>
            <a:solidFill>
              <a:schemeClr val="accent6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操作台!$E$46</c:f>
              <c:numCache>
                <c:formatCode>0.00_ </c:formatCode>
                <c:ptCount val="1"/>
                <c:pt idx="0">
                  <c:v>5.0977474923590016</c:v>
                </c:pt>
              </c:numCache>
            </c:numRef>
          </c:xVal>
          <c:yVal>
            <c:numRef>
              <c:f>操作台!$F$46</c:f>
              <c:numCache>
                <c:formatCode>0.00_ </c:formatCode>
                <c:ptCount val="1"/>
                <c:pt idx="0">
                  <c:v>4.3416809819493167</c:v>
                </c:pt>
              </c:numCache>
            </c:numRef>
          </c:yVal>
          <c:bubbleSize>
            <c:numRef>
              <c:f>操作台!$G$46</c:f>
              <c:numCache>
                <c:formatCode>0.00_ </c:formatCode>
                <c:ptCount val="1"/>
                <c:pt idx="0">
                  <c:v>10009854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CC03-423F-A9D4-9F0FAB06D813}"/>
            </c:ext>
          </c:extLst>
        </c:ser>
        <c:ser>
          <c:idx val="6"/>
          <c:order val="6"/>
          <c:tx>
            <c:strRef>
              <c:f>操作台!$D$47</c:f>
              <c:strCache>
                <c:ptCount val="1"/>
                <c:pt idx="0">
                  <c:v>南京</c:v>
                </c:pt>
              </c:strCache>
            </c:strRef>
          </c:tx>
          <c:spPr>
            <a:solidFill>
              <a:schemeClr val="accent1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操作台!$E$47</c:f>
              <c:numCache>
                <c:formatCode>0.00_ </c:formatCode>
                <c:ptCount val="1"/>
                <c:pt idx="0">
                  <c:v>8.1499335298805526</c:v>
                </c:pt>
              </c:numCache>
            </c:numRef>
          </c:xVal>
          <c:yVal>
            <c:numRef>
              <c:f>操作台!$F$47</c:f>
              <c:numCache>
                <c:formatCode>0.00_ </c:formatCode>
                <c:ptCount val="1"/>
                <c:pt idx="0">
                  <c:v>6.2166056472011473</c:v>
                </c:pt>
              </c:numCache>
            </c:numRef>
          </c:yVal>
          <c:bubbleSize>
            <c:numRef>
              <c:f>操作台!$G$47</c:f>
              <c:numCache>
                <c:formatCode>0.00_ </c:formatCode>
                <c:ptCount val="1"/>
                <c:pt idx="0">
                  <c:v>9314685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CC03-423F-A9D4-9F0FAB06D813}"/>
            </c:ext>
          </c:extLst>
        </c:ser>
        <c:ser>
          <c:idx val="7"/>
          <c:order val="7"/>
          <c:tx>
            <c:strRef>
              <c:f>操作台!$D$48</c:f>
              <c:strCache>
                <c:ptCount val="1"/>
                <c:pt idx="0">
                  <c:v>杭州</c:v>
                </c:pt>
              </c:strCache>
            </c:strRef>
          </c:tx>
          <c:spPr>
            <a:solidFill>
              <a:schemeClr val="accent2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操作台!$E$48</c:f>
              <c:numCache>
                <c:formatCode>0.00_ </c:formatCode>
                <c:ptCount val="1"/>
                <c:pt idx="0">
                  <c:v>9.2207816044973008</c:v>
                </c:pt>
              </c:numCache>
            </c:numRef>
          </c:xVal>
          <c:yVal>
            <c:numRef>
              <c:f>操作台!$F$48</c:f>
              <c:numCache>
                <c:formatCode>0.00_ </c:formatCode>
                <c:ptCount val="1"/>
                <c:pt idx="0">
                  <c:v>6.7058437838356326</c:v>
                </c:pt>
              </c:numCache>
            </c:numRef>
          </c:yVal>
          <c:bubbleSize>
            <c:numRef>
              <c:f>操作台!$F$48</c:f>
              <c:numCache>
                <c:formatCode>0.00_ </c:formatCode>
                <c:ptCount val="1"/>
                <c:pt idx="0">
                  <c:v>6.7058437838356326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7-CC03-423F-A9D4-9F0FAB06D813}"/>
            </c:ext>
          </c:extLst>
        </c:ser>
        <c:ser>
          <c:idx val="8"/>
          <c:order val="8"/>
          <c:tx>
            <c:strRef>
              <c:f>操作台!$D$49</c:f>
              <c:strCache>
                <c:ptCount val="1"/>
                <c:pt idx="0">
                  <c:v>合肥</c:v>
                </c:pt>
              </c:strCache>
            </c:strRef>
          </c:tx>
          <c:spPr>
            <a:solidFill>
              <a:schemeClr val="accent3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操作台!$E$49</c:f>
              <c:numCache>
                <c:formatCode>0.00_ </c:formatCode>
                <c:ptCount val="1"/>
                <c:pt idx="0">
                  <c:v>4.622678204638599</c:v>
                </c:pt>
              </c:numCache>
            </c:numRef>
          </c:xVal>
          <c:yVal>
            <c:numRef>
              <c:f>操作台!$F$49</c:f>
              <c:numCache>
                <c:formatCode>0.00_ </c:formatCode>
                <c:ptCount val="1"/>
                <c:pt idx="0">
                  <c:v>4.4527906829513935</c:v>
                </c:pt>
              </c:numCache>
            </c:numRef>
          </c:yVal>
          <c:bubbleSize>
            <c:numRef>
              <c:f>操作台!$G$49</c:f>
              <c:numCache>
                <c:formatCode>0.00_ </c:formatCode>
                <c:ptCount val="1"/>
                <c:pt idx="0">
                  <c:v>9369881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8-CC03-423F-A9D4-9F0FAB06D813}"/>
            </c:ext>
          </c:extLst>
        </c:ser>
        <c:ser>
          <c:idx val="9"/>
          <c:order val="9"/>
          <c:tx>
            <c:strRef>
              <c:f>操作台!$D$50</c:f>
              <c:strCache>
                <c:ptCount val="1"/>
                <c:pt idx="0">
                  <c:v>福州</c:v>
                </c:pt>
              </c:strCache>
            </c:strRef>
          </c:tx>
          <c:spPr>
            <a:solidFill>
              <a:schemeClr val="accent4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操作台!$E$50</c:f>
              <c:numCache>
                <c:formatCode>0.00_ </c:formatCode>
                <c:ptCount val="1"/>
                <c:pt idx="0">
                  <c:v>4.7339377074330615</c:v>
                </c:pt>
              </c:numCache>
            </c:numRef>
          </c:xVal>
          <c:yVal>
            <c:numRef>
              <c:f>操作台!$F$50</c:f>
              <c:numCache>
                <c:formatCode>0.00_ </c:formatCode>
                <c:ptCount val="1"/>
                <c:pt idx="0">
                  <c:v>4.6058489379626284</c:v>
                </c:pt>
              </c:numCache>
            </c:numRef>
          </c:yVal>
          <c:bubbleSize>
            <c:numRef>
              <c:f>操作台!$G$50</c:f>
              <c:numCache>
                <c:formatCode>0.00_ </c:formatCode>
                <c:ptCount val="1"/>
                <c:pt idx="0">
                  <c:v>8291268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9-CC03-423F-A9D4-9F0FAB06D813}"/>
            </c:ext>
          </c:extLst>
        </c:ser>
        <c:ser>
          <c:idx val="10"/>
          <c:order val="10"/>
          <c:tx>
            <c:strRef>
              <c:f>操作台!$D$51</c:f>
              <c:strCache>
                <c:ptCount val="1"/>
                <c:pt idx="0">
                  <c:v>南昌</c:v>
                </c:pt>
              </c:strCache>
            </c:strRef>
          </c:tx>
          <c:spPr>
            <a:solidFill>
              <a:schemeClr val="accent5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操作台!$E$51</c:f>
              <c:numCache>
                <c:formatCode>0.00_ </c:formatCode>
                <c:ptCount val="1"/>
                <c:pt idx="0">
                  <c:v>4.5223881472015091</c:v>
                </c:pt>
              </c:numCache>
            </c:numRef>
          </c:xVal>
          <c:yVal>
            <c:numRef>
              <c:f>操作台!$F$51</c:f>
              <c:numCache>
                <c:formatCode>0.00_ </c:formatCode>
                <c:ptCount val="1"/>
                <c:pt idx="0">
                  <c:v>5.1683661983202773</c:v>
                </c:pt>
              </c:numCache>
            </c:numRef>
          </c:yVal>
          <c:bubbleSize>
            <c:numRef>
              <c:f>操作台!$G$51</c:f>
              <c:numCache>
                <c:formatCode>0.00_ </c:formatCode>
                <c:ptCount val="1"/>
                <c:pt idx="0">
                  <c:v>6255007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A-CC03-423F-A9D4-9F0FAB06D813}"/>
            </c:ext>
          </c:extLst>
        </c:ser>
        <c:ser>
          <c:idx val="11"/>
          <c:order val="11"/>
          <c:tx>
            <c:strRef>
              <c:f>操作台!$D$52</c:f>
              <c:strCache>
                <c:ptCount val="1"/>
                <c:pt idx="0">
                  <c:v>济南</c:v>
                </c:pt>
              </c:strCache>
            </c:strRef>
          </c:tx>
          <c:spPr>
            <a:solidFill>
              <a:schemeClr val="accent6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操作台!$E$52</c:f>
              <c:numCache>
                <c:formatCode>0.00_ </c:formatCode>
                <c:ptCount val="1"/>
                <c:pt idx="0">
                  <c:v>5.5428115081409581</c:v>
                </c:pt>
              </c:numCache>
            </c:numRef>
          </c:xVal>
          <c:yVal>
            <c:numRef>
              <c:f>操作台!$F$52</c:f>
              <c:numCache>
                <c:formatCode>0.00_ </c:formatCode>
                <c:ptCount val="1"/>
                <c:pt idx="0">
                  <c:v>6.1341853597909726</c:v>
                </c:pt>
              </c:numCache>
            </c:numRef>
          </c:yVal>
          <c:bubbleSize>
            <c:numRef>
              <c:f>操作台!$G$52</c:f>
              <c:numCache>
                <c:formatCode>0.00_ </c:formatCode>
                <c:ptCount val="1"/>
                <c:pt idx="0">
                  <c:v>9202432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B-CC03-423F-A9D4-9F0FAB06D813}"/>
            </c:ext>
          </c:extLst>
        </c:ser>
        <c:ser>
          <c:idx val="12"/>
          <c:order val="12"/>
          <c:tx>
            <c:strRef>
              <c:f>操作台!$D$53</c:f>
              <c:strCache>
                <c:ptCount val="1"/>
                <c:pt idx="0">
                  <c:v>郑州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操作台!$E$53</c:f>
              <c:numCache>
                <c:formatCode>0.00_ </c:formatCode>
                <c:ptCount val="1"/>
                <c:pt idx="0">
                  <c:v>4.6932356478315391</c:v>
                </c:pt>
              </c:numCache>
            </c:numRef>
          </c:xVal>
          <c:yVal>
            <c:numRef>
              <c:f>操作台!$F$53</c:f>
              <c:numCache>
                <c:formatCode>0.00_ </c:formatCode>
                <c:ptCount val="1"/>
                <c:pt idx="0">
                  <c:v>5.8437607821705155</c:v>
                </c:pt>
              </c:numCache>
            </c:numRef>
          </c:yVal>
          <c:bubbleSize>
            <c:numRef>
              <c:f>操作台!$G$53</c:f>
              <c:numCache>
                <c:formatCode>0.00_ </c:formatCode>
                <c:ptCount val="1"/>
                <c:pt idx="0">
                  <c:v>12600574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C-CC03-423F-A9D4-9F0FAB06D813}"/>
            </c:ext>
          </c:extLst>
        </c:ser>
        <c:ser>
          <c:idx val="13"/>
          <c:order val="13"/>
          <c:tx>
            <c:strRef>
              <c:f>操作台!$D$54</c:f>
              <c:strCache>
                <c:ptCount val="1"/>
                <c:pt idx="0">
                  <c:v>武汉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操作台!$E$54</c:f>
              <c:numCache>
                <c:formatCode>0.00_ </c:formatCode>
                <c:ptCount val="1"/>
                <c:pt idx="0">
                  <c:v>7.2803171547470003</c:v>
                </c:pt>
              </c:numCache>
            </c:numRef>
          </c:xVal>
          <c:yVal>
            <c:numRef>
              <c:f>操作台!$F$54</c:f>
              <c:numCache>
                <c:formatCode>0.00_ </c:formatCode>
                <c:ptCount val="1"/>
                <c:pt idx="0">
                  <c:v>6.8854645108307615</c:v>
                </c:pt>
              </c:numCache>
            </c:numRef>
          </c:yVal>
          <c:bubbleSize>
            <c:numRef>
              <c:f>操作台!$G$54</c:f>
              <c:numCache>
                <c:formatCode>0.00_ </c:formatCode>
                <c:ptCount val="1"/>
                <c:pt idx="0">
                  <c:v>12326518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D-CC03-423F-A9D4-9F0FAB06D813}"/>
            </c:ext>
          </c:extLst>
        </c:ser>
        <c:ser>
          <c:idx val="14"/>
          <c:order val="14"/>
          <c:tx>
            <c:strRef>
              <c:f>操作台!$D$55</c:f>
              <c:strCache>
                <c:ptCount val="1"/>
                <c:pt idx="0">
                  <c:v>长沙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操作台!$E$55</c:f>
              <c:numCache>
                <c:formatCode>0.00_ </c:formatCode>
                <c:ptCount val="1"/>
                <c:pt idx="0">
                  <c:v>6.4081125737983768</c:v>
                </c:pt>
              </c:numCache>
            </c:numRef>
          </c:xVal>
          <c:yVal>
            <c:numRef>
              <c:f>操作台!$F$55</c:f>
              <c:numCache>
                <c:formatCode>0.00_ </c:formatCode>
                <c:ptCount val="1"/>
                <c:pt idx="0">
                  <c:v>5.8273116240960903</c:v>
                </c:pt>
              </c:numCache>
            </c:numRef>
          </c:yVal>
          <c:bubbleSize>
            <c:numRef>
              <c:f>操作台!$G$55</c:f>
              <c:numCache>
                <c:formatCode>0.00_ </c:formatCode>
                <c:ptCount val="1"/>
                <c:pt idx="0">
                  <c:v>10047914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E-CC03-423F-A9D4-9F0FAB06D813}"/>
            </c:ext>
          </c:extLst>
        </c:ser>
        <c:ser>
          <c:idx val="15"/>
          <c:order val="15"/>
          <c:tx>
            <c:strRef>
              <c:f>操作台!$D$56</c:f>
              <c:strCache>
                <c:ptCount val="1"/>
                <c:pt idx="0">
                  <c:v>广州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操作台!$E$56</c:f>
              <c:numCache>
                <c:formatCode>0.00_ </c:formatCode>
                <c:ptCount val="1"/>
                <c:pt idx="0">
                  <c:v>8.5561092176331002</c:v>
                </c:pt>
              </c:numCache>
            </c:numRef>
          </c:xVal>
          <c:yVal>
            <c:numRef>
              <c:f>操作台!$F$56</c:f>
              <c:numCache>
                <c:formatCode>0.00_ </c:formatCode>
                <c:ptCount val="1"/>
                <c:pt idx="0">
                  <c:v>7.5194560232698331</c:v>
                </c:pt>
              </c:numCache>
            </c:numRef>
          </c:yVal>
          <c:bubbleSize>
            <c:numRef>
              <c:f>操作台!$G$56</c:f>
              <c:numCache>
                <c:formatCode>0.00_ </c:formatCode>
                <c:ptCount val="1"/>
                <c:pt idx="0">
                  <c:v>18676605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F-CC03-423F-A9D4-9F0FAB06D813}"/>
            </c:ext>
          </c:extLst>
        </c:ser>
        <c:ser>
          <c:idx val="16"/>
          <c:order val="16"/>
          <c:tx>
            <c:strRef>
              <c:f>操作台!$D$57</c:f>
              <c:strCache>
                <c:ptCount val="1"/>
                <c:pt idx="0">
                  <c:v>南宁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操作台!$E$57</c:f>
              <c:numCache>
                <c:formatCode>0.00_ </c:formatCode>
                <c:ptCount val="1"/>
                <c:pt idx="0">
                  <c:v>4.5602987633298175</c:v>
                </c:pt>
              </c:numCache>
            </c:numRef>
          </c:xVal>
          <c:yVal>
            <c:numRef>
              <c:f>操作台!$F$57</c:f>
              <c:numCache>
                <c:formatCode>0.00_ </c:formatCode>
                <c:ptCount val="1"/>
                <c:pt idx="0">
                  <c:v>4.1163094337370332</c:v>
                </c:pt>
              </c:numCache>
            </c:numRef>
          </c:yVal>
          <c:bubbleSize>
            <c:numRef>
              <c:f>操作台!$G$57</c:f>
              <c:numCache>
                <c:formatCode>0.00_ </c:formatCode>
                <c:ptCount val="1"/>
                <c:pt idx="0">
                  <c:v>8741584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0-CC03-423F-A9D4-9F0FAB06D813}"/>
            </c:ext>
          </c:extLst>
        </c:ser>
        <c:ser>
          <c:idx val="17"/>
          <c:order val="17"/>
          <c:tx>
            <c:strRef>
              <c:f>操作台!$D$58</c:f>
              <c:strCache>
                <c:ptCount val="1"/>
                <c:pt idx="0">
                  <c:v>海口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操作台!$E$58</c:f>
              <c:numCache>
                <c:formatCode>0.00_ </c:formatCode>
                <c:ptCount val="1"/>
                <c:pt idx="0">
                  <c:v>3.7846140279582783</c:v>
                </c:pt>
              </c:numCache>
            </c:numRef>
          </c:xVal>
          <c:yVal>
            <c:numRef>
              <c:f>操作台!$F$58</c:f>
              <c:numCache>
                <c:formatCode>0.00_ </c:formatCode>
                <c:ptCount val="1"/>
                <c:pt idx="0">
                  <c:v>3.8515211466531882</c:v>
                </c:pt>
              </c:numCache>
            </c:numRef>
          </c:yVal>
          <c:bubbleSize>
            <c:numRef>
              <c:f>操作台!$G$58</c:f>
              <c:numCache>
                <c:formatCode>0.00_ </c:formatCode>
                <c:ptCount val="1"/>
                <c:pt idx="0">
                  <c:v>2873358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1-CC03-423F-A9D4-9F0FAB06D813}"/>
            </c:ext>
          </c:extLst>
        </c:ser>
        <c:ser>
          <c:idx val="18"/>
          <c:order val="18"/>
          <c:tx>
            <c:strRef>
              <c:f>操作台!$D$59</c:f>
              <c:strCache>
                <c:ptCount val="1"/>
                <c:pt idx="0">
                  <c:v>成都</c:v>
                </c:pt>
              </c:strCache>
            </c:strRef>
          </c:tx>
          <c:spPr>
            <a:solidFill>
              <a:schemeClr val="accent1">
                <a:lumMod val="8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操作台!$E$59</c:f>
              <c:numCache>
                <c:formatCode>0.00_ </c:formatCode>
                <c:ptCount val="1"/>
                <c:pt idx="0">
                  <c:v>8.2256783630653789</c:v>
                </c:pt>
              </c:numCache>
            </c:numRef>
          </c:xVal>
          <c:yVal>
            <c:numRef>
              <c:f>操作台!$F$59</c:f>
              <c:numCache>
                <c:formatCode>0.00_ </c:formatCode>
                <c:ptCount val="1"/>
                <c:pt idx="0">
                  <c:v>6.9090916765491457</c:v>
                </c:pt>
              </c:numCache>
            </c:numRef>
          </c:yVal>
          <c:bubbleSize>
            <c:numRef>
              <c:f>操作台!$G$59</c:f>
              <c:numCache>
                <c:formatCode>0.00_ </c:formatCode>
                <c:ptCount val="1"/>
                <c:pt idx="0">
                  <c:v>20937757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2-CC03-423F-A9D4-9F0FAB06D813}"/>
            </c:ext>
          </c:extLst>
        </c:ser>
        <c:ser>
          <c:idx val="19"/>
          <c:order val="19"/>
          <c:tx>
            <c:strRef>
              <c:f>操作台!$D$60</c:f>
              <c:strCache>
                <c:ptCount val="1"/>
                <c:pt idx="0">
                  <c:v>贵阳</c:v>
                </c:pt>
              </c:strCache>
            </c:strRef>
          </c:tx>
          <c:spPr>
            <a:solidFill>
              <a:schemeClr val="accent2">
                <a:lumMod val="8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操作台!$E$60</c:f>
              <c:numCache>
                <c:formatCode>0.00_ </c:formatCode>
                <c:ptCount val="1"/>
                <c:pt idx="0">
                  <c:v>3.5108186816667977</c:v>
                </c:pt>
              </c:numCache>
            </c:numRef>
          </c:xVal>
          <c:yVal>
            <c:numRef>
              <c:f>操作台!$F$60</c:f>
              <c:numCache>
                <c:formatCode>0.00_ </c:formatCode>
                <c:ptCount val="1"/>
                <c:pt idx="0">
                  <c:v>4.2752155423280991</c:v>
                </c:pt>
              </c:numCache>
            </c:numRef>
          </c:yVal>
          <c:bubbleSize>
            <c:numRef>
              <c:f>操作台!$G$60</c:f>
              <c:numCache>
                <c:formatCode>0.00_ </c:formatCode>
                <c:ptCount val="1"/>
                <c:pt idx="0">
                  <c:v>5987018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3-CC03-423F-A9D4-9F0FAB06D813}"/>
            </c:ext>
          </c:extLst>
        </c:ser>
        <c:ser>
          <c:idx val="20"/>
          <c:order val="20"/>
          <c:tx>
            <c:strRef>
              <c:f>操作台!$D$61</c:f>
              <c:strCache>
                <c:ptCount val="1"/>
                <c:pt idx="0">
                  <c:v>昆明</c:v>
                </c:pt>
              </c:strCache>
            </c:strRef>
          </c:tx>
          <c:spPr>
            <a:solidFill>
              <a:schemeClr val="accent3">
                <a:lumMod val="8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操作台!$E$61</c:f>
              <c:numCache>
                <c:formatCode>0.00_ </c:formatCode>
                <c:ptCount val="1"/>
                <c:pt idx="0">
                  <c:v>4.1183150059351563</c:v>
                </c:pt>
              </c:numCache>
            </c:numRef>
          </c:xVal>
          <c:yVal>
            <c:numRef>
              <c:f>操作台!$F$61</c:f>
              <c:numCache>
                <c:formatCode>0.00_ </c:formatCode>
                <c:ptCount val="1"/>
                <c:pt idx="0">
                  <c:v>4.9302754442850469</c:v>
                </c:pt>
              </c:numCache>
            </c:numRef>
          </c:yVal>
          <c:bubbleSize>
            <c:numRef>
              <c:f>操作台!$G$61</c:f>
              <c:numCache>
                <c:formatCode>0.00_ </c:formatCode>
                <c:ptCount val="1"/>
                <c:pt idx="0">
                  <c:v>8460088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4-CC03-423F-A9D4-9F0FAB06D813}"/>
            </c:ext>
          </c:extLst>
        </c:ser>
        <c:ser>
          <c:idx val="21"/>
          <c:order val="21"/>
          <c:tx>
            <c:strRef>
              <c:f>操作台!$D$62</c:f>
              <c:strCache>
                <c:ptCount val="1"/>
                <c:pt idx="0">
                  <c:v>拉萨</c:v>
                </c:pt>
              </c:strCache>
            </c:strRef>
          </c:tx>
          <c:spPr>
            <a:solidFill>
              <a:schemeClr val="accent4">
                <a:lumMod val="8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操作台!$E$62</c:f>
              <c:numCache>
                <c:formatCode>0.00_ </c:formatCode>
                <c:ptCount val="1"/>
                <c:pt idx="0">
                  <c:v>4.1141108248039195</c:v>
                </c:pt>
              </c:numCache>
            </c:numRef>
          </c:xVal>
          <c:yVal>
            <c:numRef>
              <c:f>操作台!$F$62</c:f>
              <c:numCache>
                <c:formatCode>0.00_ </c:formatCode>
                <c:ptCount val="1"/>
                <c:pt idx="0">
                  <c:v>2.5598597278046018</c:v>
                </c:pt>
              </c:numCache>
            </c:numRef>
          </c:yVal>
          <c:bubbleSize>
            <c:numRef>
              <c:f>操作台!$G$62</c:f>
              <c:numCache>
                <c:formatCode>0.00_ </c:formatCode>
                <c:ptCount val="1"/>
                <c:pt idx="0">
                  <c:v>867891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5-CC03-423F-A9D4-9F0FAB06D813}"/>
            </c:ext>
          </c:extLst>
        </c:ser>
        <c:ser>
          <c:idx val="22"/>
          <c:order val="22"/>
          <c:tx>
            <c:strRef>
              <c:f>操作台!$D$63</c:f>
              <c:strCache>
                <c:ptCount val="1"/>
                <c:pt idx="0">
                  <c:v>西安</c:v>
                </c:pt>
              </c:strCache>
            </c:strRef>
          </c:tx>
          <c:spPr>
            <a:solidFill>
              <a:schemeClr val="accent5">
                <a:lumMod val="8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操作台!$E$63</c:f>
              <c:numCache>
                <c:formatCode>0.00_ </c:formatCode>
                <c:ptCount val="1"/>
                <c:pt idx="0">
                  <c:v>6.1795774168831059</c:v>
                </c:pt>
              </c:numCache>
            </c:numRef>
          </c:xVal>
          <c:yVal>
            <c:numRef>
              <c:f>操作台!$F$63</c:f>
              <c:numCache>
                <c:formatCode>0.00_ </c:formatCode>
                <c:ptCount val="1"/>
                <c:pt idx="0">
                  <c:v>5.9382319943100157</c:v>
                </c:pt>
              </c:numCache>
            </c:numRef>
          </c:yVal>
          <c:bubbleSize>
            <c:numRef>
              <c:f>操作台!$G$63</c:f>
              <c:numCache>
                <c:formatCode>0.00_ </c:formatCode>
                <c:ptCount val="1"/>
                <c:pt idx="0">
                  <c:v>12952907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6-CC03-423F-A9D4-9F0FAB06D813}"/>
            </c:ext>
          </c:extLst>
        </c:ser>
        <c:ser>
          <c:idx val="23"/>
          <c:order val="23"/>
          <c:tx>
            <c:strRef>
              <c:f>操作台!$D$64</c:f>
              <c:strCache>
                <c:ptCount val="1"/>
                <c:pt idx="0">
                  <c:v>兰州</c:v>
                </c:pt>
              </c:strCache>
            </c:strRef>
          </c:tx>
          <c:spPr>
            <a:solidFill>
              <a:schemeClr val="accent6">
                <a:lumMod val="8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操作台!$E$64</c:f>
              <c:numCache>
                <c:formatCode>0.00_ </c:formatCode>
                <c:ptCount val="1"/>
                <c:pt idx="0">
                  <c:v>2.9206079931527382</c:v>
                </c:pt>
              </c:numCache>
            </c:numRef>
          </c:xVal>
          <c:yVal>
            <c:numRef>
              <c:f>操作台!$F$64</c:f>
              <c:numCache>
                <c:formatCode>0.00_ </c:formatCode>
                <c:ptCount val="1"/>
                <c:pt idx="0">
                  <c:v>4.1780927932536578</c:v>
                </c:pt>
              </c:numCache>
            </c:numRef>
          </c:yVal>
          <c:bubbleSize>
            <c:numRef>
              <c:f>操作台!$G$64</c:f>
              <c:numCache>
                <c:formatCode>0.00_ </c:formatCode>
                <c:ptCount val="1"/>
                <c:pt idx="0">
                  <c:v>4359446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7-CC03-423F-A9D4-9F0FAB06D813}"/>
            </c:ext>
          </c:extLst>
        </c:ser>
        <c:ser>
          <c:idx val="24"/>
          <c:order val="24"/>
          <c:tx>
            <c:strRef>
              <c:f>操作台!$D$65</c:f>
              <c:strCache>
                <c:ptCount val="1"/>
                <c:pt idx="0">
                  <c:v>西宁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操作台!$E$65</c:f>
              <c:numCache>
                <c:formatCode>0.00_ </c:formatCode>
                <c:ptCount val="1"/>
                <c:pt idx="0">
                  <c:v>2.4361526500813104</c:v>
                </c:pt>
              </c:numCache>
            </c:numRef>
          </c:xVal>
          <c:yVal>
            <c:numRef>
              <c:f>操作台!$F$65</c:f>
              <c:numCache>
                <c:formatCode>0.00_ </c:formatCode>
                <c:ptCount val="1"/>
                <c:pt idx="0">
                  <c:v>3.3121648309341203</c:v>
                </c:pt>
              </c:numCache>
            </c:numRef>
          </c:yVal>
          <c:bubbleSize>
            <c:numRef>
              <c:f>操作台!$G$65</c:f>
              <c:numCache>
                <c:formatCode>0.00_ </c:formatCode>
                <c:ptCount val="1"/>
                <c:pt idx="0">
                  <c:v>2467965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8-CC03-423F-A9D4-9F0FAB06D813}"/>
            </c:ext>
          </c:extLst>
        </c:ser>
        <c:ser>
          <c:idx val="25"/>
          <c:order val="25"/>
          <c:tx>
            <c:strRef>
              <c:f>操作台!$D$66</c:f>
              <c:strCache>
                <c:ptCount val="1"/>
                <c:pt idx="0">
                  <c:v>银川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操作台!$E$66</c:f>
              <c:numCache>
                <c:formatCode>0.00_ </c:formatCode>
                <c:ptCount val="1"/>
                <c:pt idx="0">
                  <c:v>2.357332308496602</c:v>
                </c:pt>
              </c:numCache>
            </c:numRef>
          </c:xVal>
          <c:yVal>
            <c:numRef>
              <c:f>操作台!$F$66</c:f>
              <c:numCache>
                <c:formatCode>0.00_ </c:formatCode>
                <c:ptCount val="1"/>
                <c:pt idx="0">
                  <c:v>3.3099488222357949</c:v>
                </c:pt>
              </c:numCache>
            </c:numRef>
          </c:yVal>
          <c:bubbleSize>
            <c:numRef>
              <c:f>操作台!$G$66</c:f>
              <c:numCache>
                <c:formatCode>0.00_ </c:formatCode>
                <c:ptCount val="1"/>
                <c:pt idx="0">
                  <c:v>2859074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9-CC03-423F-A9D4-9F0FAB06D813}"/>
            </c:ext>
          </c:extLst>
        </c:ser>
        <c:ser>
          <c:idx val="26"/>
          <c:order val="26"/>
          <c:tx>
            <c:strRef>
              <c:f>操作台!$D$67</c:f>
              <c:strCache>
                <c:ptCount val="1"/>
                <c:pt idx="0">
                  <c:v>乌鲁木齐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操作台!$E$67</c:f>
              <c:numCache>
                <c:formatCode>0.00_ </c:formatCode>
                <c:ptCount val="1"/>
                <c:pt idx="0">
                  <c:v>3.495229330198014</c:v>
                </c:pt>
              </c:numCache>
            </c:numRef>
          </c:xVal>
          <c:yVal>
            <c:numRef>
              <c:f>操作台!$F$67</c:f>
              <c:numCache>
                <c:formatCode>0.00_ </c:formatCode>
                <c:ptCount val="1"/>
                <c:pt idx="0">
                  <c:v>3.700908737269462</c:v>
                </c:pt>
              </c:numCache>
            </c:numRef>
          </c:yVal>
          <c:bubbleSize>
            <c:numRef>
              <c:f>操作台!$G$67</c:f>
              <c:numCache>
                <c:formatCode>0.00_ </c:formatCode>
                <c:ptCount val="1"/>
                <c:pt idx="0">
                  <c:v>4054369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A-CC03-423F-A9D4-9F0FAB06D813}"/>
            </c:ext>
          </c:extLst>
        </c:ser>
        <c:ser>
          <c:idx val="27"/>
          <c:order val="27"/>
          <c:tx>
            <c:strRef>
              <c:f>操作台!$D$68</c:f>
              <c:strCache>
                <c:ptCount val="1"/>
                <c:pt idx="0">
                  <c:v>深圳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操作台!$E$68</c:f>
              <c:numCache>
                <c:formatCode>0.00_ </c:formatCode>
                <c:ptCount val="1"/>
                <c:pt idx="0">
                  <c:v>7.0932691790172289</c:v>
                </c:pt>
              </c:numCache>
            </c:numRef>
          </c:xVal>
          <c:yVal>
            <c:numRef>
              <c:f>操作台!$F$68</c:f>
              <c:numCache>
                <c:formatCode>0.00_ </c:formatCode>
                <c:ptCount val="1"/>
                <c:pt idx="0">
                  <c:v>6.3569942917239031</c:v>
                </c:pt>
              </c:numCache>
            </c:numRef>
          </c:yVal>
          <c:bubbleSize>
            <c:numRef>
              <c:f>操作台!$G$68</c:f>
              <c:numCache>
                <c:formatCode>0.00_ </c:formatCode>
                <c:ptCount val="1"/>
                <c:pt idx="0">
                  <c:v>17560061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B-CC03-423F-A9D4-9F0FAB06D813}"/>
            </c:ext>
          </c:extLst>
        </c:ser>
        <c:ser>
          <c:idx val="28"/>
          <c:order val="28"/>
          <c:tx>
            <c:strRef>
              <c:f>操作台!$D$69</c:f>
              <c:strCache>
                <c:ptCount val="1"/>
                <c:pt idx="0">
                  <c:v>大连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操作台!$E$69</c:f>
              <c:numCache>
                <c:formatCode>0.00_ </c:formatCode>
                <c:ptCount val="1"/>
                <c:pt idx="0">
                  <c:v>4.520699448953498</c:v>
                </c:pt>
              </c:numCache>
            </c:numRef>
          </c:xVal>
          <c:yVal>
            <c:numRef>
              <c:f>操作台!$F$69</c:f>
              <c:numCache>
                <c:formatCode>0.00_ </c:formatCode>
                <c:ptCount val="1"/>
                <c:pt idx="0">
                  <c:v>4.4152030160376672</c:v>
                </c:pt>
              </c:numCache>
            </c:numRef>
          </c:yVal>
          <c:bubbleSize>
            <c:numRef>
              <c:f>操作台!$G$69</c:f>
              <c:numCache>
                <c:formatCode>0.00_ </c:formatCode>
                <c:ptCount val="1"/>
                <c:pt idx="0">
                  <c:v>7450785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C-CC03-423F-A9D4-9F0FAB06D813}"/>
            </c:ext>
          </c:extLst>
        </c:ser>
        <c:ser>
          <c:idx val="29"/>
          <c:order val="29"/>
          <c:tx>
            <c:strRef>
              <c:f>操作台!$D$70</c:f>
              <c:strCache>
                <c:ptCount val="1"/>
                <c:pt idx="0">
                  <c:v>宁波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操作台!$E$70</c:f>
              <c:numCache>
                <c:formatCode>0.00_ </c:formatCode>
                <c:ptCount val="1"/>
                <c:pt idx="0">
                  <c:v>5.8446820968480626</c:v>
                </c:pt>
              </c:numCache>
            </c:numRef>
          </c:xVal>
          <c:yVal>
            <c:numRef>
              <c:f>操作台!$F$70</c:f>
              <c:numCache>
                <c:formatCode>0.00_ </c:formatCode>
                <c:ptCount val="1"/>
                <c:pt idx="0">
                  <c:v>5.1496004044904273</c:v>
                </c:pt>
              </c:numCache>
            </c:numRef>
          </c:yVal>
          <c:bubbleSize>
            <c:numRef>
              <c:f>操作台!$G$70</c:f>
              <c:numCache>
                <c:formatCode>0.00_ </c:formatCode>
                <c:ptCount val="1"/>
                <c:pt idx="0">
                  <c:v>9404283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D-CC03-423F-A9D4-9F0FAB06D813}"/>
            </c:ext>
          </c:extLst>
        </c:ser>
        <c:ser>
          <c:idx val="30"/>
          <c:order val="30"/>
          <c:tx>
            <c:strRef>
              <c:f>操作台!$D$71</c:f>
              <c:strCache>
                <c:ptCount val="1"/>
                <c:pt idx="0">
                  <c:v>青岛</c:v>
                </c:pt>
              </c:strCache>
            </c:strRef>
          </c:tx>
          <c:spPr>
            <a:solidFill>
              <a:schemeClr val="accent1">
                <a:lumMod val="5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操作台!$E$71</c:f>
              <c:numCache>
                <c:formatCode>0.00_ </c:formatCode>
                <c:ptCount val="1"/>
                <c:pt idx="0">
                  <c:v>5.9962107556099857</c:v>
                </c:pt>
              </c:numCache>
            </c:numRef>
          </c:xVal>
          <c:yVal>
            <c:numRef>
              <c:f>操作台!$F$71</c:f>
              <c:numCache>
                <c:formatCode>0.00_ </c:formatCode>
                <c:ptCount val="1"/>
                <c:pt idx="0">
                  <c:v>5.6844264358491881</c:v>
                </c:pt>
              </c:numCache>
            </c:numRef>
          </c:yVal>
          <c:bubbleSize>
            <c:numRef>
              <c:f>操作台!$G$71</c:f>
              <c:numCache>
                <c:formatCode>0.00_ </c:formatCode>
                <c:ptCount val="1"/>
                <c:pt idx="0">
                  <c:v>10071722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E-CC03-423F-A9D4-9F0FAB06D813}"/>
            </c:ext>
          </c:extLst>
        </c:ser>
        <c:ser>
          <c:idx val="31"/>
          <c:order val="31"/>
          <c:tx>
            <c:strRef>
              <c:f>操作台!$D$72</c:f>
              <c:strCache>
                <c:ptCount val="1"/>
                <c:pt idx="0">
                  <c:v>厦门</c:v>
                </c:pt>
              </c:strCache>
            </c:strRef>
          </c:tx>
          <c:spPr>
            <a:solidFill>
              <a:schemeClr val="accent2">
                <a:lumMod val="5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操作台!$E$72</c:f>
              <c:numCache>
                <c:formatCode>0.00_ </c:formatCode>
                <c:ptCount val="1"/>
                <c:pt idx="0">
                  <c:v>5.8337967249723812</c:v>
                </c:pt>
              </c:numCache>
            </c:numRef>
          </c:xVal>
          <c:yVal>
            <c:numRef>
              <c:f>操作台!$F$72</c:f>
              <c:numCache>
                <c:formatCode>0.00_ </c:formatCode>
                <c:ptCount val="1"/>
                <c:pt idx="0">
                  <c:v>4.6678307112510842</c:v>
                </c:pt>
              </c:numCache>
            </c:numRef>
          </c:yVal>
          <c:bubbleSize>
            <c:numRef>
              <c:f>操作台!$G$72</c:f>
              <c:numCache>
                <c:formatCode>0.00_ </c:formatCode>
                <c:ptCount val="1"/>
                <c:pt idx="0">
                  <c:v>5163970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F-CC03-423F-A9D4-9F0FAB06D813}"/>
            </c:ext>
          </c:extLst>
        </c:ser>
        <c:ser>
          <c:idx val="32"/>
          <c:order val="32"/>
          <c:tx>
            <c:strRef>
              <c:f>操作台!$D$73</c:f>
              <c:strCache>
                <c:ptCount val="1"/>
                <c:pt idx="0">
                  <c:v>苏州</c:v>
                </c:pt>
              </c:strCache>
            </c:strRef>
          </c:tx>
          <c:spPr>
            <a:solidFill>
              <a:schemeClr val="accent3">
                <a:lumMod val="5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操作台!$E$73</c:f>
              <c:numCache>
                <c:formatCode>0.00_ </c:formatCode>
                <c:ptCount val="1"/>
                <c:pt idx="0">
                  <c:v>7.8061728588311405</c:v>
                </c:pt>
              </c:numCache>
            </c:numRef>
          </c:xVal>
          <c:yVal>
            <c:numRef>
              <c:f>操作台!$F$73</c:f>
              <c:numCache>
                <c:formatCode>0.00_ </c:formatCode>
                <c:ptCount val="1"/>
                <c:pt idx="0">
                  <c:v>5.5002235436389473</c:v>
                </c:pt>
              </c:numCache>
            </c:numRef>
          </c:yVal>
          <c:bubbleSize>
            <c:numRef>
              <c:f>操作台!$G$73</c:f>
              <c:numCache>
                <c:formatCode>0.00_ </c:formatCode>
                <c:ptCount val="1"/>
                <c:pt idx="0">
                  <c:v>12748262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20-CC03-423F-A9D4-9F0FAB06D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30"/>
        <c:showNegBubbles val="0"/>
        <c:axId val="1198286463"/>
        <c:axId val="1903770063"/>
      </c:bubbleChart>
      <c:valAx>
        <c:axId val="1198286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3770063"/>
        <c:crosses val="autoZero"/>
        <c:crossBetween val="midCat"/>
      </c:valAx>
      <c:valAx>
        <c:axId val="190377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8286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总分排行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操作台!$C$1</c:f>
              <c:strCache>
                <c:ptCount val="1"/>
                <c:pt idx="0">
                  <c:v>总分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操作台!$B$2:$B$34</c:f>
              <c:strCache>
                <c:ptCount val="33"/>
                <c:pt idx="0">
                  <c:v>银川</c:v>
                </c:pt>
                <c:pt idx="1">
                  <c:v>西宁</c:v>
                </c:pt>
                <c:pt idx="2">
                  <c:v>呼和浩特</c:v>
                </c:pt>
                <c:pt idx="3">
                  <c:v>拉萨</c:v>
                </c:pt>
                <c:pt idx="4">
                  <c:v>兰州</c:v>
                </c:pt>
                <c:pt idx="5">
                  <c:v>乌鲁木齐</c:v>
                </c:pt>
                <c:pt idx="6">
                  <c:v>贵阳</c:v>
                </c:pt>
                <c:pt idx="7">
                  <c:v>海口</c:v>
                </c:pt>
                <c:pt idx="8">
                  <c:v>石家庄</c:v>
                </c:pt>
                <c:pt idx="9">
                  <c:v>南宁</c:v>
                </c:pt>
                <c:pt idx="10">
                  <c:v>太原</c:v>
                </c:pt>
                <c:pt idx="11">
                  <c:v>长春</c:v>
                </c:pt>
                <c:pt idx="12">
                  <c:v>大连</c:v>
                </c:pt>
                <c:pt idx="13">
                  <c:v>合肥</c:v>
                </c:pt>
                <c:pt idx="14">
                  <c:v>沈阳</c:v>
                </c:pt>
                <c:pt idx="15">
                  <c:v>昆明</c:v>
                </c:pt>
                <c:pt idx="16">
                  <c:v>福州</c:v>
                </c:pt>
                <c:pt idx="17">
                  <c:v>南昌</c:v>
                </c:pt>
                <c:pt idx="18">
                  <c:v>哈尔滨</c:v>
                </c:pt>
                <c:pt idx="19">
                  <c:v>郑州</c:v>
                </c:pt>
                <c:pt idx="20">
                  <c:v>厦门</c:v>
                </c:pt>
                <c:pt idx="21">
                  <c:v>宁波</c:v>
                </c:pt>
                <c:pt idx="22">
                  <c:v>济南</c:v>
                </c:pt>
                <c:pt idx="23">
                  <c:v>青岛</c:v>
                </c:pt>
                <c:pt idx="24">
                  <c:v>西安</c:v>
                </c:pt>
                <c:pt idx="25">
                  <c:v>长沙</c:v>
                </c:pt>
                <c:pt idx="26">
                  <c:v>深圳</c:v>
                </c:pt>
                <c:pt idx="27">
                  <c:v>苏州</c:v>
                </c:pt>
                <c:pt idx="28">
                  <c:v>武汉</c:v>
                </c:pt>
                <c:pt idx="29">
                  <c:v>南京</c:v>
                </c:pt>
                <c:pt idx="30">
                  <c:v>成都</c:v>
                </c:pt>
                <c:pt idx="31">
                  <c:v>杭州</c:v>
                </c:pt>
                <c:pt idx="32">
                  <c:v>广州</c:v>
                </c:pt>
              </c:strCache>
            </c:strRef>
          </c:cat>
          <c:val>
            <c:numRef>
              <c:f>操作台!$C$2:$C$34</c:f>
              <c:numCache>
                <c:formatCode>0.00_ </c:formatCode>
                <c:ptCount val="33"/>
                <c:pt idx="0">
                  <c:v>0.24433708659119785</c:v>
                </c:pt>
                <c:pt idx="1">
                  <c:v>0.24634690260819242</c:v>
                </c:pt>
                <c:pt idx="2">
                  <c:v>0.27267391851495298</c:v>
                </c:pt>
                <c:pt idx="3">
                  <c:v>0.29351466921490321</c:v>
                </c:pt>
                <c:pt idx="4">
                  <c:v>0.30181513304281632</c:v>
                </c:pt>
                <c:pt idx="5">
                  <c:v>0.31121289110481837</c:v>
                </c:pt>
                <c:pt idx="6">
                  <c:v>0.324340534665777</c:v>
                </c:pt>
                <c:pt idx="7">
                  <c:v>0.3298694624954906</c:v>
                </c:pt>
                <c:pt idx="8">
                  <c:v>0.34076888245353959</c:v>
                </c:pt>
                <c:pt idx="9">
                  <c:v>0.36368065853188192</c:v>
                </c:pt>
                <c:pt idx="10">
                  <c:v>0.36557776978004813</c:v>
                </c:pt>
                <c:pt idx="11">
                  <c:v>0.37501110121708692</c:v>
                </c:pt>
                <c:pt idx="12">
                  <c:v>0.38611300687334249</c:v>
                </c:pt>
                <c:pt idx="13">
                  <c:v>0.3891497222551572</c:v>
                </c:pt>
                <c:pt idx="14">
                  <c:v>0.39409953246837098</c:v>
                </c:pt>
                <c:pt idx="15">
                  <c:v>0.39790881478341983</c:v>
                </c:pt>
                <c:pt idx="16">
                  <c:v>0.40489861578295955</c:v>
                </c:pt>
                <c:pt idx="17">
                  <c:v>0.40759545138711933</c:v>
                </c:pt>
                <c:pt idx="18">
                  <c:v>0.4081745500450456</c:v>
                </c:pt>
                <c:pt idx="19">
                  <c:v>0.45204042462375871</c:v>
                </c:pt>
                <c:pt idx="20">
                  <c:v>0.46813877027756906</c:v>
                </c:pt>
                <c:pt idx="21">
                  <c:v>0.47747605213210914</c:v>
                </c:pt>
                <c:pt idx="22">
                  <c:v>0.50611659055587632</c:v>
                </c:pt>
                <c:pt idx="23">
                  <c:v>0.51770410085622454</c:v>
                </c:pt>
                <c:pt idx="24">
                  <c:v>0.53254013778685849</c:v>
                </c:pt>
                <c:pt idx="25">
                  <c:v>0.53548914745887011</c:v>
                </c:pt>
                <c:pt idx="26">
                  <c:v>0.56260381846772034</c:v>
                </c:pt>
                <c:pt idx="27">
                  <c:v>0.59121461640679296</c:v>
                </c:pt>
                <c:pt idx="28">
                  <c:v>0.62232603092048178</c:v>
                </c:pt>
                <c:pt idx="29">
                  <c:v>0.63536637806941887</c:v>
                </c:pt>
                <c:pt idx="30">
                  <c:v>0.67666092461454141</c:v>
                </c:pt>
                <c:pt idx="31">
                  <c:v>0.69306668954837802</c:v>
                </c:pt>
                <c:pt idx="32">
                  <c:v>0.69744234937574623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A3-4B78-AD7D-D8396AA7A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87633039"/>
        <c:axId val="1803762543"/>
      </c:barChart>
      <c:catAx>
        <c:axId val="2087633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3762543"/>
        <c:crosses val="autoZero"/>
        <c:auto val="1"/>
        <c:lblAlgn val="ctr"/>
        <c:lblOffset val="100"/>
        <c:noMultiLvlLbl val="0"/>
      </c:catAx>
      <c:valAx>
        <c:axId val="180376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763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strRef>
              <c:f>操作台!$D$41</c:f>
              <c:strCache>
                <c:ptCount val="1"/>
                <c:pt idx="0">
                  <c:v>石家庄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操作台!$E$41</c:f>
              <c:numCache>
                <c:formatCode>0.00_ </c:formatCode>
                <c:ptCount val="1"/>
                <c:pt idx="0">
                  <c:v>3.0216478648623157</c:v>
                </c:pt>
              </c:numCache>
            </c:numRef>
          </c:xVal>
          <c:yVal>
            <c:numRef>
              <c:f>操作台!$F$41</c:f>
              <c:numCache>
                <c:formatCode>0.00_ </c:formatCode>
                <c:ptCount val="1"/>
                <c:pt idx="0">
                  <c:v>4.9976722884529616</c:v>
                </c:pt>
              </c:numCache>
            </c:numRef>
          </c:yVal>
          <c:bubbleSize>
            <c:numRef>
              <c:f>操作台!$G$41</c:f>
              <c:numCache>
                <c:formatCode>0.00_ </c:formatCode>
                <c:ptCount val="1"/>
                <c:pt idx="0">
                  <c:v>11235086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F312-472B-A440-976C39F43146}"/>
            </c:ext>
          </c:extLst>
        </c:ser>
        <c:ser>
          <c:idx val="1"/>
          <c:order val="1"/>
          <c:tx>
            <c:strRef>
              <c:f>操作台!$D$42</c:f>
              <c:strCache>
                <c:ptCount val="1"/>
                <c:pt idx="0">
                  <c:v>太原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操作台!$E$42</c:f>
              <c:numCache>
                <c:formatCode>0.00_ </c:formatCode>
                <c:ptCount val="1"/>
                <c:pt idx="0">
                  <c:v>3.5262772987638287</c:v>
                </c:pt>
              </c:numCache>
            </c:numRef>
          </c:xVal>
          <c:yVal>
            <c:numRef>
              <c:f>操作台!$F$42</c:f>
              <c:numCache>
                <c:formatCode>0.00_ </c:formatCode>
                <c:ptCount val="1"/>
                <c:pt idx="0">
                  <c:v>5.0043913534623492</c:v>
                </c:pt>
              </c:numCache>
            </c:numRef>
          </c:yVal>
          <c:bubbleSize>
            <c:numRef>
              <c:f>操作台!$G$42</c:f>
              <c:numCache>
                <c:formatCode>0.00_ </c:formatCode>
                <c:ptCount val="1"/>
                <c:pt idx="0">
                  <c:v>5304061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F312-472B-A440-976C39F43146}"/>
            </c:ext>
          </c:extLst>
        </c:ser>
        <c:ser>
          <c:idx val="2"/>
          <c:order val="2"/>
          <c:tx>
            <c:strRef>
              <c:f>操作台!$D$43</c:f>
              <c:strCache>
                <c:ptCount val="1"/>
                <c:pt idx="0">
                  <c:v>呼和浩特</c:v>
                </c:pt>
              </c:strCache>
            </c:strRef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操作台!$E$43</c:f>
              <c:numCache>
                <c:formatCode>0.00_ </c:formatCode>
                <c:ptCount val="1"/>
                <c:pt idx="0">
                  <c:v>3.0289824815198783</c:v>
                </c:pt>
              </c:numCache>
            </c:numRef>
          </c:xVal>
          <c:yVal>
            <c:numRef>
              <c:f>操作台!$F$43</c:f>
              <c:numCache>
                <c:formatCode>0.00_ </c:formatCode>
                <c:ptCount val="1"/>
                <c:pt idx="0">
                  <c:v>3.31832700881737</c:v>
                </c:pt>
              </c:numCache>
            </c:numRef>
          </c:yVal>
          <c:bubbleSize>
            <c:numRef>
              <c:f>操作台!$G$43</c:f>
              <c:numCache>
                <c:formatCode>0.00_ </c:formatCode>
                <c:ptCount val="1"/>
                <c:pt idx="0">
                  <c:v>3446100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F312-472B-A440-976C39F43146}"/>
            </c:ext>
          </c:extLst>
        </c:ser>
        <c:ser>
          <c:idx val="3"/>
          <c:order val="3"/>
          <c:tx>
            <c:strRef>
              <c:f>操作台!$D$44</c:f>
              <c:strCache>
                <c:ptCount val="1"/>
                <c:pt idx="0">
                  <c:v>沈阳</c:v>
                </c:pt>
              </c:strCache>
            </c:strRef>
          </c:tx>
          <c:spPr>
            <a:solidFill>
              <a:schemeClr val="accent4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操作台!$E$44</c:f>
              <c:numCache>
                <c:formatCode>0.00_ </c:formatCode>
                <c:ptCount val="1"/>
                <c:pt idx="0">
                  <c:v>4.4548744401293057</c:v>
                </c:pt>
              </c:numCache>
            </c:numRef>
          </c:xVal>
          <c:yVal>
            <c:numRef>
              <c:f>操作台!$F$44</c:f>
              <c:numCache>
                <c:formatCode>0.00_ </c:formatCode>
                <c:ptCount val="1"/>
                <c:pt idx="0">
                  <c:v>4.5581713089097002</c:v>
                </c:pt>
              </c:numCache>
            </c:numRef>
          </c:yVal>
          <c:bubbleSize>
            <c:numRef>
              <c:f>操作台!$G$44</c:f>
              <c:numCache>
                <c:formatCode>0.00_ </c:formatCode>
                <c:ptCount val="1"/>
                <c:pt idx="0">
                  <c:v>9070093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7-F312-472B-A440-976C39F43146}"/>
            </c:ext>
          </c:extLst>
        </c:ser>
        <c:ser>
          <c:idx val="4"/>
          <c:order val="4"/>
          <c:tx>
            <c:strRef>
              <c:f>操作台!$D$45</c:f>
              <c:strCache>
                <c:ptCount val="1"/>
                <c:pt idx="0">
                  <c:v>长春</c:v>
                </c:pt>
              </c:strCache>
            </c:strRef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操作台!$E$45</c:f>
              <c:numCache>
                <c:formatCode>0.00_ </c:formatCode>
                <c:ptCount val="1"/>
                <c:pt idx="0">
                  <c:v>4.2413633240593223</c:v>
                </c:pt>
              </c:numCache>
            </c:numRef>
          </c:xVal>
          <c:yVal>
            <c:numRef>
              <c:f>操作台!$F$45</c:f>
              <c:numCache>
                <c:formatCode>0.00_ </c:formatCode>
                <c:ptCount val="1"/>
                <c:pt idx="0">
                  <c:v>4.4311988144643921</c:v>
                </c:pt>
              </c:numCache>
            </c:numRef>
          </c:yVal>
          <c:bubbleSize>
            <c:numRef>
              <c:f>操作台!$G$45</c:f>
              <c:numCache>
                <c:formatCode>0.00_ </c:formatCode>
                <c:ptCount val="1"/>
                <c:pt idx="0">
                  <c:v>9066906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8-F312-472B-A440-976C39F43146}"/>
            </c:ext>
          </c:extLst>
        </c:ser>
        <c:ser>
          <c:idx val="5"/>
          <c:order val="5"/>
          <c:tx>
            <c:strRef>
              <c:f>操作台!$D$46</c:f>
              <c:strCache>
                <c:ptCount val="1"/>
                <c:pt idx="0">
                  <c:v>哈尔滨</c:v>
                </c:pt>
              </c:strCache>
            </c:strRef>
          </c:tx>
          <c:spPr>
            <a:solidFill>
              <a:schemeClr val="accent6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操作台!$E$46</c:f>
              <c:numCache>
                <c:formatCode>0.00_ </c:formatCode>
                <c:ptCount val="1"/>
                <c:pt idx="0">
                  <c:v>5.0977474923590016</c:v>
                </c:pt>
              </c:numCache>
            </c:numRef>
          </c:xVal>
          <c:yVal>
            <c:numRef>
              <c:f>操作台!$F$46</c:f>
              <c:numCache>
                <c:formatCode>0.00_ </c:formatCode>
                <c:ptCount val="1"/>
                <c:pt idx="0">
                  <c:v>4.3416809819493167</c:v>
                </c:pt>
              </c:numCache>
            </c:numRef>
          </c:yVal>
          <c:bubbleSize>
            <c:numRef>
              <c:f>操作台!$G$46</c:f>
              <c:numCache>
                <c:formatCode>0.00_ </c:formatCode>
                <c:ptCount val="1"/>
                <c:pt idx="0">
                  <c:v>10009854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9-F312-472B-A440-976C39F43146}"/>
            </c:ext>
          </c:extLst>
        </c:ser>
        <c:ser>
          <c:idx val="6"/>
          <c:order val="6"/>
          <c:tx>
            <c:strRef>
              <c:f>操作台!$D$47</c:f>
              <c:strCache>
                <c:ptCount val="1"/>
                <c:pt idx="0">
                  <c:v>南京</c:v>
                </c:pt>
              </c:strCache>
            </c:strRef>
          </c:tx>
          <c:spPr>
            <a:solidFill>
              <a:schemeClr val="accent1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操作台!$E$47</c:f>
              <c:numCache>
                <c:formatCode>0.00_ </c:formatCode>
                <c:ptCount val="1"/>
                <c:pt idx="0">
                  <c:v>8.1499335298805526</c:v>
                </c:pt>
              </c:numCache>
            </c:numRef>
          </c:xVal>
          <c:yVal>
            <c:numRef>
              <c:f>操作台!$F$47</c:f>
              <c:numCache>
                <c:formatCode>0.00_ </c:formatCode>
                <c:ptCount val="1"/>
                <c:pt idx="0">
                  <c:v>6.2166056472011473</c:v>
                </c:pt>
              </c:numCache>
            </c:numRef>
          </c:yVal>
          <c:bubbleSize>
            <c:numRef>
              <c:f>操作台!$G$47</c:f>
              <c:numCache>
                <c:formatCode>0.00_ </c:formatCode>
                <c:ptCount val="1"/>
                <c:pt idx="0">
                  <c:v>9314685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A-F312-472B-A440-976C39F43146}"/>
            </c:ext>
          </c:extLst>
        </c:ser>
        <c:ser>
          <c:idx val="7"/>
          <c:order val="7"/>
          <c:tx>
            <c:strRef>
              <c:f>操作台!$D$48</c:f>
              <c:strCache>
                <c:ptCount val="1"/>
                <c:pt idx="0">
                  <c:v>杭州</c:v>
                </c:pt>
              </c:strCache>
            </c:strRef>
          </c:tx>
          <c:spPr>
            <a:solidFill>
              <a:schemeClr val="accent2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操作台!$E$48</c:f>
              <c:numCache>
                <c:formatCode>0.00_ </c:formatCode>
                <c:ptCount val="1"/>
                <c:pt idx="0">
                  <c:v>9.2207816044973008</c:v>
                </c:pt>
              </c:numCache>
            </c:numRef>
          </c:xVal>
          <c:yVal>
            <c:numRef>
              <c:f>操作台!$F$48</c:f>
              <c:numCache>
                <c:formatCode>0.00_ </c:formatCode>
                <c:ptCount val="1"/>
                <c:pt idx="0">
                  <c:v>6.7058437838356326</c:v>
                </c:pt>
              </c:numCache>
            </c:numRef>
          </c:yVal>
          <c:bubbleSize>
            <c:numRef>
              <c:f>操作台!$F$48</c:f>
              <c:numCache>
                <c:formatCode>0.00_ </c:formatCode>
                <c:ptCount val="1"/>
                <c:pt idx="0">
                  <c:v>6.7058437838356326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B-F312-472B-A440-976C39F43146}"/>
            </c:ext>
          </c:extLst>
        </c:ser>
        <c:ser>
          <c:idx val="8"/>
          <c:order val="8"/>
          <c:tx>
            <c:strRef>
              <c:f>操作台!$D$49</c:f>
              <c:strCache>
                <c:ptCount val="1"/>
                <c:pt idx="0">
                  <c:v>合肥</c:v>
                </c:pt>
              </c:strCache>
            </c:strRef>
          </c:tx>
          <c:spPr>
            <a:solidFill>
              <a:schemeClr val="accent3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操作台!$E$49</c:f>
              <c:numCache>
                <c:formatCode>0.00_ </c:formatCode>
                <c:ptCount val="1"/>
                <c:pt idx="0">
                  <c:v>4.622678204638599</c:v>
                </c:pt>
              </c:numCache>
            </c:numRef>
          </c:xVal>
          <c:yVal>
            <c:numRef>
              <c:f>操作台!$F$49</c:f>
              <c:numCache>
                <c:formatCode>0.00_ </c:formatCode>
                <c:ptCount val="1"/>
                <c:pt idx="0">
                  <c:v>4.4527906829513935</c:v>
                </c:pt>
              </c:numCache>
            </c:numRef>
          </c:yVal>
          <c:bubbleSize>
            <c:numRef>
              <c:f>操作台!$G$49</c:f>
              <c:numCache>
                <c:formatCode>0.00_ </c:formatCode>
                <c:ptCount val="1"/>
                <c:pt idx="0">
                  <c:v>9369881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C-F312-472B-A440-976C39F43146}"/>
            </c:ext>
          </c:extLst>
        </c:ser>
        <c:ser>
          <c:idx val="9"/>
          <c:order val="9"/>
          <c:tx>
            <c:strRef>
              <c:f>操作台!$D$50</c:f>
              <c:strCache>
                <c:ptCount val="1"/>
                <c:pt idx="0">
                  <c:v>福州</c:v>
                </c:pt>
              </c:strCache>
            </c:strRef>
          </c:tx>
          <c:spPr>
            <a:solidFill>
              <a:schemeClr val="accent4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操作台!$E$50</c:f>
              <c:numCache>
                <c:formatCode>0.00_ </c:formatCode>
                <c:ptCount val="1"/>
                <c:pt idx="0">
                  <c:v>4.7339377074330615</c:v>
                </c:pt>
              </c:numCache>
            </c:numRef>
          </c:xVal>
          <c:yVal>
            <c:numRef>
              <c:f>操作台!$F$50</c:f>
              <c:numCache>
                <c:formatCode>0.00_ </c:formatCode>
                <c:ptCount val="1"/>
                <c:pt idx="0">
                  <c:v>4.6058489379626284</c:v>
                </c:pt>
              </c:numCache>
            </c:numRef>
          </c:yVal>
          <c:bubbleSize>
            <c:numRef>
              <c:f>操作台!$G$50</c:f>
              <c:numCache>
                <c:formatCode>0.00_ </c:formatCode>
                <c:ptCount val="1"/>
                <c:pt idx="0">
                  <c:v>8291268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D-F312-472B-A440-976C39F43146}"/>
            </c:ext>
          </c:extLst>
        </c:ser>
        <c:ser>
          <c:idx val="10"/>
          <c:order val="10"/>
          <c:tx>
            <c:strRef>
              <c:f>操作台!$D$51</c:f>
              <c:strCache>
                <c:ptCount val="1"/>
                <c:pt idx="0">
                  <c:v>南昌</c:v>
                </c:pt>
              </c:strCache>
            </c:strRef>
          </c:tx>
          <c:spPr>
            <a:solidFill>
              <a:schemeClr val="accent5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操作台!$E$51</c:f>
              <c:numCache>
                <c:formatCode>0.00_ </c:formatCode>
                <c:ptCount val="1"/>
                <c:pt idx="0">
                  <c:v>4.5223881472015091</c:v>
                </c:pt>
              </c:numCache>
            </c:numRef>
          </c:xVal>
          <c:yVal>
            <c:numRef>
              <c:f>操作台!$F$51</c:f>
              <c:numCache>
                <c:formatCode>0.00_ </c:formatCode>
                <c:ptCount val="1"/>
                <c:pt idx="0">
                  <c:v>5.1683661983202773</c:v>
                </c:pt>
              </c:numCache>
            </c:numRef>
          </c:yVal>
          <c:bubbleSize>
            <c:numRef>
              <c:f>操作台!$G$51</c:f>
              <c:numCache>
                <c:formatCode>0.00_ </c:formatCode>
                <c:ptCount val="1"/>
                <c:pt idx="0">
                  <c:v>6255007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E-F312-472B-A440-976C39F43146}"/>
            </c:ext>
          </c:extLst>
        </c:ser>
        <c:ser>
          <c:idx val="11"/>
          <c:order val="11"/>
          <c:tx>
            <c:strRef>
              <c:f>操作台!$D$52</c:f>
              <c:strCache>
                <c:ptCount val="1"/>
                <c:pt idx="0">
                  <c:v>济南</c:v>
                </c:pt>
              </c:strCache>
            </c:strRef>
          </c:tx>
          <c:spPr>
            <a:solidFill>
              <a:schemeClr val="accent6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操作台!$E$52</c:f>
              <c:numCache>
                <c:formatCode>0.00_ </c:formatCode>
                <c:ptCount val="1"/>
                <c:pt idx="0">
                  <c:v>5.5428115081409581</c:v>
                </c:pt>
              </c:numCache>
            </c:numRef>
          </c:xVal>
          <c:yVal>
            <c:numRef>
              <c:f>操作台!$F$52</c:f>
              <c:numCache>
                <c:formatCode>0.00_ </c:formatCode>
                <c:ptCount val="1"/>
                <c:pt idx="0">
                  <c:v>6.1341853597909726</c:v>
                </c:pt>
              </c:numCache>
            </c:numRef>
          </c:yVal>
          <c:bubbleSize>
            <c:numRef>
              <c:f>操作台!$G$52</c:f>
              <c:numCache>
                <c:formatCode>0.00_ </c:formatCode>
                <c:ptCount val="1"/>
                <c:pt idx="0">
                  <c:v>9202432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F-F312-472B-A440-976C39F43146}"/>
            </c:ext>
          </c:extLst>
        </c:ser>
        <c:ser>
          <c:idx val="12"/>
          <c:order val="12"/>
          <c:tx>
            <c:strRef>
              <c:f>操作台!$D$53</c:f>
              <c:strCache>
                <c:ptCount val="1"/>
                <c:pt idx="0">
                  <c:v>郑州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操作台!$E$53</c:f>
              <c:numCache>
                <c:formatCode>0.00_ </c:formatCode>
                <c:ptCount val="1"/>
                <c:pt idx="0">
                  <c:v>4.6932356478315391</c:v>
                </c:pt>
              </c:numCache>
            </c:numRef>
          </c:xVal>
          <c:yVal>
            <c:numRef>
              <c:f>操作台!$F$53</c:f>
              <c:numCache>
                <c:formatCode>0.00_ </c:formatCode>
                <c:ptCount val="1"/>
                <c:pt idx="0">
                  <c:v>5.8437607821705155</c:v>
                </c:pt>
              </c:numCache>
            </c:numRef>
          </c:yVal>
          <c:bubbleSize>
            <c:numRef>
              <c:f>操作台!$G$53</c:f>
              <c:numCache>
                <c:formatCode>0.00_ </c:formatCode>
                <c:ptCount val="1"/>
                <c:pt idx="0">
                  <c:v>12600574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0-F312-472B-A440-976C39F43146}"/>
            </c:ext>
          </c:extLst>
        </c:ser>
        <c:ser>
          <c:idx val="13"/>
          <c:order val="13"/>
          <c:tx>
            <c:strRef>
              <c:f>操作台!$D$54</c:f>
              <c:strCache>
                <c:ptCount val="1"/>
                <c:pt idx="0">
                  <c:v>武汉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操作台!$E$54</c:f>
              <c:numCache>
                <c:formatCode>0.00_ </c:formatCode>
                <c:ptCount val="1"/>
                <c:pt idx="0">
                  <c:v>7.2803171547470003</c:v>
                </c:pt>
              </c:numCache>
            </c:numRef>
          </c:xVal>
          <c:yVal>
            <c:numRef>
              <c:f>操作台!$F$54</c:f>
              <c:numCache>
                <c:formatCode>0.00_ </c:formatCode>
                <c:ptCount val="1"/>
                <c:pt idx="0">
                  <c:v>6.8854645108307615</c:v>
                </c:pt>
              </c:numCache>
            </c:numRef>
          </c:yVal>
          <c:bubbleSize>
            <c:numRef>
              <c:f>操作台!$G$54</c:f>
              <c:numCache>
                <c:formatCode>0.00_ </c:formatCode>
                <c:ptCount val="1"/>
                <c:pt idx="0">
                  <c:v>12326518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1-F312-472B-A440-976C39F43146}"/>
            </c:ext>
          </c:extLst>
        </c:ser>
        <c:ser>
          <c:idx val="14"/>
          <c:order val="14"/>
          <c:tx>
            <c:strRef>
              <c:f>操作台!$D$55</c:f>
              <c:strCache>
                <c:ptCount val="1"/>
                <c:pt idx="0">
                  <c:v>长沙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操作台!$E$55</c:f>
              <c:numCache>
                <c:formatCode>0.00_ </c:formatCode>
                <c:ptCount val="1"/>
                <c:pt idx="0">
                  <c:v>6.4081125737983768</c:v>
                </c:pt>
              </c:numCache>
            </c:numRef>
          </c:xVal>
          <c:yVal>
            <c:numRef>
              <c:f>操作台!$F$55</c:f>
              <c:numCache>
                <c:formatCode>0.00_ </c:formatCode>
                <c:ptCount val="1"/>
                <c:pt idx="0">
                  <c:v>5.8273116240960903</c:v>
                </c:pt>
              </c:numCache>
            </c:numRef>
          </c:yVal>
          <c:bubbleSize>
            <c:numRef>
              <c:f>操作台!$G$55</c:f>
              <c:numCache>
                <c:formatCode>0.00_ </c:formatCode>
                <c:ptCount val="1"/>
                <c:pt idx="0">
                  <c:v>10047914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2-F312-472B-A440-976C39F43146}"/>
            </c:ext>
          </c:extLst>
        </c:ser>
        <c:ser>
          <c:idx val="15"/>
          <c:order val="15"/>
          <c:tx>
            <c:strRef>
              <c:f>操作台!$D$56</c:f>
              <c:strCache>
                <c:ptCount val="1"/>
                <c:pt idx="0">
                  <c:v>广州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操作台!$E$56</c:f>
              <c:numCache>
                <c:formatCode>0.00_ </c:formatCode>
                <c:ptCount val="1"/>
                <c:pt idx="0">
                  <c:v>8.5561092176331002</c:v>
                </c:pt>
              </c:numCache>
            </c:numRef>
          </c:xVal>
          <c:yVal>
            <c:numRef>
              <c:f>操作台!$F$56</c:f>
              <c:numCache>
                <c:formatCode>0.00_ </c:formatCode>
                <c:ptCount val="1"/>
                <c:pt idx="0">
                  <c:v>7.5194560232698331</c:v>
                </c:pt>
              </c:numCache>
            </c:numRef>
          </c:yVal>
          <c:bubbleSize>
            <c:numRef>
              <c:f>操作台!$G$56</c:f>
              <c:numCache>
                <c:formatCode>0.00_ </c:formatCode>
                <c:ptCount val="1"/>
                <c:pt idx="0">
                  <c:v>18676605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3-F312-472B-A440-976C39F43146}"/>
            </c:ext>
          </c:extLst>
        </c:ser>
        <c:ser>
          <c:idx val="16"/>
          <c:order val="16"/>
          <c:tx>
            <c:strRef>
              <c:f>操作台!$D$57</c:f>
              <c:strCache>
                <c:ptCount val="1"/>
                <c:pt idx="0">
                  <c:v>南宁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操作台!$E$57</c:f>
              <c:numCache>
                <c:formatCode>0.00_ </c:formatCode>
                <c:ptCount val="1"/>
                <c:pt idx="0">
                  <c:v>4.5602987633298175</c:v>
                </c:pt>
              </c:numCache>
            </c:numRef>
          </c:xVal>
          <c:yVal>
            <c:numRef>
              <c:f>操作台!$F$57</c:f>
              <c:numCache>
                <c:formatCode>0.00_ </c:formatCode>
                <c:ptCount val="1"/>
                <c:pt idx="0">
                  <c:v>4.1163094337370332</c:v>
                </c:pt>
              </c:numCache>
            </c:numRef>
          </c:yVal>
          <c:bubbleSize>
            <c:numRef>
              <c:f>操作台!$G$57</c:f>
              <c:numCache>
                <c:formatCode>0.00_ </c:formatCode>
                <c:ptCount val="1"/>
                <c:pt idx="0">
                  <c:v>8741584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4-F312-472B-A440-976C39F43146}"/>
            </c:ext>
          </c:extLst>
        </c:ser>
        <c:ser>
          <c:idx val="17"/>
          <c:order val="17"/>
          <c:tx>
            <c:strRef>
              <c:f>操作台!$D$58</c:f>
              <c:strCache>
                <c:ptCount val="1"/>
                <c:pt idx="0">
                  <c:v>海口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操作台!$E$58</c:f>
              <c:numCache>
                <c:formatCode>0.00_ </c:formatCode>
                <c:ptCount val="1"/>
                <c:pt idx="0">
                  <c:v>3.7846140279582783</c:v>
                </c:pt>
              </c:numCache>
            </c:numRef>
          </c:xVal>
          <c:yVal>
            <c:numRef>
              <c:f>操作台!$F$58</c:f>
              <c:numCache>
                <c:formatCode>0.00_ </c:formatCode>
                <c:ptCount val="1"/>
                <c:pt idx="0">
                  <c:v>3.8515211466531882</c:v>
                </c:pt>
              </c:numCache>
            </c:numRef>
          </c:yVal>
          <c:bubbleSize>
            <c:numRef>
              <c:f>操作台!$G$58</c:f>
              <c:numCache>
                <c:formatCode>0.00_ </c:formatCode>
                <c:ptCount val="1"/>
                <c:pt idx="0">
                  <c:v>2873358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5-F312-472B-A440-976C39F43146}"/>
            </c:ext>
          </c:extLst>
        </c:ser>
        <c:ser>
          <c:idx val="18"/>
          <c:order val="18"/>
          <c:tx>
            <c:strRef>
              <c:f>操作台!$D$59</c:f>
              <c:strCache>
                <c:ptCount val="1"/>
                <c:pt idx="0">
                  <c:v>成都</c:v>
                </c:pt>
              </c:strCache>
            </c:strRef>
          </c:tx>
          <c:spPr>
            <a:solidFill>
              <a:schemeClr val="accent1">
                <a:lumMod val="8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操作台!$E$59</c:f>
              <c:numCache>
                <c:formatCode>0.00_ </c:formatCode>
                <c:ptCount val="1"/>
                <c:pt idx="0">
                  <c:v>8.2256783630653789</c:v>
                </c:pt>
              </c:numCache>
            </c:numRef>
          </c:xVal>
          <c:yVal>
            <c:numRef>
              <c:f>操作台!$F$59</c:f>
              <c:numCache>
                <c:formatCode>0.00_ </c:formatCode>
                <c:ptCount val="1"/>
                <c:pt idx="0">
                  <c:v>6.9090916765491457</c:v>
                </c:pt>
              </c:numCache>
            </c:numRef>
          </c:yVal>
          <c:bubbleSize>
            <c:numRef>
              <c:f>操作台!$G$59</c:f>
              <c:numCache>
                <c:formatCode>0.00_ </c:formatCode>
                <c:ptCount val="1"/>
                <c:pt idx="0">
                  <c:v>20937757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6-F312-472B-A440-976C39F43146}"/>
            </c:ext>
          </c:extLst>
        </c:ser>
        <c:ser>
          <c:idx val="19"/>
          <c:order val="19"/>
          <c:tx>
            <c:strRef>
              <c:f>操作台!$D$60</c:f>
              <c:strCache>
                <c:ptCount val="1"/>
                <c:pt idx="0">
                  <c:v>贵阳</c:v>
                </c:pt>
              </c:strCache>
            </c:strRef>
          </c:tx>
          <c:spPr>
            <a:solidFill>
              <a:schemeClr val="accent2">
                <a:lumMod val="8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操作台!$E$60</c:f>
              <c:numCache>
                <c:formatCode>0.00_ </c:formatCode>
                <c:ptCount val="1"/>
                <c:pt idx="0">
                  <c:v>3.5108186816667977</c:v>
                </c:pt>
              </c:numCache>
            </c:numRef>
          </c:xVal>
          <c:yVal>
            <c:numRef>
              <c:f>操作台!$F$60</c:f>
              <c:numCache>
                <c:formatCode>0.00_ </c:formatCode>
                <c:ptCount val="1"/>
                <c:pt idx="0">
                  <c:v>4.2752155423280991</c:v>
                </c:pt>
              </c:numCache>
            </c:numRef>
          </c:yVal>
          <c:bubbleSize>
            <c:numRef>
              <c:f>操作台!$G$60</c:f>
              <c:numCache>
                <c:formatCode>0.00_ </c:formatCode>
                <c:ptCount val="1"/>
                <c:pt idx="0">
                  <c:v>5987018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7-F312-472B-A440-976C39F43146}"/>
            </c:ext>
          </c:extLst>
        </c:ser>
        <c:ser>
          <c:idx val="20"/>
          <c:order val="20"/>
          <c:tx>
            <c:strRef>
              <c:f>操作台!$D$61</c:f>
              <c:strCache>
                <c:ptCount val="1"/>
                <c:pt idx="0">
                  <c:v>昆明</c:v>
                </c:pt>
              </c:strCache>
            </c:strRef>
          </c:tx>
          <c:spPr>
            <a:solidFill>
              <a:schemeClr val="accent3">
                <a:lumMod val="8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操作台!$E$61</c:f>
              <c:numCache>
                <c:formatCode>0.00_ </c:formatCode>
                <c:ptCount val="1"/>
                <c:pt idx="0">
                  <c:v>4.1183150059351563</c:v>
                </c:pt>
              </c:numCache>
            </c:numRef>
          </c:xVal>
          <c:yVal>
            <c:numRef>
              <c:f>操作台!$F$61</c:f>
              <c:numCache>
                <c:formatCode>0.00_ </c:formatCode>
                <c:ptCount val="1"/>
                <c:pt idx="0">
                  <c:v>4.9302754442850469</c:v>
                </c:pt>
              </c:numCache>
            </c:numRef>
          </c:yVal>
          <c:bubbleSize>
            <c:numRef>
              <c:f>操作台!$G$61</c:f>
              <c:numCache>
                <c:formatCode>0.00_ </c:formatCode>
                <c:ptCount val="1"/>
                <c:pt idx="0">
                  <c:v>8460088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8-F312-472B-A440-976C39F43146}"/>
            </c:ext>
          </c:extLst>
        </c:ser>
        <c:ser>
          <c:idx val="21"/>
          <c:order val="21"/>
          <c:tx>
            <c:strRef>
              <c:f>操作台!$D$62</c:f>
              <c:strCache>
                <c:ptCount val="1"/>
                <c:pt idx="0">
                  <c:v>拉萨</c:v>
                </c:pt>
              </c:strCache>
            </c:strRef>
          </c:tx>
          <c:spPr>
            <a:solidFill>
              <a:schemeClr val="accent4">
                <a:lumMod val="8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操作台!$E$62</c:f>
              <c:numCache>
                <c:formatCode>0.00_ </c:formatCode>
                <c:ptCount val="1"/>
                <c:pt idx="0">
                  <c:v>4.1141108248039195</c:v>
                </c:pt>
              </c:numCache>
            </c:numRef>
          </c:xVal>
          <c:yVal>
            <c:numRef>
              <c:f>操作台!$F$62</c:f>
              <c:numCache>
                <c:formatCode>0.00_ </c:formatCode>
                <c:ptCount val="1"/>
                <c:pt idx="0">
                  <c:v>2.5598597278046018</c:v>
                </c:pt>
              </c:numCache>
            </c:numRef>
          </c:yVal>
          <c:bubbleSize>
            <c:numRef>
              <c:f>操作台!$G$62</c:f>
              <c:numCache>
                <c:formatCode>0.00_ </c:formatCode>
                <c:ptCount val="1"/>
                <c:pt idx="0">
                  <c:v>867891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9-F312-472B-A440-976C39F43146}"/>
            </c:ext>
          </c:extLst>
        </c:ser>
        <c:ser>
          <c:idx val="22"/>
          <c:order val="22"/>
          <c:tx>
            <c:strRef>
              <c:f>操作台!$D$63</c:f>
              <c:strCache>
                <c:ptCount val="1"/>
                <c:pt idx="0">
                  <c:v>西安</c:v>
                </c:pt>
              </c:strCache>
            </c:strRef>
          </c:tx>
          <c:spPr>
            <a:solidFill>
              <a:schemeClr val="accent5">
                <a:lumMod val="8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操作台!$E$63</c:f>
              <c:numCache>
                <c:formatCode>0.00_ </c:formatCode>
                <c:ptCount val="1"/>
                <c:pt idx="0">
                  <c:v>6.1795774168831059</c:v>
                </c:pt>
              </c:numCache>
            </c:numRef>
          </c:xVal>
          <c:yVal>
            <c:numRef>
              <c:f>操作台!$F$63</c:f>
              <c:numCache>
                <c:formatCode>0.00_ </c:formatCode>
                <c:ptCount val="1"/>
                <c:pt idx="0">
                  <c:v>5.9382319943100157</c:v>
                </c:pt>
              </c:numCache>
            </c:numRef>
          </c:yVal>
          <c:bubbleSize>
            <c:numRef>
              <c:f>操作台!$G$63</c:f>
              <c:numCache>
                <c:formatCode>0.00_ </c:formatCode>
                <c:ptCount val="1"/>
                <c:pt idx="0">
                  <c:v>12952907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A-F312-472B-A440-976C39F43146}"/>
            </c:ext>
          </c:extLst>
        </c:ser>
        <c:ser>
          <c:idx val="23"/>
          <c:order val="23"/>
          <c:tx>
            <c:strRef>
              <c:f>操作台!$D$64</c:f>
              <c:strCache>
                <c:ptCount val="1"/>
                <c:pt idx="0">
                  <c:v>兰州</c:v>
                </c:pt>
              </c:strCache>
            </c:strRef>
          </c:tx>
          <c:spPr>
            <a:solidFill>
              <a:schemeClr val="accent6">
                <a:lumMod val="8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操作台!$E$64</c:f>
              <c:numCache>
                <c:formatCode>0.00_ </c:formatCode>
                <c:ptCount val="1"/>
                <c:pt idx="0">
                  <c:v>2.9206079931527382</c:v>
                </c:pt>
              </c:numCache>
            </c:numRef>
          </c:xVal>
          <c:yVal>
            <c:numRef>
              <c:f>操作台!$F$64</c:f>
              <c:numCache>
                <c:formatCode>0.00_ </c:formatCode>
                <c:ptCount val="1"/>
                <c:pt idx="0">
                  <c:v>4.1780927932536578</c:v>
                </c:pt>
              </c:numCache>
            </c:numRef>
          </c:yVal>
          <c:bubbleSize>
            <c:numRef>
              <c:f>操作台!$G$64</c:f>
              <c:numCache>
                <c:formatCode>0.00_ </c:formatCode>
                <c:ptCount val="1"/>
                <c:pt idx="0">
                  <c:v>4359446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B-F312-472B-A440-976C39F43146}"/>
            </c:ext>
          </c:extLst>
        </c:ser>
        <c:ser>
          <c:idx val="24"/>
          <c:order val="24"/>
          <c:tx>
            <c:strRef>
              <c:f>操作台!$D$65</c:f>
              <c:strCache>
                <c:ptCount val="1"/>
                <c:pt idx="0">
                  <c:v>西宁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操作台!$E$65</c:f>
              <c:numCache>
                <c:formatCode>0.00_ </c:formatCode>
                <c:ptCount val="1"/>
                <c:pt idx="0">
                  <c:v>2.4361526500813104</c:v>
                </c:pt>
              </c:numCache>
            </c:numRef>
          </c:xVal>
          <c:yVal>
            <c:numRef>
              <c:f>操作台!$F$65</c:f>
              <c:numCache>
                <c:formatCode>0.00_ </c:formatCode>
                <c:ptCount val="1"/>
                <c:pt idx="0">
                  <c:v>3.3121648309341203</c:v>
                </c:pt>
              </c:numCache>
            </c:numRef>
          </c:yVal>
          <c:bubbleSize>
            <c:numRef>
              <c:f>操作台!$G$65</c:f>
              <c:numCache>
                <c:formatCode>0.00_ </c:formatCode>
                <c:ptCount val="1"/>
                <c:pt idx="0">
                  <c:v>2467965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C-F312-472B-A440-976C39F43146}"/>
            </c:ext>
          </c:extLst>
        </c:ser>
        <c:ser>
          <c:idx val="25"/>
          <c:order val="25"/>
          <c:tx>
            <c:strRef>
              <c:f>操作台!$D$66</c:f>
              <c:strCache>
                <c:ptCount val="1"/>
                <c:pt idx="0">
                  <c:v>银川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操作台!$E$66</c:f>
              <c:numCache>
                <c:formatCode>0.00_ </c:formatCode>
                <c:ptCount val="1"/>
                <c:pt idx="0">
                  <c:v>2.357332308496602</c:v>
                </c:pt>
              </c:numCache>
            </c:numRef>
          </c:xVal>
          <c:yVal>
            <c:numRef>
              <c:f>操作台!$F$66</c:f>
              <c:numCache>
                <c:formatCode>0.00_ </c:formatCode>
                <c:ptCount val="1"/>
                <c:pt idx="0">
                  <c:v>3.3099488222357949</c:v>
                </c:pt>
              </c:numCache>
            </c:numRef>
          </c:yVal>
          <c:bubbleSize>
            <c:numRef>
              <c:f>操作台!$G$66</c:f>
              <c:numCache>
                <c:formatCode>0.00_ </c:formatCode>
                <c:ptCount val="1"/>
                <c:pt idx="0">
                  <c:v>2859074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D-F312-472B-A440-976C39F43146}"/>
            </c:ext>
          </c:extLst>
        </c:ser>
        <c:ser>
          <c:idx val="26"/>
          <c:order val="26"/>
          <c:tx>
            <c:strRef>
              <c:f>操作台!$D$67</c:f>
              <c:strCache>
                <c:ptCount val="1"/>
                <c:pt idx="0">
                  <c:v>乌鲁木齐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操作台!$E$67</c:f>
              <c:numCache>
                <c:formatCode>0.00_ </c:formatCode>
                <c:ptCount val="1"/>
                <c:pt idx="0">
                  <c:v>3.495229330198014</c:v>
                </c:pt>
              </c:numCache>
            </c:numRef>
          </c:xVal>
          <c:yVal>
            <c:numRef>
              <c:f>操作台!$F$67</c:f>
              <c:numCache>
                <c:formatCode>0.00_ </c:formatCode>
                <c:ptCount val="1"/>
                <c:pt idx="0">
                  <c:v>3.700908737269462</c:v>
                </c:pt>
              </c:numCache>
            </c:numRef>
          </c:yVal>
          <c:bubbleSize>
            <c:numRef>
              <c:f>操作台!$G$67</c:f>
              <c:numCache>
                <c:formatCode>0.00_ </c:formatCode>
                <c:ptCount val="1"/>
                <c:pt idx="0">
                  <c:v>4054369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E-F312-472B-A440-976C39F43146}"/>
            </c:ext>
          </c:extLst>
        </c:ser>
        <c:ser>
          <c:idx val="27"/>
          <c:order val="27"/>
          <c:tx>
            <c:strRef>
              <c:f>操作台!$D$68</c:f>
              <c:strCache>
                <c:ptCount val="1"/>
                <c:pt idx="0">
                  <c:v>深圳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操作台!$E$68</c:f>
              <c:numCache>
                <c:formatCode>0.00_ </c:formatCode>
                <c:ptCount val="1"/>
                <c:pt idx="0">
                  <c:v>7.0932691790172289</c:v>
                </c:pt>
              </c:numCache>
            </c:numRef>
          </c:xVal>
          <c:yVal>
            <c:numRef>
              <c:f>操作台!$F$68</c:f>
              <c:numCache>
                <c:formatCode>0.00_ </c:formatCode>
                <c:ptCount val="1"/>
                <c:pt idx="0">
                  <c:v>6.3569942917239031</c:v>
                </c:pt>
              </c:numCache>
            </c:numRef>
          </c:yVal>
          <c:bubbleSize>
            <c:numRef>
              <c:f>操作台!$G$68</c:f>
              <c:numCache>
                <c:formatCode>0.00_ </c:formatCode>
                <c:ptCount val="1"/>
                <c:pt idx="0">
                  <c:v>17560061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F-F312-472B-A440-976C39F43146}"/>
            </c:ext>
          </c:extLst>
        </c:ser>
        <c:ser>
          <c:idx val="28"/>
          <c:order val="28"/>
          <c:tx>
            <c:strRef>
              <c:f>操作台!$D$69</c:f>
              <c:strCache>
                <c:ptCount val="1"/>
                <c:pt idx="0">
                  <c:v>大连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操作台!$E$69</c:f>
              <c:numCache>
                <c:formatCode>0.00_ </c:formatCode>
                <c:ptCount val="1"/>
                <c:pt idx="0">
                  <c:v>4.520699448953498</c:v>
                </c:pt>
              </c:numCache>
            </c:numRef>
          </c:xVal>
          <c:yVal>
            <c:numRef>
              <c:f>操作台!$F$69</c:f>
              <c:numCache>
                <c:formatCode>0.00_ </c:formatCode>
                <c:ptCount val="1"/>
                <c:pt idx="0">
                  <c:v>4.4152030160376672</c:v>
                </c:pt>
              </c:numCache>
            </c:numRef>
          </c:yVal>
          <c:bubbleSize>
            <c:numRef>
              <c:f>操作台!$G$69</c:f>
              <c:numCache>
                <c:formatCode>0.00_ </c:formatCode>
                <c:ptCount val="1"/>
                <c:pt idx="0">
                  <c:v>7450785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20-F312-472B-A440-976C39F43146}"/>
            </c:ext>
          </c:extLst>
        </c:ser>
        <c:ser>
          <c:idx val="29"/>
          <c:order val="29"/>
          <c:tx>
            <c:strRef>
              <c:f>操作台!$D$70</c:f>
              <c:strCache>
                <c:ptCount val="1"/>
                <c:pt idx="0">
                  <c:v>宁波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操作台!$E$70</c:f>
              <c:numCache>
                <c:formatCode>0.00_ </c:formatCode>
                <c:ptCount val="1"/>
                <c:pt idx="0">
                  <c:v>5.8446820968480626</c:v>
                </c:pt>
              </c:numCache>
            </c:numRef>
          </c:xVal>
          <c:yVal>
            <c:numRef>
              <c:f>操作台!$F$70</c:f>
              <c:numCache>
                <c:formatCode>0.00_ </c:formatCode>
                <c:ptCount val="1"/>
                <c:pt idx="0">
                  <c:v>5.1496004044904273</c:v>
                </c:pt>
              </c:numCache>
            </c:numRef>
          </c:yVal>
          <c:bubbleSize>
            <c:numRef>
              <c:f>操作台!$G$70</c:f>
              <c:numCache>
                <c:formatCode>0.00_ </c:formatCode>
                <c:ptCount val="1"/>
                <c:pt idx="0">
                  <c:v>9404283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21-F312-472B-A440-976C39F43146}"/>
            </c:ext>
          </c:extLst>
        </c:ser>
        <c:ser>
          <c:idx val="30"/>
          <c:order val="30"/>
          <c:tx>
            <c:strRef>
              <c:f>操作台!$D$71</c:f>
              <c:strCache>
                <c:ptCount val="1"/>
                <c:pt idx="0">
                  <c:v>青岛</c:v>
                </c:pt>
              </c:strCache>
            </c:strRef>
          </c:tx>
          <c:spPr>
            <a:solidFill>
              <a:schemeClr val="accent1">
                <a:lumMod val="5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操作台!$E$71</c:f>
              <c:numCache>
                <c:formatCode>0.00_ </c:formatCode>
                <c:ptCount val="1"/>
                <c:pt idx="0">
                  <c:v>5.9962107556099857</c:v>
                </c:pt>
              </c:numCache>
            </c:numRef>
          </c:xVal>
          <c:yVal>
            <c:numRef>
              <c:f>操作台!$F$71</c:f>
              <c:numCache>
                <c:formatCode>0.00_ </c:formatCode>
                <c:ptCount val="1"/>
                <c:pt idx="0">
                  <c:v>5.6844264358491881</c:v>
                </c:pt>
              </c:numCache>
            </c:numRef>
          </c:yVal>
          <c:bubbleSize>
            <c:numRef>
              <c:f>操作台!$G$71</c:f>
              <c:numCache>
                <c:formatCode>0.00_ </c:formatCode>
                <c:ptCount val="1"/>
                <c:pt idx="0">
                  <c:v>10071722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22-F312-472B-A440-976C39F43146}"/>
            </c:ext>
          </c:extLst>
        </c:ser>
        <c:ser>
          <c:idx val="31"/>
          <c:order val="31"/>
          <c:tx>
            <c:strRef>
              <c:f>操作台!$D$72</c:f>
              <c:strCache>
                <c:ptCount val="1"/>
                <c:pt idx="0">
                  <c:v>厦门</c:v>
                </c:pt>
              </c:strCache>
            </c:strRef>
          </c:tx>
          <c:spPr>
            <a:solidFill>
              <a:schemeClr val="accent2">
                <a:lumMod val="5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操作台!$E$72</c:f>
              <c:numCache>
                <c:formatCode>0.00_ </c:formatCode>
                <c:ptCount val="1"/>
                <c:pt idx="0">
                  <c:v>5.8337967249723812</c:v>
                </c:pt>
              </c:numCache>
            </c:numRef>
          </c:xVal>
          <c:yVal>
            <c:numRef>
              <c:f>操作台!$F$72</c:f>
              <c:numCache>
                <c:formatCode>0.00_ </c:formatCode>
                <c:ptCount val="1"/>
                <c:pt idx="0">
                  <c:v>4.6678307112510842</c:v>
                </c:pt>
              </c:numCache>
            </c:numRef>
          </c:yVal>
          <c:bubbleSize>
            <c:numRef>
              <c:f>操作台!$G$72</c:f>
              <c:numCache>
                <c:formatCode>0.00_ </c:formatCode>
                <c:ptCount val="1"/>
                <c:pt idx="0">
                  <c:v>5163970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23-F312-472B-A440-976C39F43146}"/>
            </c:ext>
          </c:extLst>
        </c:ser>
        <c:ser>
          <c:idx val="32"/>
          <c:order val="32"/>
          <c:tx>
            <c:strRef>
              <c:f>操作台!$D$73</c:f>
              <c:strCache>
                <c:ptCount val="1"/>
                <c:pt idx="0">
                  <c:v>苏州</c:v>
                </c:pt>
              </c:strCache>
            </c:strRef>
          </c:tx>
          <c:spPr>
            <a:solidFill>
              <a:schemeClr val="accent3">
                <a:lumMod val="5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操作台!$E$73</c:f>
              <c:numCache>
                <c:formatCode>0.00_ </c:formatCode>
                <c:ptCount val="1"/>
                <c:pt idx="0">
                  <c:v>7.8061728588311405</c:v>
                </c:pt>
              </c:numCache>
            </c:numRef>
          </c:xVal>
          <c:yVal>
            <c:numRef>
              <c:f>操作台!$F$73</c:f>
              <c:numCache>
                <c:formatCode>0.00_ </c:formatCode>
                <c:ptCount val="1"/>
                <c:pt idx="0">
                  <c:v>5.5002235436389473</c:v>
                </c:pt>
              </c:numCache>
            </c:numRef>
          </c:yVal>
          <c:bubbleSize>
            <c:numRef>
              <c:f>操作台!$G$73</c:f>
              <c:numCache>
                <c:formatCode>0.00_ </c:formatCode>
                <c:ptCount val="1"/>
                <c:pt idx="0">
                  <c:v>12748262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24-F312-472B-A440-976C39F43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30"/>
        <c:showNegBubbles val="0"/>
        <c:axId val="1198286463"/>
        <c:axId val="1903770063"/>
      </c:bubbleChart>
      <c:valAx>
        <c:axId val="1198286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3770063"/>
        <c:crosses val="autoZero"/>
        <c:crossBetween val="midCat"/>
      </c:valAx>
      <c:valAx>
        <c:axId val="190377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8286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数据大屏!$B$6</c:f>
              <c:strCache>
                <c:ptCount val="1"/>
                <c:pt idx="0">
                  <c:v>呼和浩特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bg1">
                      <a:lumMod val="5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round/>
            </a:ln>
            <a:effectLst/>
          </c:spPr>
          <c:marker>
            <c:symbol val="none"/>
          </c:marker>
          <c:cat>
            <c:strRef>
              <c:f>数据大屏!$D$3:$Z$3</c:f>
              <c:strCache>
                <c:ptCount val="23"/>
                <c:pt idx="0">
                  <c:v>生态禀赋</c:v>
                </c:pt>
                <c:pt idx="1">
                  <c:v>文化资源</c:v>
                </c:pt>
                <c:pt idx="2">
                  <c:v>政策地位</c:v>
                </c:pt>
                <c:pt idx="3">
                  <c:v>经济规模</c:v>
                </c:pt>
                <c:pt idx="4">
                  <c:v>交通规模</c:v>
                </c:pt>
                <c:pt idx="5">
                  <c:v>创新能力</c:v>
                </c:pt>
                <c:pt idx="6">
                  <c:v>基本保障</c:v>
                </c:pt>
                <c:pt idx="7">
                  <c:v>生活水平</c:v>
                </c:pt>
                <c:pt idx="8">
                  <c:v>主流评价</c:v>
                </c:pt>
                <c:pt idx="9">
                  <c:v>教育服务</c:v>
                </c:pt>
                <c:pt idx="10">
                  <c:v>医疗服务</c:v>
                </c:pt>
                <c:pt idx="11">
                  <c:v>文化服务</c:v>
                </c:pt>
                <c:pt idx="12">
                  <c:v>主流媒体</c:v>
                </c:pt>
                <c:pt idx="13">
                  <c:v>网络接入</c:v>
                </c:pt>
                <c:pt idx="14">
                  <c:v>舆情干预</c:v>
                </c:pt>
                <c:pt idx="15">
                  <c:v>媒体影响</c:v>
                </c:pt>
                <c:pt idx="16">
                  <c:v>群体情绪</c:v>
                </c:pt>
                <c:pt idx="17">
                  <c:v>城市标签</c:v>
                </c:pt>
                <c:pt idx="18">
                  <c:v>就学吸引</c:v>
                </c:pt>
                <c:pt idx="19">
                  <c:v>就业吸引</c:v>
                </c:pt>
                <c:pt idx="20">
                  <c:v>旅游吸引</c:v>
                </c:pt>
                <c:pt idx="21">
                  <c:v>外资吸引</c:v>
                </c:pt>
                <c:pt idx="22">
                  <c:v>会展竞争</c:v>
                </c:pt>
              </c:strCache>
            </c:strRef>
          </c:cat>
          <c:val>
            <c:numRef>
              <c:f>数据大屏!$D$6:$Z$6</c:f>
              <c:numCache>
                <c:formatCode>0.00_ </c:formatCode>
                <c:ptCount val="23"/>
                <c:pt idx="0">
                  <c:v>6.0064190833042493E-2</c:v>
                </c:pt>
                <c:pt idx="1">
                  <c:v>0.19670200235571259</c:v>
                </c:pt>
                <c:pt idx="2">
                  <c:v>0.6</c:v>
                </c:pt>
                <c:pt idx="3">
                  <c:v>7.8635659052581339E-2</c:v>
                </c:pt>
                <c:pt idx="4">
                  <c:v>4.6308431629532548E-2</c:v>
                </c:pt>
                <c:pt idx="5">
                  <c:v>0.34204545454545454</c:v>
                </c:pt>
                <c:pt idx="6">
                  <c:v>0.18521620635923836</c:v>
                </c:pt>
                <c:pt idx="7">
                  <c:v>0.35491652837660037</c:v>
                </c:pt>
                <c:pt idx="8">
                  <c:v>0.24551971326164868</c:v>
                </c:pt>
                <c:pt idx="9">
                  <c:v>0.26738713570806072</c:v>
                </c:pt>
                <c:pt idx="10">
                  <c:v>0.53030303030303028</c:v>
                </c:pt>
                <c:pt idx="11">
                  <c:v>0.52607680469961449</c:v>
                </c:pt>
                <c:pt idx="12">
                  <c:v>8.4905660377358486E-2</c:v>
                </c:pt>
                <c:pt idx="13">
                  <c:v>1</c:v>
                </c:pt>
                <c:pt idx="14">
                  <c:v>0.12631578947368421</c:v>
                </c:pt>
                <c:pt idx="15">
                  <c:v>4.5170440162339405E-2</c:v>
                </c:pt>
                <c:pt idx="16">
                  <c:v>0.1155015197568388</c:v>
                </c:pt>
                <c:pt idx="17">
                  <c:v>0.33333333333333331</c:v>
                </c:pt>
                <c:pt idx="18">
                  <c:v>0.27844311377245512</c:v>
                </c:pt>
                <c:pt idx="19">
                  <c:v>0.55801710071143351</c:v>
                </c:pt>
                <c:pt idx="20">
                  <c:v>0.13114128115363513</c:v>
                </c:pt>
                <c:pt idx="21">
                  <c:v>8.1707046280818738E-3</c:v>
                </c:pt>
                <c:pt idx="22">
                  <c:v>0.2331353898435721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4C-490D-A631-84F22A4D4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048543"/>
        <c:axId val="1234138255"/>
      </c:radarChart>
      <c:catAx>
        <c:axId val="194904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4138255"/>
        <c:crosses val="autoZero"/>
        <c:auto val="1"/>
        <c:lblAlgn val="ctr"/>
        <c:lblOffset val="100"/>
        <c:noMultiLvlLbl val="0"/>
      </c:catAx>
      <c:valAx>
        <c:axId val="12341382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out"/>
        <c:minorTickMark val="none"/>
        <c:tickLblPos val="nextTo"/>
        <c:crossAx val="194904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数据大屏!$B$7</c:f>
              <c:strCache>
                <c:ptCount val="1"/>
                <c:pt idx="0">
                  <c:v>沈阳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4"/>
                  </a:gs>
                </a:gsLst>
                <a:path path="circle">
                  <a:fillToRect l="100000" t="100000"/>
                </a:path>
                <a:tileRect r="-100000" b="-100000"/>
              </a:gradFill>
              <a:round/>
            </a:ln>
            <a:effectLst/>
          </c:spPr>
          <c:marker>
            <c:symbol val="none"/>
          </c:marker>
          <c:cat>
            <c:strRef>
              <c:f>数据大屏!$D$3:$Z$3</c:f>
              <c:strCache>
                <c:ptCount val="23"/>
                <c:pt idx="0">
                  <c:v>生态禀赋</c:v>
                </c:pt>
                <c:pt idx="1">
                  <c:v>文化资源</c:v>
                </c:pt>
                <c:pt idx="2">
                  <c:v>政策地位</c:v>
                </c:pt>
                <c:pt idx="3">
                  <c:v>经济规模</c:v>
                </c:pt>
                <c:pt idx="4">
                  <c:v>交通规模</c:v>
                </c:pt>
                <c:pt idx="5">
                  <c:v>创新能力</c:v>
                </c:pt>
                <c:pt idx="6">
                  <c:v>基本保障</c:v>
                </c:pt>
                <c:pt idx="7">
                  <c:v>生活水平</c:v>
                </c:pt>
                <c:pt idx="8">
                  <c:v>主流评价</c:v>
                </c:pt>
                <c:pt idx="9">
                  <c:v>教育服务</c:v>
                </c:pt>
                <c:pt idx="10">
                  <c:v>医疗服务</c:v>
                </c:pt>
                <c:pt idx="11">
                  <c:v>文化服务</c:v>
                </c:pt>
                <c:pt idx="12">
                  <c:v>主流媒体</c:v>
                </c:pt>
                <c:pt idx="13">
                  <c:v>网络接入</c:v>
                </c:pt>
                <c:pt idx="14">
                  <c:v>舆情干预</c:v>
                </c:pt>
                <c:pt idx="15">
                  <c:v>媒体影响</c:v>
                </c:pt>
                <c:pt idx="16">
                  <c:v>群体情绪</c:v>
                </c:pt>
                <c:pt idx="17">
                  <c:v>城市标签</c:v>
                </c:pt>
                <c:pt idx="18">
                  <c:v>就学吸引</c:v>
                </c:pt>
                <c:pt idx="19">
                  <c:v>就业吸引</c:v>
                </c:pt>
                <c:pt idx="20">
                  <c:v>旅游吸引</c:v>
                </c:pt>
                <c:pt idx="21">
                  <c:v>外资吸引</c:v>
                </c:pt>
                <c:pt idx="22">
                  <c:v>会展竞争</c:v>
                </c:pt>
              </c:strCache>
            </c:strRef>
          </c:cat>
          <c:val>
            <c:numRef>
              <c:f>数据大屏!$D$7:$Z$7</c:f>
              <c:numCache>
                <c:formatCode>0.00_ </c:formatCode>
                <c:ptCount val="23"/>
                <c:pt idx="0">
                  <c:v>8.2013827255269567E-2</c:v>
                </c:pt>
                <c:pt idx="1">
                  <c:v>0.18080094228504123</c:v>
                </c:pt>
                <c:pt idx="2">
                  <c:v>0.9</c:v>
                </c:pt>
                <c:pt idx="3">
                  <c:v>0.21833960183876161</c:v>
                </c:pt>
                <c:pt idx="4">
                  <c:v>0.27129750982961992</c:v>
                </c:pt>
                <c:pt idx="5">
                  <c:v>0.598409090909091</c:v>
                </c:pt>
                <c:pt idx="6">
                  <c:v>0.38249044573116653</c:v>
                </c:pt>
                <c:pt idx="7">
                  <c:v>0.4249562116672318</c:v>
                </c:pt>
                <c:pt idx="8">
                  <c:v>0.66069295101553172</c:v>
                </c:pt>
                <c:pt idx="9">
                  <c:v>0.10282459954938132</c:v>
                </c:pt>
                <c:pt idx="10">
                  <c:v>0.78787878787878785</c:v>
                </c:pt>
                <c:pt idx="11">
                  <c:v>0.25679490816823802</c:v>
                </c:pt>
                <c:pt idx="12">
                  <c:v>0.14759633970992506</c:v>
                </c:pt>
                <c:pt idx="13">
                  <c:v>0.12033223296556847</c:v>
                </c:pt>
                <c:pt idx="14">
                  <c:v>0.52631578947368418</c:v>
                </c:pt>
                <c:pt idx="15">
                  <c:v>0.41248947060398594</c:v>
                </c:pt>
                <c:pt idx="16">
                  <c:v>0.25227963525835873</c:v>
                </c:pt>
                <c:pt idx="17">
                  <c:v>0.745</c:v>
                </c:pt>
                <c:pt idx="18">
                  <c:v>0.61077844311377238</c:v>
                </c:pt>
                <c:pt idx="19">
                  <c:v>0.54129093377933568</c:v>
                </c:pt>
                <c:pt idx="20">
                  <c:v>0.28154511120167119</c:v>
                </c:pt>
                <c:pt idx="21">
                  <c:v>8.0450088524940122E-2</c:v>
                </c:pt>
                <c:pt idx="22">
                  <c:v>0.42846882827964339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6B-490D-BF8D-084B81E18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78543"/>
        <c:axId val="170510031"/>
      </c:radarChart>
      <c:catAx>
        <c:axId val="16577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510031"/>
        <c:crosses val="autoZero"/>
        <c:auto val="1"/>
        <c:lblAlgn val="ctr"/>
        <c:lblOffset val="100"/>
        <c:noMultiLvlLbl val="0"/>
      </c:catAx>
      <c:valAx>
        <c:axId val="170510031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out"/>
        <c:minorTickMark val="none"/>
        <c:tickLblPos val="nextTo"/>
        <c:crossAx val="16577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数据大屏!$B$8</c:f>
              <c:strCache>
                <c:ptCount val="1"/>
                <c:pt idx="0">
                  <c:v>长春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5"/>
                  </a:gs>
                </a:gsLst>
                <a:path path="circle">
                  <a:fillToRect l="50000" t="50000" r="50000" b="50000"/>
                </a:path>
                <a:tileRect/>
              </a:gradFill>
              <a:round/>
            </a:ln>
            <a:effectLst/>
          </c:spPr>
          <c:marker>
            <c:symbol val="none"/>
          </c:marker>
          <c:cat>
            <c:strRef>
              <c:f>数据大屏!$D$3:$Z$3</c:f>
              <c:strCache>
                <c:ptCount val="23"/>
                <c:pt idx="0">
                  <c:v>生态禀赋</c:v>
                </c:pt>
                <c:pt idx="1">
                  <c:v>文化资源</c:v>
                </c:pt>
                <c:pt idx="2">
                  <c:v>政策地位</c:v>
                </c:pt>
                <c:pt idx="3">
                  <c:v>经济规模</c:v>
                </c:pt>
                <c:pt idx="4">
                  <c:v>交通规模</c:v>
                </c:pt>
                <c:pt idx="5">
                  <c:v>创新能力</c:v>
                </c:pt>
                <c:pt idx="6">
                  <c:v>基本保障</c:v>
                </c:pt>
                <c:pt idx="7">
                  <c:v>生活水平</c:v>
                </c:pt>
                <c:pt idx="8">
                  <c:v>主流评价</c:v>
                </c:pt>
                <c:pt idx="9">
                  <c:v>教育服务</c:v>
                </c:pt>
                <c:pt idx="10">
                  <c:v>医疗服务</c:v>
                </c:pt>
                <c:pt idx="11">
                  <c:v>文化服务</c:v>
                </c:pt>
                <c:pt idx="12">
                  <c:v>主流媒体</c:v>
                </c:pt>
                <c:pt idx="13">
                  <c:v>网络接入</c:v>
                </c:pt>
                <c:pt idx="14">
                  <c:v>舆情干预</c:v>
                </c:pt>
                <c:pt idx="15">
                  <c:v>媒体影响</c:v>
                </c:pt>
                <c:pt idx="16">
                  <c:v>群体情绪</c:v>
                </c:pt>
                <c:pt idx="17">
                  <c:v>城市标签</c:v>
                </c:pt>
                <c:pt idx="18">
                  <c:v>就学吸引</c:v>
                </c:pt>
                <c:pt idx="19">
                  <c:v>就业吸引</c:v>
                </c:pt>
                <c:pt idx="20">
                  <c:v>旅游吸引</c:v>
                </c:pt>
                <c:pt idx="21">
                  <c:v>外资吸引</c:v>
                </c:pt>
                <c:pt idx="22">
                  <c:v>会展竞争</c:v>
                </c:pt>
              </c:strCache>
            </c:strRef>
          </c:cat>
          <c:val>
            <c:numRef>
              <c:f>数据大屏!$D$8:$Z$8</c:f>
              <c:numCache>
                <c:formatCode>0.00_ </c:formatCode>
                <c:ptCount val="23"/>
                <c:pt idx="0">
                  <c:v>0.17763186682023369</c:v>
                </c:pt>
                <c:pt idx="1">
                  <c:v>3.7691401648998812E-2</c:v>
                </c:pt>
                <c:pt idx="2">
                  <c:v>0.9</c:v>
                </c:pt>
                <c:pt idx="3">
                  <c:v>0.22080069412953723</c:v>
                </c:pt>
                <c:pt idx="4">
                  <c:v>0.16841415465268675</c:v>
                </c:pt>
                <c:pt idx="5">
                  <c:v>0.53659090909090912</c:v>
                </c:pt>
                <c:pt idx="6">
                  <c:v>0.13678893540770312</c:v>
                </c:pt>
                <c:pt idx="7">
                  <c:v>0.61583372916665868</c:v>
                </c:pt>
                <c:pt idx="8">
                  <c:v>0.64217443249701311</c:v>
                </c:pt>
                <c:pt idx="9">
                  <c:v>0.33377020169414917</c:v>
                </c:pt>
                <c:pt idx="10">
                  <c:v>0.77272727272727271</c:v>
                </c:pt>
                <c:pt idx="11">
                  <c:v>0.21501838666750894</c:v>
                </c:pt>
                <c:pt idx="12">
                  <c:v>0.12135987010970693</c:v>
                </c:pt>
                <c:pt idx="13">
                  <c:v>0</c:v>
                </c:pt>
                <c:pt idx="14">
                  <c:v>0.46666666666666667</c:v>
                </c:pt>
                <c:pt idx="15">
                  <c:v>0.43706591696895236</c:v>
                </c:pt>
                <c:pt idx="16">
                  <c:v>0.44680851063829791</c:v>
                </c:pt>
                <c:pt idx="17">
                  <c:v>0.72833333333333339</c:v>
                </c:pt>
                <c:pt idx="18">
                  <c:v>0.52694610778443118</c:v>
                </c:pt>
                <c:pt idx="19">
                  <c:v>0.48960362643607941</c:v>
                </c:pt>
                <c:pt idx="20">
                  <c:v>0.30229013512342728</c:v>
                </c:pt>
                <c:pt idx="21">
                  <c:v>1.3034092833640931E-2</c:v>
                </c:pt>
                <c:pt idx="22">
                  <c:v>0.38301189412650871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F1-4B54-BB1E-70D9C076F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751695"/>
        <c:axId val="170520111"/>
      </c:radarChart>
      <c:catAx>
        <c:axId val="213775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520111"/>
        <c:crosses val="autoZero"/>
        <c:auto val="1"/>
        <c:lblAlgn val="ctr"/>
        <c:lblOffset val="100"/>
        <c:noMultiLvlLbl val="0"/>
      </c:catAx>
      <c:valAx>
        <c:axId val="170520111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out"/>
        <c:minorTickMark val="none"/>
        <c:tickLblPos val="nextTo"/>
        <c:crossAx val="2137751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数据大屏!$B$9</c:f>
              <c:strCache>
                <c:ptCount val="1"/>
                <c:pt idx="0">
                  <c:v>哈尔滨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6"/>
                  </a:gs>
                </a:gsLst>
                <a:path path="circle">
                  <a:fillToRect l="50000" t="50000" r="50000" b="50000"/>
                </a:path>
                <a:tileRect/>
              </a:gradFill>
              <a:round/>
            </a:ln>
            <a:effectLst/>
          </c:spPr>
          <c:marker>
            <c:symbol val="none"/>
          </c:marker>
          <c:cat>
            <c:strRef>
              <c:f>数据大屏!$D$3:$Z$3</c:f>
              <c:strCache>
                <c:ptCount val="23"/>
                <c:pt idx="0">
                  <c:v>生态禀赋</c:v>
                </c:pt>
                <c:pt idx="1">
                  <c:v>文化资源</c:v>
                </c:pt>
                <c:pt idx="2">
                  <c:v>政策地位</c:v>
                </c:pt>
                <c:pt idx="3">
                  <c:v>经济规模</c:v>
                </c:pt>
                <c:pt idx="4">
                  <c:v>交通规模</c:v>
                </c:pt>
                <c:pt idx="5">
                  <c:v>创新能力</c:v>
                </c:pt>
                <c:pt idx="6">
                  <c:v>基本保障</c:v>
                </c:pt>
                <c:pt idx="7">
                  <c:v>生活水平</c:v>
                </c:pt>
                <c:pt idx="8">
                  <c:v>主流评价</c:v>
                </c:pt>
                <c:pt idx="9">
                  <c:v>教育服务</c:v>
                </c:pt>
                <c:pt idx="10">
                  <c:v>医疗服务</c:v>
                </c:pt>
                <c:pt idx="11">
                  <c:v>文化服务</c:v>
                </c:pt>
                <c:pt idx="12">
                  <c:v>主流媒体</c:v>
                </c:pt>
                <c:pt idx="13">
                  <c:v>网络接入</c:v>
                </c:pt>
                <c:pt idx="14">
                  <c:v>舆情干预</c:v>
                </c:pt>
                <c:pt idx="15">
                  <c:v>媒体影响</c:v>
                </c:pt>
                <c:pt idx="16">
                  <c:v>群体情绪</c:v>
                </c:pt>
                <c:pt idx="17">
                  <c:v>城市标签</c:v>
                </c:pt>
                <c:pt idx="18">
                  <c:v>就学吸引</c:v>
                </c:pt>
                <c:pt idx="19">
                  <c:v>就业吸引</c:v>
                </c:pt>
                <c:pt idx="20">
                  <c:v>旅游吸引</c:v>
                </c:pt>
                <c:pt idx="21">
                  <c:v>外资吸引</c:v>
                </c:pt>
                <c:pt idx="22">
                  <c:v>会展竞争</c:v>
                </c:pt>
              </c:strCache>
            </c:strRef>
          </c:cat>
          <c:val>
            <c:numRef>
              <c:f>数据大屏!$D$9:$Z$9</c:f>
              <c:numCache>
                <c:formatCode>0.00_ </c:formatCode>
                <c:ptCount val="23"/>
                <c:pt idx="0">
                  <c:v>0.79468154491468612</c:v>
                </c:pt>
                <c:pt idx="1">
                  <c:v>0.26501766784452302</c:v>
                </c:pt>
                <c:pt idx="2">
                  <c:v>0.9</c:v>
                </c:pt>
                <c:pt idx="3">
                  <c:v>0.16692452008144612</c:v>
                </c:pt>
                <c:pt idx="4">
                  <c:v>0.20860637833114895</c:v>
                </c:pt>
                <c:pt idx="5">
                  <c:v>0.4872727272727273</c:v>
                </c:pt>
                <c:pt idx="6">
                  <c:v>0.14165361214451888</c:v>
                </c:pt>
                <c:pt idx="7">
                  <c:v>0.43386296299625648</c:v>
                </c:pt>
                <c:pt idx="8">
                  <c:v>0.70489844683393044</c:v>
                </c:pt>
                <c:pt idx="9">
                  <c:v>0.22922868217959227</c:v>
                </c:pt>
                <c:pt idx="10">
                  <c:v>0.84848484848484851</c:v>
                </c:pt>
                <c:pt idx="11">
                  <c:v>0.23906163524909077</c:v>
                </c:pt>
                <c:pt idx="12">
                  <c:v>7.340240674755974E-2</c:v>
                </c:pt>
                <c:pt idx="13">
                  <c:v>5.2554047934141992E-2</c:v>
                </c:pt>
                <c:pt idx="14">
                  <c:v>0.50526315789473686</c:v>
                </c:pt>
                <c:pt idx="15">
                  <c:v>0.44071703728534556</c:v>
                </c:pt>
                <c:pt idx="16">
                  <c:v>0.40830800405268486</c:v>
                </c:pt>
                <c:pt idx="17">
                  <c:v>0.79499999999999993</c:v>
                </c:pt>
                <c:pt idx="18">
                  <c:v>0.51796407185628746</c:v>
                </c:pt>
                <c:pt idx="19">
                  <c:v>0.4175006763637783</c:v>
                </c:pt>
                <c:pt idx="20">
                  <c:v>0.28378165902432612</c:v>
                </c:pt>
                <c:pt idx="21">
                  <c:v>0.14508778373717746</c:v>
                </c:pt>
                <c:pt idx="22">
                  <c:v>0.38015660307951021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B-49CD-9EDA-CBCF3B19C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099471"/>
        <c:axId val="170512911"/>
      </c:radarChart>
      <c:catAx>
        <c:axId val="40709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512911"/>
        <c:crosses val="autoZero"/>
        <c:auto val="1"/>
        <c:lblAlgn val="ctr"/>
        <c:lblOffset val="100"/>
        <c:noMultiLvlLbl val="0"/>
      </c:catAx>
      <c:valAx>
        <c:axId val="170512911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out"/>
        <c:minorTickMark val="none"/>
        <c:tickLblPos val="nextTo"/>
        <c:crossAx val="40709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数据大屏!$B$11</c:f>
              <c:strCache>
                <c:ptCount val="1"/>
                <c:pt idx="0">
                  <c:v>杭州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2">
                      <a:lumMod val="5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round/>
            </a:ln>
            <a:effectLst/>
          </c:spPr>
          <c:marker>
            <c:symbol val="none"/>
          </c:marker>
          <c:cat>
            <c:strRef>
              <c:f>数据大屏!$D$3:$Z$3</c:f>
              <c:strCache>
                <c:ptCount val="23"/>
                <c:pt idx="0">
                  <c:v>生态禀赋</c:v>
                </c:pt>
                <c:pt idx="1">
                  <c:v>文化资源</c:v>
                </c:pt>
                <c:pt idx="2">
                  <c:v>政策地位</c:v>
                </c:pt>
                <c:pt idx="3">
                  <c:v>经济规模</c:v>
                </c:pt>
                <c:pt idx="4">
                  <c:v>交通规模</c:v>
                </c:pt>
                <c:pt idx="5">
                  <c:v>创新能力</c:v>
                </c:pt>
                <c:pt idx="6">
                  <c:v>基本保障</c:v>
                </c:pt>
                <c:pt idx="7">
                  <c:v>生活水平</c:v>
                </c:pt>
                <c:pt idx="8">
                  <c:v>主流评价</c:v>
                </c:pt>
                <c:pt idx="9">
                  <c:v>教育服务</c:v>
                </c:pt>
                <c:pt idx="10">
                  <c:v>医疗服务</c:v>
                </c:pt>
                <c:pt idx="11">
                  <c:v>文化服务</c:v>
                </c:pt>
                <c:pt idx="12">
                  <c:v>主流媒体</c:v>
                </c:pt>
                <c:pt idx="13">
                  <c:v>网络接入</c:v>
                </c:pt>
                <c:pt idx="14">
                  <c:v>舆情干预</c:v>
                </c:pt>
                <c:pt idx="15">
                  <c:v>媒体影响</c:v>
                </c:pt>
                <c:pt idx="16">
                  <c:v>群体情绪</c:v>
                </c:pt>
                <c:pt idx="17">
                  <c:v>城市标签</c:v>
                </c:pt>
                <c:pt idx="18">
                  <c:v>就学吸引</c:v>
                </c:pt>
                <c:pt idx="19">
                  <c:v>就业吸引</c:v>
                </c:pt>
                <c:pt idx="20">
                  <c:v>旅游吸引</c:v>
                </c:pt>
                <c:pt idx="21">
                  <c:v>外资吸引</c:v>
                </c:pt>
                <c:pt idx="22">
                  <c:v>会展竞争</c:v>
                </c:pt>
              </c:strCache>
            </c:strRef>
          </c:cat>
          <c:val>
            <c:numRef>
              <c:f>数据大屏!$D$11:$Z$11</c:f>
              <c:numCache>
                <c:formatCode>0.00_ 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0.8</c:v>
                </c:pt>
                <c:pt idx="3">
                  <c:v>0.57156914176306528</c:v>
                </c:pt>
                <c:pt idx="4">
                  <c:v>0.33486238532110085</c:v>
                </c:pt>
                <c:pt idx="5">
                  <c:v>0.95909090909090911</c:v>
                </c:pt>
                <c:pt idx="6">
                  <c:v>0.7264588825773699</c:v>
                </c:pt>
                <c:pt idx="7">
                  <c:v>0.81500803841724689</c:v>
                </c:pt>
                <c:pt idx="8">
                  <c:v>0.96146953405017899</c:v>
                </c:pt>
                <c:pt idx="9">
                  <c:v>0.23500307186381347</c:v>
                </c:pt>
                <c:pt idx="10">
                  <c:v>0.9242424242424242</c:v>
                </c:pt>
                <c:pt idx="11">
                  <c:v>0.43190280530716513</c:v>
                </c:pt>
                <c:pt idx="12">
                  <c:v>0.71769504206217838</c:v>
                </c:pt>
                <c:pt idx="13">
                  <c:v>0.45721231251235911</c:v>
                </c:pt>
                <c:pt idx="14">
                  <c:v>0.92280701754385963</c:v>
                </c:pt>
                <c:pt idx="15">
                  <c:v>0.79825908191811301</c:v>
                </c:pt>
                <c:pt idx="16">
                  <c:v>0.71428571428571419</c:v>
                </c:pt>
                <c:pt idx="17">
                  <c:v>0.94499999999999995</c:v>
                </c:pt>
                <c:pt idx="18">
                  <c:v>0.35628742514970058</c:v>
                </c:pt>
                <c:pt idx="19">
                  <c:v>0.65665395054513864</c:v>
                </c:pt>
                <c:pt idx="20">
                  <c:v>0.54027550932001878</c:v>
                </c:pt>
                <c:pt idx="21">
                  <c:v>0.29465544311406056</c:v>
                </c:pt>
                <c:pt idx="22">
                  <c:v>0.76388669924851538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5A-4A0A-AE48-60FCFE851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271887"/>
        <c:axId val="170521071"/>
      </c:radarChart>
      <c:catAx>
        <c:axId val="410271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521071"/>
        <c:crosses val="autoZero"/>
        <c:auto val="1"/>
        <c:lblAlgn val="ctr"/>
        <c:lblOffset val="100"/>
        <c:noMultiLvlLbl val="0"/>
      </c:catAx>
      <c:valAx>
        <c:axId val="1705210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out"/>
        <c:minorTickMark val="none"/>
        <c:tickLblPos val="nextTo"/>
        <c:crossAx val="410271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数据大屏!$B$12</c:f>
              <c:strCache>
                <c:ptCount val="1"/>
                <c:pt idx="0">
                  <c:v>合肥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tx1">
                      <a:lumMod val="50000"/>
                      <a:lumOff val="5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round/>
            </a:ln>
            <a:effectLst/>
          </c:spPr>
          <c:marker>
            <c:symbol val="none"/>
          </c:marker>
          <c:cat>
            <c:strRef>
              <c:f>数据大屏!$D$3:$Z$3</c:f>
              <c:strCache>
                <c:ptCount val="23"/>
                <c:pt idx="0">
                  <c:v>生态禀赋</c:v>
                </c:pt>
                <c:pt idx="1">
                  <c:v>文化资源</c:v>
                </c:pt>
                <c:pt idx="2">
                  <c:v>政策地位</c:v>
                </c:pt>
                <c:pt idx="3">
                  <c:v>经济规模</c:v>
                </c:pt>
                <c:pt idx="4">
                  <c:v>交通规模</c:v>
                </c:pt>
                <c:pt idx="5">
                  <c:v>创新能力</c:v>
                </c:pt>
                <c:pt idx="6">
                  <c:v>基本保障</c:v>
                </c:pt>
                <c:pt idx="7">
                  <c:v>生活水平</c:v>
                </c:pt>
                <c:pt idx="8">
                  <c:v>主流评价</c:v>
                </c:pt>
                <c:pt idx="9">
                  <c:v>教育服务</c:v>
                </c:pt>
                <c:pt idx="10">
                  <c:v>医疗服务</c:v>
                </c:pt>
                <c:pt idx="11">
                  <c:v>文化服务</c:v>
                </c:pt>
                <c:pt idx="12">
                  <c:v>主流媒体</c:v>
                </c:pt>
                <c:pt idx="13">
                  <c:v>网络接入</c:v>
                </c:pt>
                <c:pt idx="14">
                  <c:v>舆情干预</c:v>
                </c:pt>
                <c:pt idx="15">
                  <c:v>媒体影响</c:v>
                </c:pt>
                <c:pt idx="16">
                  <c:v>群体情绪</c:v>
                </c:pt>
                <c:pt idx="17">
                  <c:v>城市标签</c:v>
                </c:pt>
                <c:pt idx="18">
                  <c:v>就学吸引</c:v>
                </c:pt>
                <c:pt idx="19">
                  <c:v>就业吸引</c:v>
                </c:pt>
                <c:pt idx="20">
                  <c:v>旅游吸引</c:v>
                </c:pt>
                <c:pt idx="21">
                  <c:v>外资吸引</c:v>
                </c:pt>
                <c:pt idx="22">
                  <c:v>会展竞争</c:v>
                </c:pt>
              </c:strCache>
            </c:strRef>
          </c:cat>
          <c:val>
            <c:numRef>
              <c:f>数据大屏!$D$12:$Z$12</c:f>
              <c:numCache>
                <c:formatCode>0.00_ </c:formatCode>
                <c:ptCount val="23"/>
                <c:pt idx="0">
                  <c:v>0.49716607928705575</c:v>
                </c:pt>
                <c:pt idx="1">
                  <c:v>1.2956419316843343E-2</c:v>
                </c:pt>
                <c:pt idx="2">
                  <c:v>0.4</c:v>
                </c:pt>
                <c:pt idx="3">
                  <c:v>0.34704846755048141</c:v>
                </c:pt>
                <c:pt idx="4">
                  <c:v>0.1489733508082132</c:v>
                </c:pt>
                <c:pt idx="5">
                  <c:v>0.78227272727272723</c:v>
                </c:pt>
                <c:pt idx="6">
                  <c:v>0.22935883069699067</c:v>
                </c:pt>
                <c:pt idx="7">
                  <c:v>0.4353975743425933</c:v>
                </c:pt>
                <c:pt idx="8">
                  <c:v>0.65173237753882884</c:v>
                </c:pt>
                <c:pt idx="9">
                  <c:v>0.41688855265958069</c:v>
                </c:pt>
                <c:pt idx="10">
                  <c:v>0.66666666666666663</c:v>
                </c:pt>
                <c:pt idx="11">
                  <c:v>0.25426467109380785</c:v>
                </c:pt>
                <c:pt idx="12">
                  <c:v>0.27383854936271418</c:v>
                </c:pt>
                <c:pt idx="13">
                  <c:v>0.31781202494140182</c:v>
                </c:pt>
                <c:pt idx="14">
                  <c:v>0.52280701754385961</c:v>
                </c:pt>
                <c:pt idx="15">
                  <c:v>0.40595858375287075</c:v>
                </c:pt>
                <c:pt idx="16">
                  <c:v>0.21884498480243164</c:v>
                </c:pt>
                <c:pt idx="17">
                  <c:v>0.69499999999999995</c:v>
                </c:pt>
                <c:pt idx="18">
                  <c:v>0.5</c:v>
                </c:pt>
                <c:pt idx="19">
                  <c:v>0.48246114034244197</c:v>
                </c:pt>
                <c:pt idx="20">
                  <c:v>0.22920925038746509</c:v>
                </c:pt>
                <c:pt idx="21">
                  <c:v>0.13847837347530098</c:v>
                </c:pt>
                <c:pt idx="22">
                  <c:v>0.44833324574771843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0C-4871-B42F-16DC102F5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37247"/>
        <c:axId val="1942083119"/>
      </c:radarChart>
      <c:catAx>
        <c:axId val="16843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2083119"/>
        <c:crosses val="autoZero"/>
        <c:auto val="1"/>
        <c:lblAlgn val="ctr"/>
        <c:lblOffset val="100"/>
        <c:noMultiLvlLbl val="0"/>
      </c:catAx>
      <c:valAx>
        <c:axId val="1942083119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out"/>
        <c:minorTickMark val="none"/>
        <c:tickLblPos val="nextTo"/>
        <c:crossAx val="168437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139783</xdr:colOff>
      <xdr:row>0</xdr:row>
      <xdr:rowOff>17318</xdr:rowOff>
    </xdr:from>
    <xdr:to>
      <xdr:col>42</xdr:col>
      <xdr:colOff>502227</xdr:colOff>
      <xdr:row>35</xdr:row>
      <xdr:rowOff>173181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D83FB3AA-F5A2-48AC-A9A9-D7C0CE87CE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6803</xdr:colOff>
      <xdr:row>38</xdr:row>
      <xdr:rowOff>57768</xdr:rowOff>
    </xdr:from>
    <xdr:to>
      <xdr:col>8</xdr:col>
      <xdr:colOff>554030</xdr:colOff>
      <xdr:row>59</xdr:row>
      <xdr:rowOff>20950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E0CB1499-99FE-E13C-3F40-A8C615121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667523</xdr:colOff>
      <xdr:row>38</xdr:row>
      <xdr:rowOff>57768</xdr:rowOff>
    </xdr:from>
    <xdr:to>
      <xdr:col>17</xdr:col>
      <xdr:colOff>192978</xdr:colOff>
      <xdr:row>59</xdr:row>
      <xdr:rowOff>20950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2DAE92FC-8500-D24F-6375-31B8022D0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306471</xdr:colOff>
      <xdr:row>38</xdr:row>
      <xdr:rowOff>57768</xdr:rowOff>
    </xdr:from>
    <xdr:to>
      <xdr:col>25</xdr:col>
      <xdr:colOff>524653</xdr:colOff>
      <xdr:row>59</xdr:row>
      <xdr:rowOff>20950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D1ECA3B0-B2B6-A248-3533-4D4667766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59</xdr:row>
      <xdr:rowOff>123824</xdr:rowOff>
    </xdr:from>
    <xdr:to>
      <xdr:col>8</xdr:col>
      <xdr:colOff>547227</xdr:colOff>
      <xdr:row>80</xdr:row>
      <xdr:rowOff>87006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7BF0AD7D-9C5E-4BA6-F90A-7CF1A59CC5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638146</xdr:colOff>
      <xdr:row>38</xdr:row>
      <xdr:rowOff>57768</xdr:rowOff>
    </xdr:from>
    <xdr:to>
      <xdr:col>34</xdr:col>
      <xdr:colOff>163600</xdr:colOff>
      <xdr:row>59</xdr:row>
      <xdr:rowOff>20950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B17B4C85-C270-CB56-7103-809B3731B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277091</xdr:colOff>
      <xdr:row>38</xdr:row>
      <xdr:rowOff>57768</xdr:rowOff>
    </xdr:from>
    <xdr:to>
      <xdr:col>42</xdr:col>
      <xdr:colOff>495273</xdr:colOff>
      <xdr:row>59</xdr:row>
      <xdr:rowOff>20950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91B3A8A3-AC31-2868-683D-B47702F1BE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300254</xdr:colOff>
      <xdr:row>59</xdr:row>
      <xdr:rowOff>123824</xdr:rowOff>
    </xdr:from>
    <xdr:to>
      <xdr:col>25</xdr:col>
      <xdr:colOff>518436</xdr:colOff>
      <xdr:row>80</xdr:row>
      <xdr:rowOff>87006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0E8E509F-C1F7-E61B-81A3-DCB6F423B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631140</xdr:colOff>
      <xdr:row>59</xdr:row>
      <xdr:rowOff>123824</xdr:rowOff>
    </xdr:from>
    <xdr:to>
      <xdr:col>34</xdr:col>
      <xdr:colOff>156594</xdr:colOff>
      <xdr:row>80</xdr:row>
      <xdr:rowOff>87006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1A20BF90-35E1-1BB0-D82D-7DDF86D063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269297</xdr:colOff>
      <xdr:row>59</xdr:row>
      <xdr:rowOff>123824</xdr:rowOff>
    </xdr:from>
    <xdr:to>
      <xdr:col>42</xdr:col>
      <xdr:colOff>487479</xdr:colOff>
      <xdr:row>80</xdr:row>
      <xdr:rowOff>87006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05219383-B15E-19AD-6842-7C7583E11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659931</xdr:colOff>
      <xdr:row>59</xdr:row>
      <xdr:rowOff>123824</xdr:rowOff>
    </xdr:from>
    <xdr:to>
      <xdr:col>17</xdr:col>
      <xdr:colOff>187550</xdr:colOff>
      <xdr:row>80</xdr:row>
      <xdr:rowOff>87006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830BF93D-34AE-DC13-0F6F-E01367B46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</xdr:colOff>
      <xdr:row>80</xdr:row>
      <xdr:rowOff>162759</xdr:rowOff>
    </xdr:from>
    <xdr:to>
      <xdr:col>8</xdr:col>
      <xdr:colOff>542926</xdr:colOff>
      <xdr:row>99</xdr:row>
      <xdr:rowOff>143259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E3BDB158-6336-3AF8-7768-11C35AB23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596385</xdr:colOff>
      <xdr:row>80</xdr:row>
      <xdr:rowOff>162759</xdr:rowOff>
    </xdr:from>
    <xdr:to>
      <xdr:col>17</xdr:col>
      <xdr:colOff>189628</xdr:colOff>
      <xdr:row>99</xdr:row>
      <xdr:rowOff>143259</xdr:rowOff>
    </xdr:to>
    <xdr:graphicFrame macro="">
      <xdr:nvGraphicFramePr>
        <xdr:cNvPr id="24" name="图表 23">
          <a:extLst>
            <a:ext uri="{FF2B5EF4-FFF2-40B4-BE49-F238E27FC236}">
              <a16:creationId xmlns:a16="http://schemas.microsoft.com/office/drawing/2014/main" id="{46A28DDA-3E24-E817-9ABA-079A9B74B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243087</xdr:colOff>
      <xdr:row>80</xdr:row>
      <xdr:rowOff>162759</xdr:rowOff>
    </xdr:from>
    <xdr:to>
      <xdr:col>25</xdr:col>
      <xdr:colOff>516687</xdr:colOff>
      <xdr:row>99</xdr:row>
      <xdr:rowOff>143259</xdr:rowOff>
    </xdr:to>
    <xdr:graphicFrame macro="">
      <xdr:nvGraphicFramePr>
        <xdr:cNvPr id="25" name="图表 24">
          <a:extLst>
            <a:ext uri="{FF2B5EF4-FFF2-40B4-BE49-F238E27FC236}">
              <a16:creationId xmlns:a16="http://schemas.microsoft.com/office/drawing/2014/main" id="{49AC922B-1E8B-5A78-87AB-DA4B749B8C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570146</xdr:colOff>
      <xdr:row>80</xdr:row>
      <xdr:rowOff>162759</xdr:rowOff>
    </xdr:from>
    <xdr:to>
      <xdr:col>34</xdr:col>
      <xdr:colOff>163388</xdr:colOff>
      <xdr:row>99</xdr:row>
      <xdr:rowOff>143259</xdr:rowOff>
    </xdr:to>
    <xdr:graphicFrame macro="">
      <xdr:nvGraphicFramePr>
        <xdr:cNvPr id="26" name="图表 25">
          <a:extLst>
            <a:ext uri="{FF2B5EF4-FFF2-40B4-BE49-F238E27FC236}">
              <a16:creationId xmlns:a16="http://schemas.microsoft.com/office/drawing/2014/main" id="{7E6F4C52-D047-ADFE-0D3C-C9AFDFFBE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34</xdr:col>
      <xdr:colOff>216848</xdr:colOff>
      <xdr:row>80</xdr:row>
      <xdr:rowOff>162759</xdr:rowOff>
    </xdr:from>
    <xdr:to>
      <xdr:col>42</xdr:col>
      <xdr:colOff>490448</xdr:colOff>
      <xdr:row>99</xdr:row>
      <xdr:rowOff>143259</xdr:rowOff>
    </xdr:to>
    <xdr:graphicFrame macro="">
      <xdr:nvGraphicFramePr>
        <xdr:cNvPr id="27" name="图表 26">
          <a:extLst>
            <a:ext uri="{FF2B5EF4-FFF2-40B4-BE49-F238E27FC236}">
              <a16:creationId xmlns:a16="http://schemas.microsoft.com/office/drawing/2014/main" id="{85186B3A-F81F-1E08-0C99-BA51E3E33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100</xdr:row>
      <xdr:rowOff>40140</xdr:rowOff>
    </xdr:from>
    <xdr:to>
      <xdr:col>8</xdr:col>
      <xdr:colOff>568875</xdr:colOff>
      <xdr:row>119</xdr:row>
      <xdr:rowOff>20640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414A192-57B1-B1EE-DEBC-BB1004172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663348</xdr:colOff>
      <xdr:row>100</xdr:row>
      <xdr:rowOff>40140</xdr:rowOff>
    </xdr:from>
    <xdr:to>
      <xdr:col>17</xdr:col>
      <xdr:colOff>208285</xdr:colOff>
      <xdr:row>119</xdr:row>
      <xdr:rowOff>20640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F5BC47C-7C17-DA2B-B101-33F372203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302758</xdr:colOff>
      <xdr:row>100</xdr:row>
      <xdr:rowOff>40140</xdr:rowOff>
    </xdr:from>
    <xdr:to>
      <xdr:col>25</xdr:col>
      <xdr:colOff>538258</xdr:colOff>
      <xdr:row>119</xdr:row>
      <xdr:rowOff>20640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BB01B56-65E2-6FBA-4926-2936D5307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25</xdr:col>
      <xdr:colOff>632731</xdr:colOff>
      <xdr:row>100</xdr:row>
      <xdr:rowOff>40140</xdr:rowOff>
    </xdr:from>
    <xdr:to>
      <xdr:col>34</xdr:col>
      <xdr:colOff>177669</xdr:colOff>
      <xdr:row>119</xdr:row>
      <xdr:rowOff>20640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8677AEB-76BE-6292-F06C-1BB9AEB79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34</xdr:col>
      <xdr:colOff>272142</xdr:colOff>
      <xdr:row>100</xdr:row>
      <xdr:rowOff>40140</xdr:rowOff>
    </xdr:from>
    <xdr:to>
      <xdr:col>42</xdr:col>
      <xdr:colOff>507642</xdr:colOff>
      <xdr:row>119</xdr:row>
      <xdr:rowOff>20640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872A590-1786-7E0D-BE2E-3688DBE91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119</xdr:row>
      <xdr:rowOff>159203</xdr:rowOff>
    </xdr:from>
    <xdr:to>
      <xdr:col>8</xdr:col>
      <xdr:colOff>578400</xdr:colOff>
      <xdr:row>138</xdr:row>
      <xdr:rowOff>139703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A91017C7-B036-E22A-CE4C-AF0A1A1284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631711</xdr:colOff>
      <xdr:row>119</xdr:row>
      <xdr:rowOff>159203</xdr:rowOff>
    </xdr:from>
    <xdr:to>
      <xdr:col>17</xdr:col>
      <xdr:colOff>219511</xdr:colOff>
      <xdr:row>138</xdr:row>
      <xdr:rowOff>139703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27998CDC-C5C5-5D6A-65AC-CE56D841DE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17</xdr:col>
      <xdr:colOff>272822</xdr:colOff>
      <xdr:row>119</xdr:row>
      <xdr:rowOff>159203</xdr:rowOff>
    </xdr:from>
    <xdr:to>
      <xdr:col>25</xdr:col>
      <xdr:colOff>546422</xdr:colOff>
      <xdr:row>138</xdr:row>
      <xdr:rowOff>139703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852FA10F-D275-984F-1635-70973483E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25</xdr:col>
      <xdr:colOff>599733</xdr:colOff>
      <xdr:row>119</xdr:row>
      <xdr:rowOff>159203</xdr:rowOff>
    </xdr:from>
    <xdr:to>
      <xdr:col>34</xdr:col>
      <xdr:colOff>187533</xdr:colOff>
      <xdr:row>138</xdr:row>
      <xdr:rowOff>139703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B2D356CB-DF84-D32D-6DB7-63F4422DD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34</xdr:col>
      <xdr:colOff>240845</xdr:colOff>
      <xdr:row>119</xdr:row>
      <xdr:rowOff>159203</xdr:rowOff>
    </xdr:from>
    <xdr:to>
      <xdr:col>42</xdr:col>
      <xdr:colOff>514445</xdr:colOff>
      <xdr:row>138</xdr:row>
      <xdr:rowOff>139703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7893C5BC-461A-ED98-E27C-C1FBA29F0E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139</xdr:row>
      <xdr:rowOff>132228</xdr:rowOff>
    </xdr:from>
    <xdr:to>
      <xdr:col>8</xdr:col>
      <xdr:colOff>578400</xdr:colOff>
      <xdr:row>158</xdr:row>
      <xdr:rowOff>112728</xdr:rowOff>
    </xdr:to>
    <xdr:graphicFrame macro="">
      <xdr:nvGraphicFramePr>
        <xdr:cNvPr id="28" name="图表 27">
          <a:extLst>
            <a:ext uri="{FF2B5EF4-FFF2-40B4-BE49-F238E27FC236}">
              <a16:creationId xmlns:a16="http://schemas.microsoft.com/office/drawing/2014/main" id="{9376F6E3-103D-5BB6-4ED0-96374295F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607358</xdr:colOff>
      <xdr:row>139</xdr:row>
      <xdr:rowOff>132228</xdr:rowOff>
    </xdr:from>
    <xdr:to>
      <xdr:col>17</xdr:col>
      <xdr:colOff>195158</xdr:colOff>
      <xdr:row>158</xdr:row>
      <xdr:rowOff>112728</xdr:rowOff>
    </xdr:to>
    <xdr:graphicFrame macro="">
      <xdr:nvGraphicFramePr>
        <xdr:cNvPr id="29" name="图表 28">
          <a:extLst>
            <a:ext uri="{FF2B5EF4-FFF2-40B4-BE49-F238E27FC236}">
              <a16:creationId xmlns:a16="http://schemas.microsoft.com/office/drawing/2014/main" id="{109B28F6-1B18-683B-EFFC-070C25E07C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17</xdr:col>
      <xdr:colOff>224116</xdr:colOff>
      <xdr:row>139</xdr:row>
      <xdr:rowOff>132228</xdr:rowOff>
    </xdr:from>
    <xdr:to>
      <xdr:col>25</xdr:col>
      <xdr:colOff>497716</xdr:colOff>
      <xdr:row>158</xdr:row>
      <xdr:rowOff>112728</xdr:rowOff>
    </xdr:to>
    <xdr:graphicFrame macro="">
      <xdr:nvGraphicFramePr>
        <xdr:cNvPr id="30" name="图表 29">
          <a:extLst>
            <a:ext uri="{FF2B5EF4-FFF2-40B4-BE49-F238E27FC236}">
              <a16:creationId xmlns:a16="http://schemas.microsoft.com/office/drawing/2014/main" id="{51B5F9CA-911D-8EDA-1A30-B813100E5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25</xdr:col>
      <xdr:colOff>526674</xdr:colOff>
      <xdr:row>139</xdr:row>
      <xdr:rowOff>132228</xdr:rowOff>
    </xdr:from>
    <xdr:to>
      <xdr:col>34</xdr:col>
      <xdr:colOff>114474</xdr:colOff>
      <xdr:row>158</xdr:row>
      <xdr:rowOff>112728</xdr:rowOff>
    </xdr:to>
    <xdr:graphicFrame macro="">
      <xdr:nvGraphicFramePr>
        <xdr:cNvPr id="31" name="图表 30">
          <a:extLst>
            <a:ext uri="{FF2B5EF4-FFF2-40B4-BE49-F238E27FC236}">
              <a16:creationId xmlns:a16="http://schemas.microsoft.com/office/drawing/2014/main" id="{9B46E432-7BB5-27D0-57F2-4A94ED048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34</xdr:col>
      <xdr:colOff>143434</xdr:colOff>
      <xdr:row>139</xdr:row>
      <xdr:rowOff>132228</xdr:rowOff>
    </xdr:from>
    <xdr:to>
      <xdr:col>42</xdr:col>
      <xdr:colOff>417034</xdr:colOff>
      <xdr:row>158</xdr:row>
      <xdr:rowOff>112728</xdr:rowOff>
    </xdr:to>
    <xdr:graphicFrame macro="">
      <xdr:nvGraphicFramePr>
        <xdr:cNvPr id="32" name="图表 31">
          <a:extLst>
            <a:ext uri="{FF2B5EF4-FFF2-40B4-BE49-F238E27FC236}">
              <a16:creationId xmlns:a16="http://schemas.microsoft.com/office/drawing/2014/main" id="{9A826129-2D91-59A1-0F2D-83D1F8662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0</xdr:colOff>
      <xdr:row>159</xdr:row>
      <xdr:rowOff>60552</xdr:rowOff>
    </xdr:from>
    <xdr:to>
      <xdr:col>8</xdr:col>
      <xdr:colOff>578400</xdr:colOff>
      <xdr:row>178</xdr:row>
      <xdr:rowOff>31527</xdr:rowOff>
    </xdr:to>
    <xdr:graphicFrame macro="">
      <xdr:nvGraphicFramePr>
        <xdr:cNvPr id="33" name="图表 32">
          <a:extLst>
            <a:ext uri="{FF2B5EF4-FFF2-40B4-BE49-F238E27FC236}">
              <a16:creationId xmlns:a16="http://schemas.microsoft.com/office/drawing/2014/main" id="{E04D3E2B-EBC7-DC2D-6341-15CB7FF35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8</xdr:col>
      <xdr:colOff>596672</xdr:colOff>
      <xdr:row>159</xdr:row>
      <xdr:rowOff>55789</xdr:rowOff>
    </xdr:from>
    <xdr:to>
      <xdr:col>17</xdr:col>
      <xdr:colOff>184472</xdr:colOff>
      <xdr:row>178</xdr:row>
      <xdr:rowOff>36289</xdr:rowOff>
    </xdr:to>
    <xdr:graphicFrame macro="">
      <xdr:nvGraphicFramePr>
        <xdr:cNvPr id="34" name="图表 33">
          <a:extLst>
            <a:ext uri="{FF2B5EF4-FFF2-40B4-BE49-F238E27FC236}">
              <a16:creationId xmlns:a16="http://schemas.microsoft.com/office/drawing/2014/main" id="{6C7D3B2D-FB9D-8798-96A7-6731E6CAB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17</xdr:col>
      <xdr:colOff>202745</xdr:colOff>
      <xdr:row>159</xdr:row>
      <xdr:rowOff>55789</xdr:rowOff>
    </xdr:from>
    <xdr:to>
      <xdr:col>25</xdr:col>
      <xdr:colOff>476345</xdr:colOff>
      <xdr:row>178</xdr:row>
      <xdr:rowOff>36289</xdr:rowOff>
    </xdr:to>
    <xdr:graphicFrame macro="">
      <xdr:nvGraphicFramePr>
        <xdr:cNvPr id="35" name="图表 34">
          <a:extLst>
            <a:ext uri="{FF2B5EF4-FFF2-40B4-BE49-F238E27FC236}">
              <a16:creationId xmlns:a16="http://schemas.microsoft.com/office/drawing/2014/main" id="{2A996C90-F359-B862-FA26-746234E7C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595312</xdr:colOff>
      <xdr:row>186</xdr:row>
      <xdr:rowOff>23813</xdr:rowOff>
    </xdr:from>
    <xdr:to>
      <xdr:col>34</xdr:col>
      <xdr:colOff>476250</xdr:colOff>
      <xdr:row>262</xdr:row>
      <xdr:rowOff>10925</xdr:rowOff>
    </xdr:to>
    <xdr:graphicFrame macro="">
      <xdr:nvGraphicFramePr>
        <xdr:cNvPr id="37" name="图表 36">
          <a:extLst>
            <a:ext uri="{FF2B5EF4-FFF2-40B4-BE49-F238E27FC236}">
              <a16:creationId xmlns:a16="http://schemas.microsoft.com/office/drawing/2014/main" id="{019F7C3C-4A85-417F-9C59-45022E6A86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161924</xdr:colOff>
      <xdr:row>0</xdr:row>
      <xdr:rowOff>95251</xdr:rowOff>
    </xdr:from>
    <xdr:to>
      <xdr:col>17</xdr:col>
      <xdr:colOff>476249</xdr:colOff>
      <xdr:row>33</xdr:row>
      <xdr:rowOff>161926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CF4D6FC-613F-43E6-4F6D-FAF4D5B64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581025</xdr:colOff>
      <xdr:row>36</xdr:row>
      <xdr:rowOff>47625</xdr:rowOff>
    </xdr:from>
    <xdr:to>
      <xdr:col>20</xdr:col>
      <xdr:colOff>666750</xdr:colOff>
      <xdr:row>76</xdr:row>
      <xdr:rowOff>145675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AC59FD9-4723-C819-3596-40381AC21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gl.nanning.gov.cn/bsfw/ggbmfw/fwzwhycml/t5160980.html" TargetMode="External"/><Relationship Id="rId2" Type="http://schemas.openxmlformats.org/officeDocument/2006/relationships/hyperlink" Target="https://baijiahao.baidu.com/s?id=1735413508177914790&amp;wfr=spider&amp;for=pc" TargetMode="External"/><Relationship Id="rId1" Type="http://schemas.openxmlformats.org/officeDocument/2006/relationships/hyperlink" Target="https://www.163.com/dy/article/H9K5S7H90534F5K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498C4-76E3-447C-85B6-140A7FC4E18F}">
  <dimension ref="A1:Z38"/>
  <sheetViews>
    <sheetView tabSelected="1" topLeftCell="A10" zoomScale="130" zoomScaleNormal="130" workbookViewId="0">
      <selection activeCell="C15" sqref="C15"/>
    </sheetView>
  </sheetViews>
  <sheetFormatPr defaultColWidth="9" defaultRowHeight="14.25" x14ac:dyDescent="0.2"/>
  <cols>
    <col min="1" max="1" width="5.875" style="18" customWidth="1"/>
    <col min="2" max="2" width="11.625" style="18" customWidth="1"/>
    <col min="3" max="3" width="5.375" style="18" customWidth="1"/>
    <col min="4" max="16384" width="9" style="18"/>
  </cols>
  <sheetData>
    <row r="1" spans="1:26" x14ac:dyDescent="0.2">
      <c r="A1" s="66" t="s">
        <v>59</v>
      </c>
      <c r="C1" s="68" t="s">
        <v>174</v>
      </c>
      <c r="D1" s="59" t="s">
        <v>1</v>
      </c>
      <c r="E1" s="59"/>
      <c r="F1" s="59"/>
      <c r="G1" s="59"/>
      <c r="H1" s="59"/>
      <c r="I1" s="70"/>
      <c r="J1" s="59" t="s">
        <v>32</v>
      </c>
      <c r="K1" s="59"/>
      <c r="L1" s="59"/>
      <c r="M1" s="59"/>
      <c r="N1" s="59"/>
      <c r="O1" s="71"/>
      <c r="P1" s="59" t="s">
        <v>33</v>
      </c>
      <c r="Q1" s="59"/>
      <c r="R1" s="59"/>
      <c r="S1" s="59"/>
      <c r="T1" s="59"/>
      <c r="U1" s="70"/>
      <c r="V1" s="59" t="s">
        <v>34</v>
      </c>
      <c r="W1" s="59"/>
      <c r="X1" s="59"/>
      <c r="Y1" s="59"/>
      <c r="Z1" s="60"/>
    </row>
    <row r="2" spans="1:26" x14ac:dyDescent="0.2">
      <c r="A2" s="67"/>
      <c r="B2" s="18" t="s">
        <v>68</v>
      </c>
      <c r="C2" s="69"/>
      <c r="D2" s="61" t="s">
        <v>2</v>
      </c>
      <c r="E2" s="61"/>
      <c r="F2" s="62"/>
      <c r="G2" s="61" t="s">
        <v>24</v>
      </c>
      <c r="H2" s="61"/>
      <c r="I2" s="63"/>
      <c r="J2" s="61" t="s">
        <v>25</v>
      </c>
      <c r="K2" s="61"/>
      <c r="L2" s="62"/>
      <c r="M2" s="61" t="s">
        <v>26</v>
      </c>
      <c r="N2" s="61"/>
      <c r="O2" s="64"/>
      <c r="P2" s="61" t="s">
        <v>27</v>
      </c>
      <c r="Q2" s="61"/>
      <c r="R2" s="62"/>
      <c r="S2" s="61" t="s">
        <v>28</v>
      </c>
      <c r="T2" s="61"/>
      <c r="U2" s="63"/>
      <c r="V2" s="61" t="s">
        <v>29</v>
      </c>
      <c r="W2" s="61"/>
      <c r="X2" s="62"/>
      <c r="Y2" s="61" t="s">
        <v>30</v>
      </c>
      <c r="Z2" s="65"/>
    </row>
    <row r="3" spans="1:26" x14ac:dyDescent="0.2">
      <c r="A3" s="67"/>
      <c r="C3" s="69"/>
      <c r="D3" s="18" t="s">
        <v>3</v>
      </c>
      <c r="E3" s="18" t="s">
        <v>10</v>
      </c>
      <c r="F3" s="37" t="s">
        <v>4</v>
      </c>
      <c r="G3" s="18" t="s">
        <v>5</v>
      </c>
      <c r="H3" s="18" t="s">
        <v>6</v>
      </c>
      <c r="I3" s="33" t="s">
        <v>7</v>
      </c>
      <c r="J3" s="18" t="s">
        <v>8</v>
      </c>
      <c r="K3" s="18" t="s">
        <v>9</v>
      </c>
      <c r="L3" s="37" t="s">
        <v>18</v>
      </c>
      <c r="M3" s="18" t="s">
        <v>11</v>
      </c>
      <c r="N3" s="18" t="s">
        <v>12</v>
      </c>
      <c r="O3" s="43" t="s">
        <v>13</v>
      </c>
      <c r="P3" s="18" t="s">
        <v>14</v>
      </c>
      <c r="Q3" s="18" t="s">
        <v>31</v>
      </c>
      <c r="R3" s="37" t="s">
        <v>15</v>
      </c>
      <c r="S3" s="18" t="s">
        <v>16</v>
      </c>
      <c r="T3" s="18" t="s">
        <v>176</v>
      </c>
      <c r="U3" s="33" t="s">
        <v>17</v>
      </c>
      <c r="V3" s="18" t="s">
        <v>19</v>
      </c>
      <c r="W3" s="18" t="s">
        <v>20</v>
      </c>
      <c r="X3" s="37" t="s">
        <v>21</v>
      </c>
      <c r="Y3" s="18" t="s">
        <v>22</v>
      </c>
      <c r="Z3" s="20" t="s">
        <v>23</v>
      </c>
    </row>
    <row r="4" spans="1:26" x14ac:dyDescent="0.2">
      <c r="A4" s="21">
        <v>1</v>
      </c>
      <c r="B4" s="22" t="s">
        <v>35</v>
      </c>
      <c r="C4" s="41">
        <f>D4*$D$37+E4*$E$37+F4*$F$37+G4*$G$37+H4*$H$37+I4*$I$37+J4*$J$37+K4*$K$37+L4*$L$37+M4*$M$37+N4*$N$37+O4*$O$37+P4*$P$37+Q4*$Q$37+R4*$R$37+S4*$S$37+T4*$T$37+U4*$U$37+V4*$V$37+W4*$W$37+X4*$X$37+Y4*$Y$37+Z4*$Z$37</f>
        <v>0.34076888245353959</v>
      </c>
      <c r="D4" s="23">
        <f>生态禀赋!I2</f>
        <v>8.461452966843222E-2</v>
      </c>
      <c r="E4" s="23">
        <f>文化资源!H3</f>
        <v>0.27208480565371024</v>
      </c>
      <c r="F4" s="38">
        <f>政策地位!D2</f>
        <v>0.6</v>
      </c>
      <c r="G4" s="23">
        <f>经济规模!D2</f>
        <v>0.19475861067394584</v>
      </c>
      <c r="H4" s="23">
        <f>交通规模!D2</f>
        <v>4.7837483617300142E-2</v>
      </c>
      <c r="I4" s="34">
        <f>创新能力!D2</f>
        <v>0.36249999999999999</v>
      </c>
      <c r="J4" s="23">
        <f>基本社保!K2</f>
        <v>9.7955506332821532E-2</v>
      </c>
      <c r="K4" s="23">
        <f>生活水平!I2</f>
        <v>0.88356552063461402</v>
      </c>
      <c r="L4" s="38">
        <f>主流评价!D2</f>
        <v>0.71893667861409771</v>
      </c>
      <c r="M4" s="23">
        <f>教育服务!J2</f>
        <v>0.71514853302795267</v>
      </c>
      <c r="N4" s="23">
        <f>医疗服务!D2</f>
        <v>0.65151515151515149</v>
      </c>
      <c r="O4" s="44">
        <f>文化服务!M2</f>
        <v>8.8562759315130121E-2</v>
      </c>
      <c r="P4" s="23">
        <f>主流媒体!H2</f>
        <v>9.7916498504207E-2</v>
      </c>
      <c r="Q4" s="23">
        <f>网络接入!F2</f>
        <v>0.27326129928971371</v>
      </c>
      <c r="R4" s="38">
        <f>舆情干预!D2</f>
        <v>0.41052631578947368</v>
      </c>
      <c r="S4" s="23">
        <f>媒体影响!I3</f>
        <v>0.21648165499886654</v>
      </c>
      <c r="T4" s="23">
        <f>群体情绪!D2</f>
        <v>0</v>
      </c>
      <c r="U4" s="34">
        <f>城市标签!D2</f>
        <v>0.46166666666666661</v>
      </c>
      <c r="V4" s="23">
        <f>就学吸引!H3</f>
        <v>0.6227544910179641</v>
      </c>
      <c r="W4" s="23">
        <f>就业吸引!M2</f>
        <v>0.42455027233892834</v>
      </c>
      <c r="X4" s="38">
        <f>旅游吸引!D2</f>
        <v>0.37101665056908428</v>
      </c>
      <c r="Y4" s="23">
        <f>外资吸引!G2</f>
        <v>6.6492587367596515E-2</v>
      </c>
      <c r="Z4" s="24">
        <f>会展竞争!D2</f>
        <v>0.35717413771962098</v>
      </c>
    </row>
    <row r="5" spans="1:26" x14ac:dyDescent="0.2">
      <c r="A5" s="19">
        <v>2</v>
      </c>
      <c r="B5" s="56" t="s">
        <v>36</v>
      </c>
      <c r="C5" s="41">
        <f t="shared" ref="C5:C36" si="0">D5*$D$37+E5*$E$37+F5*$F$37+G5*$G$37+H5*$H$37+I5*$I$37+J5*$J$37+K5*$K$37+L5*$L$37+M5*$M$37+N5*$N$37+O5*$O$37+P5*$P$37+Q5*$Q$37+R5*$R$37+S5*$S$37+T5*$T$37+U5*$U$37+V5*$V$37+W5*$W$37+X5*$X$37+Y5*$Y$37+Z5*$Z$37</f>
        <v>0.36557776978004813</v>
      </c>
      <c r="D5" s="26">
        <f>生态禀赋!I3</f>
        <v>3.9922679466793266E-2</v>
      </c>
      <c r="E5" s="26">
        <f>文化资源!H4</f>
        <v>0.28032979976442879</v>
      </c>
      <c r="F5" s="39">
        <f>政策地位!D3</f>
        <v>0.6</v>
      </c>
      <c r="G5" s="26">
        <f>经济规模!D3</f>
        <v>0.12874480217900955</v>
      </c>
      <c r="H5" s="26">
        <f>交通规模!D3</f>
        <v>6.5530799475753604E-2</v>
      </c>
      <c r="I5" s="35">
        <f>创新能力!D3</f>
        <v>0.4809090909090909</v>
      </c>
      <c r="J5" s="26">
        <f>基本社保!K3</f>
        <v>0.28518800200375771</v>
      </c>
      <c r="K5" s="26">
        <f>生活水平!I3</f>
        <v>0.54908874684457976</v>
      </c>
      <c r="L5" s="39">
        <f>主流评价!D3</f>
        <v>0.86827956989247279</v>
      </c>
      <c r="M5" s="26">
        <f>教育服务!J3</f>
        <v>0.52728395765105707</v>
      </c>
      <c r="N5" s="26">
        <f>医疗服务!D3</f>
        <v>0.95454545454545459</v>
      </c>
      <c r="O5" s="45">
        <f>文化服务!M3</f>
        <v>0.30147597030057</v>
      </c>
      <c r="P5" s="26">
        <f>主流媒体!H3</f>
        <v>8.228452257824817E-2</v>
      </c>
      <c r="Q5" s="26">
        <f>网络接入!F3</f>
        <v>0.41502315406814505</v>
      </c>
      <c r="R5" s="39">
        <f>舆情干预!D3</f>
        <v>0.39649122807017545</v>
      </c>
      <c r="S5" s="26">
        <f>媒体影响!I4</f>
        <v>0.36378894261692518</v>
      </c>
      <c r="T5" s="26">
        <f>群体情绪!D3</f>
        <v>0.17325227963525827</v>
      </c>
      <c r="U5" s="35">
        <f>城市标签!D3</f>
        <v>0.5</v>
      </c>
      <c r="V5" s="26">
        <f>就学吸引!H4</f>
        <v>0.37425149700598803</v>
      </c>
      <c r="W5" s="26">
        <f>就业吸引!M3</f>
        <v>0.50400077434664647</v>
      </c>
      <c r="X5" s="39">
        <f>旅游吸引!D3</f>
        <v>0.28621041518927226</v>
      </c>
      <c r="Y5" s="26">
        <f>外资吸引!G3</f>
        <v>4.5478107085637053E-3</v>
      </c>
      <c r="Z5" s="27">
        <f>会展竞争!D3</f>
        <v>0.34951915497398717</v>
      </c>
    </row>
    <row r="6" spans="1:26" x14ac:dyDescent="0.2">
      <c r="A6" s="21">
        <v>3</v>
      </c>
      <c r="B6" s="57" t="s">
        <v>37</v>
      </c>
      <c r="C6" s="41">
        <f t="shared" si="0"/>
        <v>0.27267391851495298</v>
      </c>
      <c r="D6" s="23">
        <f>生态禀赋!I4</f>
        <v>6.0064190833042493E-2</v>
      </c>
      <c r="E6" s="23">
        <f>文化资源!H5</f>
        <v>0.19670200235571259</v>
      </c>
      <c r="F6" s="38">
        <f>政策地位!D4</f>
        <v>0.6</v>
      </c>
      <c r="G6" s="23">
        <f>经济规模!D4</f>
        <v>7.8635659052581339E-2</v>
      </c>
      <c r="H6" s="23">
        <f>交通规模!D4</f>
        <v>4.6308431629532548E-2</v>
      </c>
      <c r="I6" s="34">
        <f>创新能力!D4</f>
        <v>0.34204545454545454</v>
      </c>
      <c r="J6" s="23">
        <f>基本社保!K4</f>
        <v>0.18521620635923836</v>
      </c>
      <c r="K6" s="23">
        <f>生活水平!I4</f>
        <v>0.35491652837660037</v>
      </c>
      <c r="L6" s="38">
        <f>主流评价!D4</f>
        <v>0.24551971326164868</v>
      </c>
      <c r="M6" s="23">
        <f>教育服务!J4</f>
        <v>0.26738713570806072</v>
      </c>
      <c r="N6" s="23">
        <f>医疗服务!D4</f>
        <v>0.53030303030303028</v>
      </c>
      <c r="O6" s="44">
        <f>文化服务!M4</f>
        <v>0.52607680469961449</v>
      </c>
      <c r="P6" s="23">
        <f>主流媒体!H4</f>
        <v>8.4905660377358486E-2</v>
      </c>
      <c r="Q6" s="23">
        <f>网络接入!F4</f>
        <v>1</v>
      </c>
      <c r="R6" s="38">
        <f>舆情干预!D4</f>
        <v>0.12631578947368421</v>
      </c>
      <c r="S6" s="23">
        <f>媒体影响!I5</f>
        <v>4.5170440162339405E-2</v>
      </c>
      <c r="T6" s="23">
        <f>群体情绪!D4</f>
        <v>0.1155015197568388</v>
      </c>
      <c r="U6" s="34">
        <f>城市标签!D4</f>
        <v>0.33333333333333331</v>
      </c>
      <c r="V6" s="23">
        <f>就学吸引!H5</f>
        <v>0.27844311377245512</v>
      </c>
      <c r="W6" s="23">
        <f>就业吸引!M4</f>
        <v>0.55801710071143351</v>
      </c>
      <c r="X6" s="38">
        <f>旅游吸引!D4</f>
        <v>0.13114128115363513</v>
      </c>
      <c r="Y6" s="23">
        <f>外资吸引!G4</f>
        <v>8.1707046280818738E-3</v>
      </c>
      <c r="Z6" s="24">
        <f>会展竞争!D4</f>
        <v>0.2331353898435721</v>
      </c>
    </row>
    <row r="7" spans="1:26" x14ac:dyDescent="0.2">
      <c r="A7" s="19">
        <v>4</v>
      </c>
      <c r="B7" s="25" t="s">
        <v>38</v>
      </c>
      <c r="C7" s="41">
        <f t="shared" si="0"/>
        <v>0.39409953246837098</v>
      </c>
      <c r="D7" s="26">
        <f>生态禀赋!I5</f>
        <v>8.2013827255269567E-2</v>
      </c>
      <c r="E7" s="26">
        <f>文化资源!H6</f>
        <v>0.18080094228504123</v>
      </c>
      <c r="F7" s="39">
        <f>政策地位!D5</f>
        <v>0.9</v>
      </c>
      <c r="G7" s="26">
        <f>经济规模!D5</f>
        <v>0.21833960183876161</v>
      </c>
      <c r="H7" s="26">
        <f>交通规模!D5</f>
        <v>0.27129750982961992</v>
      </c>
      <c r="I7" s="35">
        <f>创新能力!D5</f>
        <v>0.598409090909091</v>
      </c>
      <c r="J7" s="26">
        <f>基本社保!K5</f>
        <v>0.38249044573116653</v>
      </c>
      <c r="K7" s="26">
        <f>生活水平!I5</f>
        <v>0.4249562116672318</v>
      </c>
      <c r="L7" s="39">
        <f>主流评价!D5</f>
        <v>0.66069295101553172</v>
      </c>
      <c r="M7" s="26">
        <f>教育服务!J5</f>
        <v>0.10282459954938132</v>
      </c>
      <c r="N7" s="26">
        <f>医疗服务!D5</f>
        <v>0.78787878787878785</v>
      </c>
      <c r="O7" s="45">
        <f>文化服务!M5</f>
        <v>0.25679490816823802</v>
      </c>
      <c r="P7" s="26">
        <f>主流媒体!H5</f>
        <v>0.14759633970992506</v>
      </c>
      <c r="Q7" s="26">
        <f>网络接入!F5</f>
        <v>0.12033223296556847</v>
      </c>
      <c r="R7" s="39">
        <f>舆情干预!D5</f>
        <v>0.52631578947368418</v>
      </c>
      <c r="S7" s="26">
        <f>媒体影响!I6</f>
        <v>0.41248947060398594</v>
      </c>
      <c r="T7" s="26">
        <f>群体情绪!D5</f>
        <v>0.25227963525835873</v>
      </c>
      <c r="U7" s="35">
        <f>城市标签!D5</f>
        <v>0.745</v>
      </c>
      <c r="V7" s="26">
        <f>就学吸引!H6</f>
        <v>0.61077844311377238</v>
      </c>
      <c r="W7" s="26">
        <f>就业吸引!M5</f>
        <v>0.54129093377933568</v>
      </c>
      <c r="X7" s="39">
        <f>旅游吸引!D5</f>
        <v>0.28154511120167119</v>
      </c>
      <c r="Y7" s="26">
        <f>外资吸引!G5</f>
        <v>8.0450088524940122E-2</v>
      </c>
      <c r="Z7" s="27">
        <f>会展竞争!D5</f>
        <v>0.42846882827964339</v>
      </c>
    </row>
    <row r="8" spans="1:26" x14ac:dyDescent="0.2">
      <c r="A8" s="21">
        <v>5</v>
      </c>
      <c r="B8" s="22" t="s">
        <v>39</v>
      </c>
      <c r="C8" s="41">
        <f t="shared" si="0"/>
        <v>0.37501110121708692</v>
      </c>
      <c r="D8" s="23">
        <f>生态禀赋!I6</f>
        <v>0.17763186682023369</v>
      </c>
      <c r="E8" s="23">
        <f>文化资源!H7</f>
        <v>3.7691401648998812E-2</v>
      </c>
      <c r="F8" s="38">
        <f>政策地位!D6</f>
        <v>0.9</v>
      </c>
      <c r="G8" s="23">
        <f>经济规模!D6</f>
        <v>0.22080069412953723</v>
      </c>
      <c r="H8" s="23">
        <f>交通规模!D6</f>
        <v>0.16841415465268675</v>
      </c>
      <c r="I8" s="34">
        <f>创新能力!D6</f>
        <v>0.53659090909090912</v>
      </c>
      <c r="J8" s="23">
        <f>基本社保!K6</f>
        <v>0.13678893540770312</v>
      </c>
      <c r="K8" s="23">
        <f>生活水平!I6</f>
        <v>0.61583372916665868</v>
      </c>
      <c r="L8" s="38">
        <f>主流评价!D6</f>
        <v>0.64217443249701311</v>
      </c>
      <c r="M8" s="23">
        <f>教育服务!J6</f>
        <v>0.33377020169414917</v>
      </c>
      <c r="N8" s="23">
        <f>医疗服务!D6</f>
        <v>0.77272727272727271</v>
      </c>
      <c r="O8" s="44">
        <f>文化服务!M6</f>
        <v>0.21501838666750894</v>
      </c>
      <c r="P8" s="23">
        <f>主流媒体!H6</f>
        <v>0.12135987010970693</v>
      </c>
      <c r="Q8" s="23">
        <f>网络接入!F6</f>
        <v>0</v>
      </c>
      <c r="R8" s="38">
        <f>舆情干预!D6</f>
        <v>0.46666666666666667</v>
      </c>
      <c r="S8" s="23">
        <f>媒体影响!I7</f>
        <v>0.43706591696895236</v>
      </c>
      <c r="T8" s="23">
        <f>群体情绪!D6</f>
        <v>0.44680851063829791</v>
      </c>
      <c r="U8" s="34">
        <f>城市标签!D6</f>
        <v>0.72833333333333339</v>
      </c>
      <c r="V8" s="23">
        <f>就学吸引!H7</f>
        <v>0.52694610778443118</v>
      </c>
      <c r="W8" s="23">
        <f>就业吸引!M6</f>
        <v>0.48960362643607941</v>
      </c>
      <c r="X8" s="38">
        <f>旅游吸引!D6</f>
        <v>0.30229013512342728</v>
      </c>
      <c r="Y8" s="23">
        <f>外资吸引!G6</f>
        <v>1.3034092833640931E-2</v>
      </c>
      <c r="Z8" s="24">
        <f>会展竞争!D6</f>
        <v>0.38301189412650871</v>
      </c>
    </row>
    <row r="9" spans="1:26" x14ac:dyDescent="0.2">
      <c r="A9" s="19">
        <v>6</v>
      </c>
      <c r="B9" s="25" t="s">
        <v>40</v>
      </c>
      <c r="C9" s="41">
        <f t="shared" si="0"/>
        <v>0.4081745500450456</v>
      </c>
      <c r="D9" s="26">
        <f>生态禀赋!I7</f>
        <v>0.79468154491468612</v>
      </c>
      <c r="E9" s="26">
        <f>文化资源!H8</f>
        <v>0.26501766784452302</v>
      </c>
      <c r="F9" s="39">
        <f>政策地位!D7</f>
        <v>0.9</v>
      </c>
      <c r="G9" s="26">
        <f>经济规模!D7</f>
        <v>0.16692452008144612</v>
      </c>
      <c r="H9" s="26">
        <f>交通规模!D7</f>
        <v>0.20860637833114895</v>
      </c>
      <c r="I9" s="35">
        <f>创新能力!D7</f>
        <v>0.4872727272727273</v>
      </c>
      <c r="J9" s="26">
        <f>基本社保!K7</f>
        <v>0.14165361214451888</v>
      </c>
      <c r="K9" s="26">
        <f>生活水平!I7</f>
        <v>0.43386296299625648</v>
      </c>
      <c r="L9" s="39">
        <f>主流评价!D7</f>
        <v>0.70489844683393044</v>
      </c>
      <c r="M9" s="26">
        <f>教育服务!J7</f>
        <v>0.22922868217959227</v>
      </c>
      <c r="N9" s="26">
        <f>医疗服务!D7</f>
        <v>0.84848484848484851</v>
      </c>
      <c r="O9" s="45">
        <f>文化服务!M7</f>
        <v>0.23906163524909077</v>
      </c>
      <c r="P9" s="26">
        <f>主流媒体!H7</f>
        <v>7.340240674755974E-2</v>
      </c>
      <c r="Q9" s="26">
        <f>网络接入!F7</f>
        <v>5.2554047934141992E-2</v>
      </c>
      <c r="R9" s="39">
        <f>舆情干预!D7</f>
        <v>0.50526315789473686</v>
      </c>
      <c r="S9" s="26">
        <f>媒体影响!I8</f>
        <v>0.44071703728534556</v>
      </c>
      <c r="T9" s="26">
        <f>群体情绪!D7</f>
        <v>0.40830800405268486</v>
      </c>
      <c r="U9" s="35">
        <f>城市标签!D7</f>
        <v>0.79499999999999993</v>
      </c>
      <c r="V9" s="26">
        <f>就学吸引!H8</f>
        <v>0.51796407185628746</v>
      </c>
      <c r="W9" s="26">
        <f>就业吸引!M7</f>
        <v>0.4175006763637783</v>
      </c>
      <c r="X9" s="39">
        <f>旅游吸引!D7</f>
        <v>0.28378165902432612</v>
      </c>
      <c r="Y9" s="26">
        <f>外资吸引!G7</f>
        <v>0.14508778373717746</v>
      </c>
      <c r="Z9" s="27">
        <f>会展竞争!D7</f>
        <v>0.38015660307951021</v>
      </c>
    </row>
    <row r="10" spans="1:26" x14ac:dyDescent="0.2">
      <c r="A10" s="21">
        <v>7</v>
      </c>
      <c r="B10" s="22" t="s">
        <v>41</v>
      </c>
      <c r="C10" s="41">
        <f t="shared" si="0"/>
        <v>0.63536637806941887</v>
      </c>
      <c r="D10" s="23">
        <f>生态禀赋!I8</f>
        <v>0.27827488661699284</v>
      </c>
      <c r="E10" s="23">
        <f>文化资源!H9</f>
        <v>0.49941107184923428</v>
      </c>
      <c r="F10" s="38">
        <f>政策地位!D8</f>
        <v>0.9</v>
      </c>
      <c r="G10" s="23">
        <f>经济规模!D8</f>
        <v>0.52384958847187768</v>
      </c>
      <c r="H10" s="23">
        <f>交通规模!D8</f>
        <v>0.31476627348186981</v>
      </c>
      <c r="I10" s="34">
        <f>创新能力!D8</f>
        <v>0.98022727272727295</v>
      </c>
      <c r="J10" s="23">
        <f>基本社保!K8</f>
        <v>0.48823027527848839</v>
      </c>
      <c r="K10" s="23">
        <f>生活水平!I8</f>
        <v>0.71796171927379659</v>
      </c>
      <c r="L10" s="38">
        <f>主流评价!D8</f>
        <v>0.69802867383512546</v>
      </c>
      <c r="M10" s="23">
        <f>教育服务!J8</f>
        <v>0.2790017845828206</v>
      </c>
      <c r="N10" s="23">
        <f>医疗服务!D8</f>
        <v>0.75757575757575757</v>
      </c>
      <c r="O10" s="44">
        <f>文化服务!M8</f>
        <v>0.54307690137238174</v>
      </c>
      <c r="P10" s="23">
        <f>主流媒体!H8</f>
        <v>0.44462389283123921</v>
      </c>
      <c r="Q10" s="23">
        <f>网络接入!F8</f>
        <v>0.74073812326734778</v>
      </c>
      <c r="R10" s="38">
        <f>舆情干预!D8</f>
        <v>0.85964912280701755</v>
      </c>
      <c r="S10" s="23">
        <f>媒体影响!I9</f>
        <v>0.78005996449436754</v>
      </c>
      <c r="T10" s="23">
        <f>群体情绪!D8</f>
        <v>1</v>
      </c>
      <c r="U10" s="34">
        <f>城市标签!D8</f>
        <v>0.82833333333333325</v>
      </c>
      <c r="V10" s="23">
        <f>就学吸引!H9</f>
        <v>0.60179640718562877</v>
      </c>
      <c r="W10" s="23">
        <f>就业吸引!M8</f>
        <v>0.83935158555020106</v>
      </c>
      <c r="X10" s="38">
        <f>旅游吸引!D8</f>
        <v>0.44750530257572019</v>
      </c>
      <c r="Y10" s="23">
        <f>外资吸引!G8</f>
        <v>0.21840064109582596</v>
      </c>
      <c r="Z10" s="24">
        <f>会展竞争!D8</f>
        <v>0.62567659887540072</v>
      </c>
    </row>
    <row r="11" spans="1:26" x14ac:dyDescent="0.2">
      <c r="A11" s="19">
        <v>8</v>
      </c>
      <c r="B11" s="25" t="s">
        <v>42</v>
      </c>
      <c r="C11" s="41">
        <f t="shared" si="0"/>
        <v>0.69306668954837802</v>
      </c>
      <c r="D11" s="26">
        <f>生态禀赋!I9</f>
        <v>1</v>
      </c>
      <c r="E11" s="26">
        <f>文化资源!H10</f>
        <v>1</v>
      </c>
      <c r="F11" s="39">
        <f>政策地位!D9</f>
        <v>0.8</v>
      </c>
      <c r="G11" s="26">
        <f>经济规模!D9</f>
        <v>0.57156914176306528</v>
      </c>
      <c r="H11" s="26">
        <f>交通规模!D9</f>
        <v>0.33486238532110085</v>
      </c>
      <c r="I11" s="35">
        <f>创新能力!D9</f>
        <v>0.95909090909090911</v>
      </c>
      <c r="J11" s="26">
        <f>基本社保!K9</f>
        <v>0.7264588825773699</v>
      </c>
      <c r="K11" s="26">
        <f>生活水平!I9</f>
        <v>0.81500803841724689</v>
      </c>
      <c r="L11" s="39">
        <f>主流评价!D9</f>
        <v>0.96146953405017899</v>
      </c>
      <c r="M11" s="26">
        <f>教育服务!J9</f>
        <v>0.23500307186381347</v>
      </c>
      <c r="N11" s="26">
        <f>医疗服务!D9</f>
        <v>0.9242424242424242</v>
      </c>
      <c r="O11" s="45">
        <f>文化服务!M9</f>
        <v>0.43190280530716513</v>
      </c>
      <c r="P11" s="26">
        <f>主流媒体!H9</f>
        <v>0.71769504206217838</v>
      </c>
      <c r="Q11" s="26">
        <f>网络接入!F9</f>
        <v>0.45721231251235911</v>
      </c>
      <c r="R11" s="39">
        <f>舆情干预!D9</f>
        <v>0.92280701754385963</v>
      </c>
      <c r="S11" s="26">
        <f>媒体影响!I10</f>
        <v>0.79825908191811301</v>
      </c>
      <c r="T11" s="26">
        <f>群体情绪!D9</f>
        <v>0.71428571428571419</v>
      </c>
      <c r="U11" s="35">
        <f>城市标签!D9</f>
        <v>0.94499999999999995</v>
      </c>
      <c r="V11" s="26">
        <f>就学吸引!H10</f>
        <v>0.35628742514970058</v>
      </c>
      <c r="W11" s="26">
        <f>就业吸引!M9</f>
        <v>0.65665395054513864</v>
      </c>
      <c r="X11" s="39">
        <f>旅游吸引!D9</f>
        <v>0.54027550932001878</v>
      </c>
      <c r="Y11" s="26">
        <f>外资吸引!G9</f>
        <v>0.29465544311406056</v>
      </c>
      <c r="Z11" s="27">
        <f>会展竞争!D9</f>
        <v>0.76388669924851538</v>
      </c>
    </row>
    <row r="12" spans="1:26" x14ac:dyDescent="0.2">
      <c r="A12" s="21">
        <v>9</v>
      </c>
      <c r="B12" s="22" t="s">
        <v>43</v>
      </c>
      <c r="C12" s="41">
        <f t="shared" si="0"/>
        <v>0.3891497222551572</v>
      </c>
      <c r="D12" s="23">
        <f>生态禀赋!I10</f>
        <v>0.49716607928705575</v>
      </c>
      <c r="E12" s="23">
        <f>文化资源!H11</f>
        <v>1.2956419316843343E-2</v>
      </c>
      <c r="F12" s="38">
        <f>政策地位!D10</f>
        <v>0.4</v>
      </c>
      <c r="G12" s="23">
        <f>经济规模!D10</f>
        <v>0.34704846755048141</v>
      </c>
      <c r="H12" s="23">
        <f>交通规模!D10</f>
        <v>0.1489733508082132</v>
      </c>
      <c r="I12" s="34">
        <f>创新能力!D10</f>
        <v>0.78227272727272723</v>
      </c>
      <c r="J12" s="23">
        <f>基本社保!K10</f>
        <v>0.22935883069699067</v>
      </c>
      <c r="K12" s="23">
        <f>生活水平!I10</f>
        <v>0.4353975743425933</v>
      </c>
      <c r="L12" s="38">
        <f>主流评价!D10</f>
        <v>0.65173237753882884</v>
      </c>
      <c r="M12" s="23">
        <f>教育服务!J10</f>
        <v>0.41688855265958069</v>
      </c>
      <c r="N12" s="23">
        <f>医疗服务!D10</f>
        <v>0.66666666666666663</v>
      </c>
      <c r="O12" s="44">
        <f>文化服务!M10</f>
        <v>0.25426467109380785</v>
      </c>
      <c r="P12" s="23">
        <f>主流媒体!H10</f>
        <v>0.27383854936271418</v>
      </c>
      <c r="Q12" s="23">
        <f>网络接入!F10</f>
        <v>0.31781202494140182</v>
      </c>
      <c r="R12" s="38">
        <f>舆情干预!D10</f>
        <v>0.52280701754385961</v>
      </c>
      <c r="S12" s="23">
        <f>媒体影响!I11</f>
        <v>0.40595858375287075</v>
      </c>
      <c r="T12" s="23">
        <f>群体情绪!D10</f>
        <v>0.21884498480243164</v>
      </c>
      <c r="U12" s="34">
        <f>城市标签!D10</f>
        <v>0.69499999999999995</v>
      </c>
      <c r="V12" s="23">
        <f>就学吸引!H11</f>
        <v>0.5</v>
      </c>
      <c r="W12" s="23">
        <f>就业吸引!M10</f>
        <v>0.48246114034244197</v>
      </c>
      <c r="X12" s="38">
        <f>旅游吸引!D10</f>
        <v>0.22920925038746509</v>
      </c>
      <c r="Y12" s="23">
        <f>外资吸引!G10</f>
        <v>0.13847837347530098</v>
      </c>
      <c r="Z12" s="24">
        <f>会展竞争!D10</f>
        <v>0.44833324574771843</v>
      </c>
    </row>
    <row r="13" spans="1:26" x14ac:dyDescent="0.2">
      <c r="A13" s="19">
        <v>10</v>
      </c>
      <c r="B13" s="25" t="s">
        <v>44</v>
      </c>
      <c r="C13" s="41">
        <f t="shared" si="0"/>
        <v>0.40489861578295955</v>
      </c>
      <c r="D13" s="26">
        <f>生态禀赋!I11</f>
        <v>0.51428101555609762</v>
      </c>
      <c r="E13" s="26">
        <f>文化资源!H12</f>
        <v>0.26030624263839808</v>
      </c>
      <c r="F13" s="39">
        <f>政策地位!D11</f>
        <v>0.4</v>
      </c>
      <c r="G13" s="26">
        <f>经济规模!D11</f>
        <v>0.34609633640682747</v>
      </c>
      <c r="H13" s="26">
        <f>交通规模!D11</f>
        <v>0.11031017911751856</v>
      </c>
      <c r="I13" s="35">
        <f>创新能力!D11</f>
        <v>0.47204545454545455</v>
      </c>
      <c r="J13" s="26">
        <f>基本社保!K11</f>
        <v>0.16114107299263841</v>
      </c>
      <c r="K13" s="26">
        <f>生活水平!I11</f>
        <v>0.70371469147391319</v>
      </c>
      <c r="L13" s="39">
        <f>主流评价!D11</f>
        <v>0.77449223416965363</v>
      </c>
      <c r="M13" s="26">
        <f>教育服务!J11</f>
        <v>0.38316088179709074</v>
      </c>
      <c r="N13" s="26">
        <f>医疗服务!D11</f>
        <v>0.69696969696969702</v>
      </c>
      <c r="O13" s="45">
        <f>文化服务!M11</f>
        <v>0.30488271995650201</v>
      </c>
      <c r="P13" s="26">
        <f>主流媒体!H11</f>
        <v>0.22149979414983884</v>
      </c>
      <c r="Q13" s="26">
        <f>网络接入!F11</f>
        <v>0.47215126764383031</v>
      </c>
      <c r="R13" s="39">
        <f>舆情干预!D11</f>
        <v>0.43859649122807015</v>
      </c>
      <c r="S13" s="26">
        <f>媒体影响!I12</f>
        <v>0.4482304600882619</v>
      </c>
      <c r="T13" s="26">
        <f>群体情绪!D11</f>
        <v>0.28875379939209728</v>
      </c>
      <c r="U13" s="35">
        <f>城市标签!D11</f>
        <v>0.76166666666666671</v>
      </c>
      <c r="V13" s="26">
        <f>就学吸引!H12</f>
        <v>0.28443113772455092</v>
      </c>
      <c r="W13" s="26">
        <f>就业吸引!M11</f>
        <v>0.49485818879143295</v>
      </c>
      <c r="X13" s="39">
        <f>旅游吸引!D11</f>
        <v>0.28617126758032485</v>
      </c>
      <c r="Y13" s="26">
        <f>外资吸引!G11</f>
        <v>6.1352602237551304E-2</v>
      </c>
      <c r="Z13" s="27">
        <f>会展竞争!D11</f>
        <v>0.45467444426927328</v>
      </c>
    </row>
    <row r="14" spans="1:26" x14ac:dyDescent="0.2">
      <c r="A14" s="21">
        <v>11</v>
      </c>
      <c r="B14" s="22" t="s">
        <v>45</v>
      </c>
      <c r="C14" s="41">
        <f t="shared" si="0"/>
        <v>0.40759545138711933</v>
      </c>
      <c r="D14" s="23">
        <f>生态禀赋!I12</f>
        <v>0.81415478071970449</v>
      </c>
      <c r="E14" s="23">
        <f>文化资源!H13</f>
        <v>0</v>
      </c>
      <c r="F14" s="38">
        <f>政策地位!D12</f>
        <v>0.5</v>
      </c>
      <c r="G14" s="23">
        <f>经济规模!D12</f>
        <v>0.18773469847451549</v>
      </c>
      <c r="H14" s="23">
        <f>交通规模!D12</f>
        <v>0.10615989515072084</v>
      </c>
      <c r="I14" s="34">
        <f>创新能力!D12</f>
        <v>0.56204545454545451</v>
      </c>
      <c r="J14" s="23">
        <f>基本社保!K12</f>
        <v>0.18154598904924971</v>
      </c>
      <c r="K14" s="23">
        <f>生活水平!I12</f>
        <v>0.6408712605371113</v>
      </c>
      <c r="L14" s="38">
        <f>主流评价!D12</f>
        <v>0.71445639187574672</v>
      </c>
      <c r="M14" s="23">
        <f>教育服务!J12</f>
        <v>0.51124071496465784</v>
      </c>
      <c r="N14" s="23">
        <f>医疗服务!D12</f>
        <v>0.87878787878787878</v>
      </c>
      <c r="O14" s="44">
        <f>文化服务!M12</f>
        <v>0.21132134368600428</v>
      </c>
      <c r="P14" s="23">
        <f>主流媒体!H12</f>
        <v>0.25532342806560326</v>
      </c>
      <c r="Q14" s="23">
        <f>网络接入!F12</f>
        <v>0.42556685851760934</v>
      </c>
      <c r="R14" s="38">
        <f>舆情干预!D12</f>
        <v>0.40350877192982454</v>
      </c>
      <c r="S14" s="23">
        <f>媒体影响!I13</f>
        <v>0.50182029829858432</v>
      </c>
      <c r="T14" s="23">
        <f>群体情绪!D12</f>
        <v>0.62107396149949334</v>
      </c>
      <c r="U14" s="34">
        <f>城市标签!D12</f>
        <v>0.14500000000000002</v>
      </c>
      <c r="V14" s="23">
        <f>就学吸引!H13</f>
        <v>0.41317365269461082</v>
      </c>
      <c r="W14" s="23">
        <f>就业吸引!M12</f>
        <v>0.52904025545797939</v>
      </c>
      <c r="X14" s="38">
        <f>旅游吸引!D12</f>
        <v>0.55076514322569881</v>
      </c>
      <c r="Y14" s="23">
        <f>外资吸引!G12</f>
        <v>0.13535580094900687</v>
      </c>
      <c r="Z14" s="24">
        <f>会展竞争!D12</f>
        <v>0.40180776709233285</v>
      </c>
    </row>
    <row r="15" spans="1:26" x14ac:dyDescent="0.2">
      <c r="A15" s="19">
        <v>12</v>
      </c>
      <c r="B15" s="56" t="s">
        <v>46</v>
      </c>
      <c r="C15" s="41">
        <f t="shared" si="0"/>
        <v>0.50611659055587632</v>
      </c>
      <c r="D15" s="26">
        <f>生态禀赋!I13</f>
        <v>0.12348077573715296</v>
      </c>
      <c r="E15" s="26">
        <f>文化资源!H14</f>
        <v>0.36160188457008247</v>
      </c>
      <c r="F15" s="39">
        <f>政策地位!D13</f>
        <v>0.8</v>
      </c>
      <c r="G15" s="26">
        <f>经济规模!D13</f>
        <v>0.35057505757244345</v>
      </c>
      <c r="H15" s="26">
        <f>交通规模!D13</f>
        <v>0.14613368283093053</v>
      </c>
      <c r="I15" s="35">
        <f>创新能力!D13</f>
        <v>0.6852272727272728</v>
      </c>
      <c r="J15" s="26">
        <f>基本社保!K13</f>
        <v>0.38471315436385911</v>
      </c>
      <c r="K15" s="26">
        <f>生活水平!I13</f>
        <v>0.87045292558333598</v>
      </c>
      <c r="L15" s="39">
        <f>主流评价!D13</f>
        <v>1</v>
      </c>
      <c r="M15" s="26">
        <f>教育服务!J13</f>
        <v>0.58654955536299325</v>
      </c>
      <c r="N15" s="26">
        <f>医疗服务!D13</f>
        <v>0.83333333333333337</v>
      </c>
      <c r="O15" s="45">
        <f>文化服务!M13</f>
        <v>0.42267943417434878</v>
      </c>
      <c r="P15" s="26">
        <f>主流媒体!H13</f>
        <v>0.27470926078550567</v>
      </c>
      <c r="Q15" s="26">
        <f>网络接入!F13</f>
        <v>0.43930057165884245</v>
      </c>
      <c r="R15" s="39">
        <f>舆情干预!D13</f>
        <v>0.56491228070175437</v>
      </c>
      <c r="S15" s="26">
        <f>媒体影响!I14</f>
        <v>0.50149584820337678</v>
      </c>
      <c r="T15" s="26">
        <f>群体情绪!D13</f>
        <v>0.49037487335359681</v>
      </c>
      <c r="U15" s="35">
        <f>城市标签!D13</f>
        <v>0.80500000000000005</v>
      </c>
      <c r="V15" s="26">
        <f>就学吸引!H14</f>
        <v>0.46407185628742514</v>
      </c>
      <c r="W15" s="26">
        <f>就业吸引!M13</f>
        <v>0.653457257164335</v>
      </c>
      <c r="X15" s="39">
        <f>旅游吸引!D13</f>
        <v>0.29810262449420971</v>
      </c>
      <c r="Y15" s="26">
        <f>外资吸引!G13</f>
        <v>0.10378981692157398</v>
      </c>
      <c r="Z15" s="27">
        <f>会展竞争!D13</f>
        <v>0.51703540210555821</v>
      </c>
    </row>
    <row r="16" spans="1:26" x14ac:dyDescent="0.2">
      <c r="A16" s="21">
        <v>13</v>
      </c>
      <c r="B16" s="57" t="s">
        <v>47</v>
      </c>
      <c r="C16" s="41">
        <f t="shared" si="0"/>
        <v>0.45204042462375871</v>
      </c>
      <c r="D16" s="23">
        <f>生态禀赋!I14</f>
        <v>4.4114645132812408E-2</v>
      </c>
      <c r="E16" s="23">
        <f>文化资源!H15</f>
        <v>0.20259128386336869</v>
      </c>
      <c r="F16" s="38">
        <f>政策地位!D14</f>
        <v>0.6</v>
      </c>
      <c r="G16" s="23">
        <f>经济规模!D14</f>
        <v>0.41956158991822784</v>
      </c>
      <c r="H16" s="23">
        <f>交通规模!D14</f>
        <v>0.21188291830493663</v>
      </c>
      <c r="I16" s="34">
        <f>创新能力!D14</f>
        <v>0.57045454545454555</v>
      </c>
      <c r="J16" s="23">
        <f>基本社保!K14</f>
        <v>0.2758133872535028</v>
      </c>
      <c r="K16" s="23">
        <f>生活水平!I14</f>
        <v>0.82710670144286502</v>
      </c>
      <c r="L16" s="38">
        <f>主流评价!D14</f>
        <v>0.75657108721624833</v>
      </c>
      <c r="M16" s="23">
        <f>教育服务!J14</f>
        <v>0.63365798115000971</v>
      </c>
      <c r="N16" s="23">
        <f>医疗服务!D14</f>
        <v>0.86363636363636365</v>
      </c>
      <c r="O16" s="44">
        <f>文化服务!M14</f>
        <v>0.27123674298381933</v>
      </c>
      <c r="P16" s="23">
        <f>主流媒体!H14</f>
        <v>0.43375380706935029</v>
      </c>
      <c r="Q16" s="23">
        <f>网络接入!F14</f>
        <v>0.31783028533707613</v>
      </c>
      <c r="R16" s="38">
        <f>舆情干预!D14</f>
        <v>0.69824561403508767</v>
      </c>
      <c r="S16" s="23">
        <f>媒体影响!I15</f>
        <v>0.35408667300184815</v>
      </c>
      <c r="T16" s="23">
        <f>群体情绪!D14</f>
        <v>0.28571428571428575</v>
      </c>
      <c r="U16" s="34">
        <f>城市标签!D14</f>
        <v>0.55500000000000005</v>
      </c>
      <c r="V16" s="23">
        <f>就学吸引!H15</f>
        <v>0.67964071856287422</v>
      </c>
      <c r="W16" s="23">
        <f>就业吸引!M14</f>
        <v>0.43556808570768796</v>
      </c>
      <c r="X16" s="38">
        <f>旅游吸引!D14</f>
        <v>0.35361521750989122</v>
      </c>
      <c r="Y16" s="23">
        <f>外资吸引!G14</f>
        <v>0.17366664693409897</v>
      </c>
      <c r="Z16" s="24">
        <f>会展竞争!D14</f>
        <v>0.57324784977315335</v>
      </c>
    </row>
    <row r="17" spans="1:26" x14ac:dyDescent="0.2">
      <c r="A17" s="19">
        <v>14</v>
      </c>
      <c r="B17" s="25" t="s">
        <v>48</v>
      </c>
      <c r="C17" s="41">
        <f t="shared" si="0"/>
        <v>0.62232603092048178</v>
      </c>
      <c r="D17" s="26">
        <f>生态禀赋!I15</f>
        <v>0.4919629753864968</v>
      </c>
      <c r="E17" s="26">
        <f>文化资源!H16</f>
        <v>0.28504122497055356</v>
      </c>
      <c r="F17" s="39">
        <f>政策地位!D15</f>
        <v>1</v>
      </c>
      <c r="G17" s="26">
        <f>经济规模!D15</f>
        <v>0.55341937338656377</v>
      </c>
      <c r="H17" s="26">
        <f>交通规模!D15</f>
        <v>0.45718654434250761</v>
      </c>
      <c r="I17" s="35">
        <f>创新能力!D15</f>
        <v>0.88227272727272743</v>
      </c>
      <c r="J17" s="26">
        <f>基本社保!K15</f>
        <v>0.39421118053799414</v>
      </c>
      <c r="K17" s="26">
        <f>生活水平!I15</f>
        <v>0.64265627239372891</v>
      </c>
      <c r="L17" s="39">
        <f>主流评价!D15</f>
        <v>0.65531660692950999</v>
      </c>
      <c r="M17" s="26">
        <f>教育服务!J15</f>
        <v>0.10010025348905584</v>
      </c>
      <c r="N17" s="26">
        <f>医疗服务!D15</f>
        <v>0.98484848484848486</v>
      </c>
      <c r="O17" s="45">
        <f>文化服务!M15</f>
        <v>0.46439578466038672</v>
      </c>
      <c r="P17" s="26">
        <f>主流媒体!H15</f>
        <v>0.41188357918202173</v>
      </c>
      <c r="Q17" s="26">
        <f>网络接入!F15</f>
        <v>0.44191685484003068</v>
      </c>
      <c r="R17" s="39">
        <f>舆情干预!D15</f>
        <v>0.83157894736842108</v>
      </c>
      <c r="S17" s="26">
        <f>媒体影响!I16</f>
        <v>0.59510052070284503</v>
      </c>
      <c r="T17" s="26">
        <f>群体情绪!D15</f>
        <v>0.53495440729483279</v>
      </c>
      <c r="U17" s="35">
        <f>城市标签!D15</f>
        <v>0.79499999999999993</v>
      </c>
      <c r="V17" s="26">
        <f>就学吸引!H16</f>
        <v>1</v>
      </c>
      <c r="W17" s="26">
        <f>就业吸引!M15</f>
        <v>0.55174040669180202</v>
      </c>
      <c r="X17" s="39">
        <f>旅游吸引!D15</f>
        <v>1</v>
      </c>
      <c r="Y17" s="26">
        <f>外资吸引!G15</f>
        <v>0.49130565143202243</v>
      </c>
      <c r="Z17" s="27">
        <f>会展竞争!D15</f>
        <v>0.60088986984777615</v>
      </c>
    </row>
    <row r="18" spans="1:26" x14ac:dyDescent="0.2">
      <c r="A18" s="21">
        <v>15</v>
      </c>
      <c r="B18" s="22" t="s">
        <v>49</v>
      </c>
      <c r="C18" s="41">
        <f t="shared" si="0"/>
        <v>0.53548914745887011</v>
      </c>
      <c r="D18" s="23">
        <f>生态禀赋!I16</f>
        <v>0.65929275655434849</v>
      </c>
      <c r="E18" s="23">
        <f>文化资源!H17</f>
        <v>0.13427561837455831</v>
      </c>
      <c r="F18" s="38">
        <f>政策地位!D16</f>
        <v>0.5</v>
      </c>
      <c r="G18" s="23">
        <f>经济规模!D16</f>
        <v>0.42473051354323194</v>
      </c>
      <c r="H18" s="23">
        <f>交通规模!D16</f>
        <v>0.25753604193971164</v>
      </c>
      <c r="I18" s="34">
        <f>创新能力!D16</f>
        <v>0.79477272727272719</v>
      </c>
      <c r="J18" s="23">
        <f>基本社保!K16</f>
        <v>0.3029223669149087</v>
      </c>
      <c r="K18" s="23">
        <f>生活水平!I16</f>
        <v>0.71633992031110327</v>
      </c>
      <c r="L18" s="38">
        <f>主流评价!D16</f>
        <v>0.78405017921146947</v>
      </c>
      <c r="M18" s="23">
        <f>教育服务!J16</f>
        <v>0.38966390312061416</v>
      </c>
      <c r="N18" s="23">
        <f>医疗服务!D16</f>
        <v>0.81818181818181823</v>
      </c>
      <c r="O18" s="44">
        <f>文化服务!M16</f>
        <v>0.1734259934326586</v>
      </c>
      <c r="P18" s="23">
        <f>主流媒体!H16</f>
        <v>0.18872443190376254</v>
      </c>
      <c r="Q18" s="23">
        <f>网络接入!F16</f>
        <v>0.33180291566260017</v>
      </c>
      <c r="R18" s="38">
        <f>舆情干预!D16</f>
        <v>0.743859649122807</v>
      </c>
      <c r="S18" s="23">
        <f>媒体影响!I17</f>
        <v>0.74518985458167075</v>
      </c>
      <c r="T18" s="23">
        <f>群体情绪!D16</f>
        <v>0.86626139817629177</v>
      </c>
      <c r="U18" s="34">
        <f>城市标签!D16</f>
        <v>0.76166666666666671</v>
      </c>
      <c r="V18" s="23">
        <f>就学吸引!H17</f>
        <v>0.67664670658682646</v>
      </c>
      <c r="W18" s="23">
        <f>就业吸引!M16</f>
        <v>0.60093385159627455</v>
      </c>
      <c r="X18" s="38">
        <f>旅游吸引!D16</f>
        <v>0.4639444103952946</v>
      </c>
      <c r="Y18" s="23">
        <f>外资吸引!G16</f>
        <v>0.26524332427592917</v>
      </c>
      <c r="Z18" s="24">
        <f>会展竞争!D16</f>
        <v>0.63595915006919268</v>
      </c>
    </row>
    <row r="19" spans="1:26" x14ac:dyDescent="0.2">
      <c r="A19" s="19">
        <v>16</v>
      </c>
      <c r="B19" s="25" t="s">
        <v>50</v>
      </c>
      <c r="C19" s="41">
        <f t="shared" si="0"/>
        <v>0.69744234937574623</v>
      </c>
      <c r="D19" s="26">
        <f>生态禀赋!I17</f>
        <v>0.40775843631661374</v>
      </c>
      <c r="E19" s="26">
        <f>文化资源!H18</f>
        <v>0.34982332155477031</v>
      </c>
      <c r="F19" s="39">
        <f>政策地位!D17</f>
        <v>1</v>
      </c>
      <c r="G19" s="26">
        <f>经济规模!D17</f>
        <v>0.901781189148817</v>
      </c>
      <c r="H19" s="26">
        <f>交通规模!D17</f>
        <v>1</v>
      </c>
      <c r="I19" s="35">
        <f>创新能力!D17</f>
        <v>0.89909090909090916</v>
      </c>
      <c r="J19" s="26">
        <f>基本社保!K17</f>
        <v>0.50287239437809028</v>
      </c>
      <c r="K19" s="26">
        <f>生活水平!I17</f>
        <v>0.76548672566371678</v>
      </c>
      <c r="L19" s="39">
        <f>主流评价!D17</f>
        <v>0.87843488649940238</v>
      </c>
      <c r="M19" s="26">
        <f>教育服务!J17</f>
        <v>0.16144309151745298</v>
      </c>
      <c r="N19" s="26">
        <f>医疗服务!D17</f>
        <v>1</v>
      </c>
      <c r="O19" s="45">
        <f>文化服务!M17</f>
        <v>0.50998924913137034</v>
      </c>
      <c r="P19" s="26">
        <f>主流媒体!H17</f>
        <v>0.69811320754716988</v>
      </c>
      <c r="Q19" s="26">
        <f>网络接入!F17</f>
        <v>0.17687560040272574</v>
      </c>
      <c r="R19" s="39">
        <f>舆情干预!D17</f>
        <v>1</v>
      </c>
      <c r="S19" s="26">
        <f>媒体影响!I18</f>
        <v>0.74372531750319926</v>
      </c>
      <c r="T19" s="26">
        <f>群体情绪!D17</f>
        <v>0.53394123606889565</v>
      </c>
      <c r="U19" s="35">
        <f>城市标签!D17</f>
        <v>0.84500000000000008</v>
      </c>
      <c r="V19" s="26">
        <f>就学吸引!H18</f>
        <v>0.8053892215568863</v>
      </c>
      <c r="W19" s="26">
        <f>就业吸引!M17</f>
        <v>0.6149793490827038</v>
      </c>
      <c r="X19" s="39">
        <f>旅游吸引!D17</f>
        <v>0.71632294852089418</v>
      </c>
      <c r="Y19" s="26">
        <f>外资吸引!G17</f>
        <v>0.56453815691931619</v>
      </c>
      <c r="Z19" s="27">
        <f>会展竞争!D17</f>
        <v>1</v>
      </c>
    </row>
    <row r="20" spans="1:26" x14ac:dyDescent="0.2">
      <c r="A20" s="21">
        <v>17</v>
      </c>
      <c r="B20" s="22" t="s">
        <v>51</v>
      </c>
      <c r="C20" s="41">
        <f t="shared" si="0"/>
        <v>0.36368065853188192</v>
      </c>
      <c r="D20" s="23">
        <f>生态禀赋!I18</f>
        <v>0.85613384845336038</v>
      </c>
      <c r="E20" s="23">
        <f>文化资源!H19</f>
        <v>0.22732626619552415</v>
      </c>
      <c r="F20" s="38">
        <f>政策地位!D18</f>
        <v>0.6</v>
      </c>
      <c r="G20" s="23">
        <f>经济规模!D18</f>
        <v>0.14997658572440509</v>
      </c>
      <c r="H20" s="23">
        <f>交通规模!D18</f>
        <v>0.10347313237221493</v>
      </c>
      <c r="I20" s="34">
        <f>创新能力!D18</f>
        <v>0.29454545454545461</v>
      </c>
      <c r="J20" s="23">
        <f>基本社保!K18</f>
        <v>5.7749375382170308E-2</v>
      </c>
      <c r="K20" s="23">
        <f>生活水平!I18</f>
        <v>0.65177657652469712</v>
      </c>
      <c r="L20" s="38">
        <f>主流评价!D18</f>
        <v>0.23954599761051359</v>
      </c>
      <c r="M20" s="23">
        <f>教育服务!J18</f>
        <v>0.7631301918350164</v>
      </c>
      <c r="N20" s="23">
        <f>医疗服务!D18</f>
        <v>0.63636363636363635</v>
      </c>
      <c r="O20" s="44">
        <f>文化服务!M18</f>
        <v>0.13638153992204777</v>
      </c>
      <c r="P20" s="23">
        <f>主流媒体!H18</f>
        <v>0.20534860657206572</v>
      </c>
      <c r="Q20" s="23">
        <f>网络接入!F18</f>
        <v>0.25727311101962042</v>
      </c>
      <c r="R20" s="38">
        <f>舆情干预!D18</f>
        <v>0.48771929824561405</v>
      </c>
      <c r="S20" s="23">
        <f>媒体影响!I19</f>
        <v>0.61435352403134591</v>
      </c>
      <c r="T20" s="23">
        <f>群体情绪!D18</f>
        <v>0.65248226950354615</v>
      </c>
      <c r="U20" s="34">
        <f>城市标签!D18</f>
        <v>0.11166666666666665</v>
      </c>
      <c r="V20" s="23">
        <f>就学吸引!H19</f>
        <v>0.34431137724550898</v>
      </c>
      <c r="W20" s="23">
        <f>就业吸引!M18</f>
        <v>0.49642723909414516</v>
      </c>
      <c r="X20" s="38">
        <f>旅游吸引!D18</f>
        <v>0.46443953138386801</v>
      </c>
      <c r="Y20" s="23">
        <f>外资吸引!G18</f>
        <v>2.1683819479884521E-2</v>
      </c>
      <c r="Z20" s="24">
        <f>会展竞争!D18</f>
        <v>0.30450014889554544</v>
      </c>
    </row>
    <row r="21" spans="1:26" x14ac:dyDescent="0.2">
      <c r="A21" s="19">
        <v>18</v>
      </c>
      <c r="B21" s="25" t="s">
        <v>52</v>
      </c>
      <c r="C21" s="41">
        <f t="shared" si="0"/>
        <v>0.3298694624954906</v>
      </c>
      <c r="D21" s="26">
        <f>生态禀赋!I19</f>
        <v>0.4380166751298411</v>
      </c>
      <c r="E21" s="26">
        <f>文化资源!H20</f>
        <v>8.2449941107184926E-2</v>
      </c>
      <c r="F21" s="39">
        <f>政策地位!D19</f>
        <v>0.4</v>
      </c>
      <c r="G21" s="26">
        <f>经济规模!D19</f>
        <v>4.1249877741915408E-2</v>
      </c>
      <c r="H21" s="26">
        <f>交通规模!D19</f>
        <v>1.2232415902140673E-2</v>
      </c>
      <c r="I21" s="35">
        <f>创新能力!D19</f>
        <v>0.35499999999999998</v>
      </c>
      <c r="J21" s="26">
        <f>基本社保!K19</f>
        <v>0.24981189881937518</v>
      </c>
      <c r="K21" s="26">
        <f>生活水平!I19</f>
        <v>0.56217333757647669</v>
      </c>
      <c r="L21" s="39">
        <f>主流评价!D19</f>
        <v>0.49940262843488642</v>
      </c>
      <c r="M21" s="26">
        <f>教育服务!J19</f>
        <v>0.65230526308025205</v>
      </c>
      <c r="N21" s="26">
        <f>医疗服务!D19</f>
        <v>0.48484848484848486</v>
      </c>
      <c r="O21" s="45">
        <f>文化服务!M19</f>
        <v>0.31545693811869896</v>
      </c>
      <c r="P21" s="26">
        <f>主流媒体!H19</f>
        <v>0.13395741479618517</v>
      </c>
      <c r="Q21" s="26">
        <f>网络接入!F19</f>
        <v>0.34136927050646937</v>
      </c>
      <c r="R21" s="39">
        <f>舆情干预!D19</f>
        <v>0.42456140350877192</v>
      </c>
      <c r="S21" s="26">
        <f>媒体影响!I20</f>
        <v>0.52952069694560766</v>
      </c>
      <c r="T21" s="26">
        <f>群体情绪!D19</f>
        <v>0.48125633232016213</v>
      </c>
      <c r="U21" s="35">
        <f>城市标签!D19</f>
        <v>0.54499999999999993</v>
      </c>
      <c r="V21" s="26">
        <f>就学吸引!H20</f>
        <v>0.16167664670658685</v>
      </c>
      <c r="W21" s="26">
        <f>就业吸引!M19</f>
        <v>0.51688662623520665</v>
      </c>
      <c r="X21" s="39">
        <f>旅游吸引!D19</f>
        <v>6.6887540471247356E-2</v>
      </c>
      <c r="Y21" s="26">
        <f>外资吸引!G19</f>
        <v>3.8482523861788999E-2</v>
      </c>
      <c r="Z21" s="27">
        <f>会展竞争!D19</f>
        <v>0.30358925850018398</v>
      </c>
    </row>
    <row r="22" spans="1:26" x14ac:dyDescent="0.2">
      <c r="A22" s="21">
        <v>19</v>
      </c>
      <c r="B22" s="57" t="s">
        <v>53</v>
      </c>
      <c r="C22" s="41">
        <f t="shared" si="0"/>
        <v>0.67666092461454141</v>
      </c>
      <c r="D22" s="23">
        <f>生态禀赋!I20</f>
        <v>0.40482772264115252</v>
      </c>
      <c r="E22" s="23">
        <f>文化资源!H21</f>
        <v>0.48645465253239101</v>
      </c>
      <c r="F22" s="38">
        <f>政策地位!D20</f>
        <v>1</v>
      </c>
      <c r="G22" s="23">
        <f>经济规模!D20</f>
        <v>0.63124220141611909</v>
      </c>
      <c r="H22" s="23">
        <f>交通规模!D20</f>
        <v>0.63783311489733507</v>
      </c>
      <c r="I22" s="34">
        <f>创新能力!D20</f>
        <v>0.70250000000000024</v>
      </c>
      <c r="J22" s="23">
        <f>基本社保!K20</f>
        <v>0.48230538857836486</v>
      </c>
      <c r="K22" s="23">
        <f>生活水平!I20</f>
        <v>0.41205958063017567</v>
      </c>
      <c r="L22" s="38">
        <f>主流评价!D20</f>
        <v>0.56272401433691754</v>
      </c>
      <c r="M22" s="23">
        <f>教育服务!J20</f>
        <v>0.1175357932790257</v>
      </c>
      <c r="N22" s="23">
        <f>医疗服务!D20</f>
        <v>0.96969696969696972</v>
      </c>
      <c r="O22" s="44">
        <f>文化服务!M20</f>
        <v>0.66186674146819935</v>
      </c>
      <c r="P22" s="23">
        <f>主流媒体!H20</f>
        <v>0.51634848076401696</v>
      </c>
      <c r="Q22" s="23">
        <f>网络接入!F20</f>
        <v>0.32211158876908796</v>
      </c>
      <c r="R22" s="38">
        <f>舆情干预!D20</f>
        <v>0.96842105263157896</v>
      </c>
      <c r="S22" s="23">
        <f>媒体影响!I21</f>
        <v>0.87639041060923795</v>
      </c>
      <c r="T22" s="23">
        <f>群体情绪!D20</f>
        <v>0.73454913880445782</v>
      </c>
      <c r="U22" s="34">
        <f>城市标签!D20</f>
        <v>0.94499999999999995</v>
      </c>
      <c r="V22" s="23">
        <f>就学吸引!H21</f>
        <v>0.73353293413173659</v>
      </c>
      <c r="W22" s="23">
        <f>就业吸引!M20</f>
        <v>0.72026465868237943</v>
      </c>
      <c r="X22" s="38">
        <f>旅游吸引!D20</f>
        <v>0.87485600418430176</v>
      </c>
      <c r="Y22" s="23">
        <f>外资吸引!G20</f>
        <v>0.54872013651877127</v>
      </c>
      <c r="Z22" s="24">
        <f>会展竞争!D20</f>
        <v>0.82552945504230379</v>
      </c>
    </row>
    <row r="23" spans="1:26" x14ac:dyDescent="0.2">
      <c r="A23" s="19">
        <v>20</v>
      </c>
      <c r="B23" s="25" t="s">
        <v>54</v>
      </c>
      <c r="C23" s="41">
        <f t="shared" si="0"/>
        <v>0.324340534665777</v>
      </c>
      <c r="D23" s="26">
        <f>生态禀赋!I21</f>
        <v>0.47542617021255262</v>
      </c>
      <c r="E23" s="26">
        <f>文化资源!H22</f>
        <v>6.9493521790341573E-2</v>
      </c>
      <c r="F23" s="39">
        <f>政策地位!D21</f>
        <v>0.6</v>
      </c>
      <c r="G23" s="26">
        <f>经济规模!D21</f>
        <v>0.13461319023950727</v>
      </c>
      <c r="H23" s="26">
        <f>交通规模!D21</f>
        <v>0.14657055482743556</v>
      </c>
      <c r="I23" s="35">
        <f>创新能力!D21</f>
        <v>0.51454545454545464</v>
      </c>
      <c r="J23" s="26">
        <f>基本社保!K21</f>
        <v>0.27082289523149955</v>
      </c>
      <c r="K23" s="26">
        <f>生活水平!I21</f>
        <v>0.34501986824343706</v>
      </c>
      <c r="L23" s="39">
        <f>主流评价!D21</f>
        <v>0.327658303464755</v>
      </c>
      <c r="M23" s="26">
        <f>教育服务!J21</f>
        <v>0.45786866053660236</v>
      </c>
      <c r="N23" s="26">
        <f>医疗服务!D21</f>
        <v>0.80303030303030298</v>
      </c>
      <c r="O23" s="45">
        <f>文化服务!M21</f>
        <v>0.2020203217955665</v>
      </c>
      <c r="P23" s="26">
        <f>主流媒体!H21</f>
        <v>8.2941007901093058E-2</v>
      </c>
      <c r="Q23" s="26">
        <f>网络接入!F21</f>
        <v>0.22013914871933252</v>
      </c>
      <c r="R23" s="39">
        <f>舆情干预!D21</f>
        <v>0.40350877192982454</v>
      </c>
      <c r="S23" s="26">
        <f>媒体影响!I22</f>
        <v>0.38626069939385926</v>
      </c>
      <c r="T23" s="26">
        <f>群体情绪!D21</f>
        <v>0.33232016210739612</v>
      </c>
      <c r="U23" s="35">
        <f>城市标签!D21</f>
        <v>0.14500000000000002</v>
      </c>
      <c r="V23" s="26">
        <f>就学吸引!H22</f>
        <v>0.3413173652694611</v>
      </c>
      <c r="W23" s="26">
        <f>就业吸引!M21</f>
        <v>0.42914343202073607</v>
      </c>
      <c r="X23" s="39">
        <f>旅游吸引!D21</f>
        <v>0.71120616350223498</v>
      </c>
      <c r="Y23" s="26">
        <f>外资吸引!G21</f>
        <v>7.0436162738504934E-2</v>
      </c>
      <c r="Z23" s="27">
        <f>会展竞争!D21</f>
        <v>0.31669206649499887</v>
      </c>
    </row>
    <row r="24" spans="1:26" x14ac:dyDescent="0.2">
      <c r="A24" s="21">
        <v>21</v>
      </c>
      <c r="B24" s="22" t="s">
        <v>55</v>
      </c>
      <c r="C24" s="41">
        <f t="shared" si="0"/>
        <v>0.39790881478341983</v>
      </c>
      <c r="D24" s="23">
        <f>生态禀赋!I22</f>
        <v>0.38963653081621857</v>
      </c>
      <c r="E24" s="23">
        <f>文化资源!H23</f>
        <v>0.13722025912838634</v>
      </c>
      <c r="F24" s="38">
        <f>政策地位!D22</f>
        <v>0.4</v>
      </c>
      <c r="G24" s="23">
        <f>经济规模!D22</f>
        <v>0.22434840145701998</v>
      </c>
      <c r="H24" s="23">
        <f>交通规模!D22</f>
        <v>0.15268676277850587</v>
      </c>
      <c r="I24" s="34">
        <f>创新能力!D22</f>
        <v>0.47454545454545449</v>
      </c>
      <c r="J24" s="23">
        <f>基本社保!K22</f>
        <v>0.13955792215444948</v>
      </c>
      <c r="K24" s="23">
        <f>生活水平!I22</f>
        <v>0.58487673637740056</v>
      </c>
      <c r="L24" s="38">
        <f>主流评价!D22</f>
        <v>0.82048984468339292</v>
      </c>
      <c r="M24" s="23">
        <f>教育服务!J22</f>
        <v>0.44999214368137386</v>
      </c>
      <c r="N24" s="23">
        <f>医疗服务!D22</f>
        <v>0.62121212121212122</v>
      </c>
      <c r="O24" s="44">
        <f>文化服务!M22</f>
        <v>0.2363380838987835</v>
      </c>
      <c r="P24" s="23">
        <f>主流媒体!H22</f>
        <v>0.17897931678988066</v>
      </c>
      <c r="Q24" s="23">
        <f>网络接入!F22</f>
        <v>0.22224502289900255</v>
      </c>
      <c r="R24" s="38">
        <f>舆情干预!D22</f>
        <v>0.50877192982456143</v>
      </c>
      <c r="S24" s="23">
        <f>媒体影响!I23</f>
        <v>0.42920756883087813</v>
      </c>
      <c r="T24" s="23">
        <f>群体情绪!D22</f>
        <v>0.20567375886524819</v>
      </c>
      <c r="U24" s="34">
        <f>城市标签!D22</f>
        <v>0.79499999999999993</v>
      </c>
      <c r="V24" s="23">
        <f>就学吸引!H23</f>
        <v>0.51197604790419171</v>
      </c>
      <c r="W24" s="23">
        <f>就业吸引!M22</f>
        <v>0.55662915237135768</v>
      </c>
      <c r="X24" s="38">
        <f>旅游吸引!D22</f>
        <v>0.57463972968896893</v>
      </c>
      <c r="Y24" s="23">
        <f>外资吸引!G22</f>
        <v>3.3771888353961707E-2</v>
      </c>
      <c r="Z24" s="24">
        <f>会展竞争!D22</f>
        <v>0.40079177395904503</v>
      </c>
    </row>
    <row r="25" spans="1:26" x14ac:dyDescent="0.2">
      <c r="A25" s="19">
        <v>22</v>
      </c>
      <c r="B25" s="25" t="s">
        <v>56</v>
      </c>
      <c r="C25" s="41">
        <f t="shared" si="0"/>
        <v>0.29351466921490321</v>
      </c>
      <c r="D25" s="26">
        <f>生态禀赋!I23</f>
        <v>0.88861655367743109</v>
      </c>
      <c r="E25" s="26">
        <f>文化资源!H24</f>
        <v>0.36984687868080096</v>
      </c>
      <c r="F25" s="39">
        <f>政策地位!D23</f>
        <v>0.2</v>
      </c>
      <c r="G25" s="26">
        <f>经济规模!D23</f>
        <v>0</v>
      </c>
      <c r="H25" s="26">
        <f>交通规模!D23</f>
        <v>0</v>
      </c>
      <c r="I25" s="35">
        <f>创新能力!D23</f>
        <v>4.9999999999999913E-2</v>
      </c>
      <c r="J25" s="26">
        <f>基本社保!K23</f>
        <v>0</v>
      </c>
      <c r="K25" s="26">
        <f>生活水平!I23</f>
        <v>0.62097562800722572</v>
      </c>
      <c r="L25" s="39">
        <f>主流评价!D23</f>
        <v>0</v>
      </c>
      <c r="M25" s="26">
        <f>教育服务!J23</f>
        <v>0.84846369249791498</v>
      </c>
      <c r="N25" s="26">
        <f>医疗服务!D23</f>
        <v>0</v>
      </c>
      <c r="O25" s="45">
        <f>文化服务!M23</f>
        <v>0.31139439231716032</v>
      </c>
      <c r="P25" s="26">
        <f>主流媒体!H23</f>
        <v>0.50624565030499036</v>
      </c>
      <c r="Q25" s="26">
        <f>网络接入!F23</f>
        <v>0.35977645940671471</v>
      </c>
      <c r="R25" s="39">
        <f>舆情干预!D23</f>
        <v>1.0526315789473684E-2</v>
      </c>
      <c r="S25" s="26">
        <f>媒体影响!I24</f>
        <v>0.39291355661016336</v>
      </c>
      <c r="T25" s="26">
        <f>群体情绪!D23</f>
        <v>0.42451874366767983</v>
      </c>
      <c r="U25" s="35">
        <f>城市标签!D23</f>
        <v>0.91166666666666663</v>
      </c>
      <c r="V25" s="26">
        <f>就学吸引!H24</f>
        <v>0</v>
      </c>
      <c r="W25" s="26">
        <f>就业吸引!M23</f>
        <v>0.72310309797535466</v>
      </c>
      <c r="X25" s="39">
        <f>旅游吸引!D23</f>
        <v>5.1382841153763459E-2</v>
      </c>
      <c r="Y25" s="26">
        <f>外资吸引!G23</f>
        <v>4.5400758531830062E-3</v>
      </c>
      <c r="Z25" s="27">
        <f>会展竞争!D23</f>
        <v>0</v>
      </c>
    </row>
    <row r="26" spans="1:26" x14ac:dyDescent="0.2">
      <c r="A26" s="21">
        <v>23</v>
      </c>
      <c r="B26" s="57" t="s">
        <v>57</v>
      </c>
      <c r="C26" s="41">
        <f t="shared" si="0"/>
        <v>0.53254013778685849</v>
      </c>
      <c r="D26" s="23">
        <f>生态禀赋!I24</f>
        <v>8.6936960259126533E-2</v>
      </c>
      <c r="E26" s="23">
        <f>文化资源!H25</f>
        <v>0.36749116607773846</v>
      </c>
      <c r="F26" s="38">
        <f>政策地位!D24</f>
        <v>1</v>
      </c>
      <c r="G26" s="23">
        <f>经济规模!D24</f>
        <v>0.34611004413146373</v>
      </c>
      <c r="H26" s="23">
        <f>交通规模!D24</f>
        <v>0.44560943643512446</v>
      </c>
      <c r="I26" s="34">
        <f>创新能力!D24</f>
        <v>0.82500000000000018</v>
      </c>
      <c r="J26" s="23">
        <f>基本社保!K24</f>
        <v>0.2993872775785304</v>
      </c>
      <c r="K26" s="23">
        <f>生活水平!I24</f>
        <v>0.5390079308954443</v>
      </c>
      <c r="L26" s="38">
        <f>主流评价!D24</f>
        <v>0.24223416965352446</v>
      </c>
      <c r="M26" s="23">
        <f>教育服务!J24</f>
        <v>0.28890863302215986</v>
      </c>
      <c r="N26" s="23">
        <f>医疗服务!D24</f>
        <v>0.90909090909090906</v>
      </c>
      <c r="O26" s="44">
        <f>文化服务!M24</f>
        <v>0.66527202615591052</v>
      </c>
      <c r="P26" s="23">
        <f>主流媒体!H24</f>
        <v>0.21067306050913348</v>
      </c>
      <c r="Q26" s="23">
        <f>网络接入!F24</f>
        <v>0.25083308858689385</v>
      </c>
      <c r="R26" s="38">
        <f>舆情干预!D24</f>
        <v>0.76842105263157889</v>
      </c>
      <c r="S26" s="23">
        <f>媒体影响!I25</f>
        <v>0.5228795079480949</v>
      </c>
      <c r="T26" s="23">
        <f>群体情绪!D24</f>
        <v>0.35562310030395139</v>
      </c>
      <c r="U26" s="34">
        <f>城市标签!D24</f>
        <v>1</v>
      </c>
      <c r="V26" s="23">
        <f>就学吸引!H25</f>
        <v>0.74550898203592808</v>
      </c>
      <c r="W26" s="23">
        <f>就业吸引!M24</f>
        <v>0.53199032742651731</v>
      </c>
      <c r="X26" s="38">
        <f>旅游吸引!D24</f>
        <v>0.91977948986173197</v>
      </c>
      <c r="Y26" s="23">
        <f>外资吸引!G24</f>
        <v>0.2874616237535827</v>
      </c>
      <c r="Z26" s="24">
        <f>会展竞争!D24</f>
        <v>0.509590624835777</v>
      </c>
    </row>
    <row r="27" spans="1:26" x14ac:dyDescent="0.2">
      <c r="A27" s="19">
        <v>24</v>
      </c>
      <c r="B27" s="56" t="s">
        <v>58</v>
      </c>
      <c r="C27" s="41">
        <f t="shared" si="0"/>
        <v>0.30181513304281632</v>
      </c>
      <c r="D27" s="26">
        <f>生态禀赋!I25</f>
        <v>0</v>
      </c>
      <c r="E27" s="26">
        <f>文化资源!H26</f>
        <v>4.5936395759717315E-2</v>
      </c>
      <c r="F27" s="39">
        <f>政策地位!D25</f>
        <v>0.6</v>
      </c>
      <c r="G27" s="26">
        <f>经济规模!D25</f>
        <v>8.1823260749078974E-2</v>
      </c>
      <c r="H27" s="26">
        <f>交通规模!D25</f>
        <v>0.18042813455657492</v>
      </c>
      <c r="I27" s="35">
        <f>创新能力!D25</f>
        <v>0.42590909090909101</v>
      </c>
      <c r="J27" s="26">
        <f>基本社保!K25</f>
        <v>0.18783199325856012</v>
      </c>
      <c r="K27" s="26">
        <f>生活水平!I25</f>
        <v>0.57861434530601419</v>
      </c>
      <c r="L27" s="39">
        <f>主流评价!D25</f>
        <v>0.76553166069295076</v>
      </c>
      <c r="M27" s="26">
        <f>教育服务!J25</f>
        <v>0.4741446330745076</v>
      </c>
      <c r="N27" s="26">
        <f>医疗服务!D25</f>
        <v>0.54545454545454541</v>
      </c>
      <c r="O27" s="45">
        <f>文化服务!M25</f>
        <v>0.32088443410755962</v>
      </c>
      <c r="P27" s="26">
        <f>主流媒体!H25</f>
        <v>2.6530544707333598E-2</v>
      </c>
      <c r="Q27" s="26">
        <f>网络接入!F25</f>
        <v>0.4743203343033297</v>
      </c>
      <c r="R27" s="39">
        <f>舆情干预!D25</f>
        <v>0.42456140350877192</v>
      </c>
      <c r="S27" s="26">
        <f>媒体影响!I26</f>
        <v>0.27638251660210383</v>
      </c>
      <c r="T27" s="26">
        <f>群体情绪!D25</f>
        <v>0.10638297872340416</v>
      </c>
      <c r="U27" s="35">
        <f>城市标签!D25</f>
        <v>0.27833333333333332</v>
      </c>
      <c r="V27" s="26">
        <f>就学吸引!H26</f>
        <v>0.26047904191616772</v>
      </c>
      <c r="W27" s="26">
        <f>就业吸引!M25</f>
        <v>0.56795944628635198</v>
      </c>
      <c r="X27" s="39">
        <f>旅游吸引!D25</f>
        <v>0.19895328278371591</v>
      </c>
      <c r="Y27" s="26">
        <f>外资吸引!G25</f>
        <v>2.5899630385151588E-3</v>
      </c>
      <c r="Z27" s="27">
        <f>会展竞争!D25</f>
        <v>0.27564944733476976</v>
      </c>
    </row>
    <row r="28" spans="1:26" x14ac:dyDescent="0.2">
      <c r="A28" s="21">
        <v>25</v>
      </c>
      <c r="B28" s="57" t="s">
        <v>60</v>
      </c>
      <c r="C28" s="41">
        <f t="shared" si="0"/>
        <v>0.24634690260819242</v>
      </c>
      <c r="D28" s="23">
        <f>生态禀赋!I26</f>
        <v>0.23775539055380082</v>
      </c>
      <c r="E28" s="23">
        <f>文化资源!H27</f>
        <v>0.14252061248527678</v>
      </c>
      <c r="F28" s="38">
        <f>政策地位!D26</f>
        <v>0.6</v>
      </c>
      <c r="G28" s="23">
        <f>经济规模!D26</f>
        <v>2.5741624950726287E-2</v>
      </c>
      <c r="H28" s="23">
        <f>交通规模!D26</f>
        <v>6.5749235474006115E-2</v>
      </c>
      <c r="I28" s="34">
        <f>创新能力!D26</f>
        <v>0</v>
      </c>
      <c r="J28" s="23">
        <f>基本社保!K26</f>
        <v>2.9122829407867448E-2</v>
      </c>
      <c r="K28" s="23">
        <f>生活水平!I26</f>
        <v>0.1769911504424779</v>
      </c>
      <c r="L28" s="38">
        <f>主流评价!D26</f>
        <v>0.74522102747909202</v>
      </c>
      <c r="M28" s="23">
        <f>教育服务!J26</f>
        <v>0.50321368124477039</v>
      </c>
      <c r="N28" s="23">
        <f>医疗服务!D26</f>
        <v>0.72727272727272729</v>
      </c>
      <c r="O28" s="44">
        <f>文化服务!M26</f>
        <v>0.28239092803438365</v>
      </c>
      <c r="P28" s="23">
        <f>主流媒体!H26</f>
        <v>0.41388511475470618</v>
      </c>
      <c r="Q28" s="23">
        <f>网络接入!F26</f>
        <v>0.29558011195580119</v>
      </c>
      <c r="R28" s="38">
        <f>舆情干预!D26</f>
        <v>6.6666666666666666E-2</v>
      </c>
      <c r="S28" s="23">
        <f>媒体影响!I27</f>
        <v>0.30456594997791497</v>
      </c>
      <c r="T28" s="23">
        <f>群体情绪!D26</f>
        <v>0.28368794326241126</v>
      </c>
      <c r="U28" s="34">
        <f>城市标签!D26</f>
        <v>0</v>
      </c>
      <c r="V28" s="23">
        <f>就学吸引!H27</f>
        <v>6.5868263473053898E-2</v>
      </c>
      <c r="W28" s="23">
        <f>就业吸引!M26</f>
        <v>0.5273015766389576</v>
      </c>
      <c r="X28" s="38">
        <f>旅游吸引!D26</f>
        <v>6.8021537602561924E-2</v>
      </c>
      <c r="Y28" s="23">
        <f>外资吸引!G26</f>
        <v>2.6211124913104421E-3</v>
      </c>
      <c r="Z28" s="24">
        <f>会展竞争!D26</f>
        <v>0.18413999684691787</v>
      </c>
    </row>
    <row r="29" spans="1:26" x14ac:dyDescent="0.2">
      <c r="A29" s="19">
        <v>26</v>
      </c>
      <c r="B29" s="56" t="s">
        <v>61</v>
      </c>
      <c r="C29" s="41">
        <f t="shared" si="0"/>
        <v>0.24433708659119785</v>
      </c>
      <c r="D29" s="26">
        <f>生态禀赋!I27</f>
        <v>3.5999316062667999E-2</v>
      </c>
      <c r="E29" s="26">
        <f>文化资源!H28</f>
        <v>4.8292108362779716E-2</v>
      </c>
      <c r="F29" s="39">
        <f>政策地位!D27</f>
        <v>0.6</v>
      </c>
      <c r="G29" s="26">
        <f>经济规模!D27</f>
        <v>4.7651385147050543E-2</v>
      </c>
      <c r="H29" s="26">
        <f>交通规模!D27</f>
        <v>3.8663171690694623E-2</v>
      </c>
      <c r="I29" s="35">
        <f>创新能力!D27</f>
        <v>0.18204545454545454</v>
      </c>
      <c r="J29" s="26">
        <f>基本社保!K27</f>
        <v>0.30105625967672622</v>
      </c>
      <c r="K29" s="26">
        <f>生活水平!I27</f>
        <v>0.48912918126585564</v>
      </c>
      <c r="L29" s="39">
        <f>主流评价!D27</f>
        <v>0.71445639187574672</v>
      </c>
      <c r="M29" s="26">
        <f>教育服务!J27</f>
        <v>0.28637226250106895</v>
      </c>
      <c r="N29" s="26">
        <f>医疗服务!D27</f>
        <v>0.42424242424242425</v>
      </c>
      <c r="O29" s="45">
        <f>文化服务!M27</f>
        <v>0.16879510755190089</v>
      </c>
      <c r="P29" s="26">
        <f>主流媒体!H27</f>
        <v>0.19695332106214047</v>
      </c>
      <c r="Q29" s="26">
        <f>网络接入!F27</f>
        <v>0.48234247783710343</v>
      </c>
      <c r="R29" s="39">
        <f>舆情干预!D27</f>
        <v>0</v>
      </c>
      <c r="S29" s="26">
        <f>媒体影响!I28</f>
        <v>0.35637291573399937</v>
      </c>
      <c r="T29" s="26">
        <f>群体情绪!D27</f>
        <v>0.25734549138804452</v>
      </c>
      <c r="U29" s="35">
        <f>城市标签!D27</f>
        <v>0.11166666666666665</v>
      </c>
      <c r="V29" s="26">
        <f>就学吸引!H28</f>
        <v>9.8802395209580868E-2</v>
      </c>
      <c r="W29" s="26">
        <f>就业吸引!M27</f>
        <v>0.584359073051958</v>
      </c>
      <c r="X29" s="39">
        <f>旅游吸引!D27</f>
        <v>2.9075121694513883E-2</v>
      </c>
      <c r="Y29" s="26">
        <f>外资吸引!G27</f>
        <v>8.377440872923159E-3</v>
      </c>
      <c r="Z29" s="27">
        <f>会展竞争!D27</f>
        <v>0.20528316429309651</v>
      </c>
    </row>
    <row r="30" spans="1:26" x14ac:dyDescent="0.2">
      <c r="A30" s="21">
        <v>27</v>
      </c>
      <c r="B30" s="22" t="s">
        <v>62</v>
      </c>
      <c r="C30" s="41">
        <f t="shared" si="0"/>
        <v>0.31121289110481837</v>
      </c>
      <c r="D30" s="23">
        <f>生态禀赋!I28</f>
        <v>5.8226254068931615E-2</v>
      </c>
      <c r="E30" s="23">
        <f>文化资源!H29</f>
        <v>0.17255594817432277</v>
      </c>
      <c r="F30" s="38">
        <f>政策地位!D28</f>
        <v>0.6</v>
      </c>
      <c r="G30" s="23">
        <f>经济规模!D28</f>
        <v>9.8516305523694364E-2</v>
      </c>
      <c r="H30" s="23">
        <f>交通规模!D28</f>
        <v>0.18152031454783746</v>
      </c>
      <c r="I30" s="34">
        <f>创新能力!D28</f>
        <v>0.28409090909090912</v>
      </c>
      <c r="J30" s="23">
        <f>基本社保!K28</f>
        <v>0.35831586668045318</v>
      </c>
      <c r="K30" s="23">
        <f>生活水平!I28</f>
        <v>0.57489441538625807</v>
      </c>
      <c r="L30" s="38">
        <f>主流评价!D28</f>
        <v>0.35603345280764637</v>
      </c>
      <c r="M30" s="23">
        <f>教育服务!J28</f>
        <v>0.19648865586335426</v>
      </c>
      <c r="N30" s="23">
        <f>医疗服务!D28</f>
        <v>0.74242424242424243</v>
      </c>
      <c r="O30" s="44">
        <f>文化服务!M28</f>
        <v>0.23134297257905057</v>
      </c>
      <c r="P30" s="23">
        <f>主流媒体!H28</f>
        <v>1.6077940355205461E-2</v>
      </c>
      <c r="Q30" s="23">
        <f>网络接入!F28</f>
        <v>0.56915201721426933</v>
      </c>
      <c r="R30" s="38">
        <f>舆情干预!D28</f>
        <v>0.23859649122807017</v>
      </c>
      <c r="S30" s="23">
        <f>媒体影响!I29</f>
        <v>0.14871706083570632</v>
      </c>
      <c r="T30" s="23">
        <f>群体情绪!D28</f>
        <v>0.31610942249240115</v>
      </c>
      <c r="U30" s="34">
        <f>城市标签!D28</f>
        <v>0.81166666666666665</v>
      </c>
      <c r="V30" s="23">
        <f>就学吸引!H29</f>
        <v>0.18263473053892221</v>
      </c>
      <c r="W30" s="23">
        <f>就业吸引!M28</f>
        <v>0.56808198800243381</v>
      </c>
      <c r="X30" s="38">
        <f>旅游吸引!D28</f>
        <v>0.21789430787348266</v>
      </c>
      <c r="Y30" s="23">
        <f>外资吸引!G28</f>
        <v>5.1194539249146758E-4</v>
      </c>
      <c r="Z30" s="24">
        <f>会展竞争!D28</f>
        <v>0.27228615972112741</v>
      </c>
    </row>
    <row r="31" spans="1:26" x14ac:dyDescent="0.2">
      <c r="A31" s="19">
        <v>28</v>
      </c>
      <c r="B31" s="25" t="s">
        <v>63</v>
      </c>
      <c r="C31" s="41">
        <f t="shared" si="0"/>
        <v>0.56260381846772034</v>
      </c>
      <c r="D31" s="26">
        <f>生态禀赋!I29</f>
        <v>0.29594639262162153</v>
      </c>
      <c r="E31" s="26">
        <f>文化资源!H30</f>
        <v>6.8315665488810365E-2</v>
      </c>
      <c r="F31" s="39">
        <f>政策地位!D29</f>
        <v>0.8</v>
      </c>
      <c r="G31" s="26">
        <f>经济规模!D29</f>
        <v>1</v>
      </c>
      <c r="H31" s="26">
        <f>交通规模!D29</f>
        <v>0.7651813018785496</v>
      </c>
      <c r="I31" s="35">
        <f>创新能力!D29</f>
        <v>1</v>
      </c>
      <c r="J31" s="26">
        <f>基本社保!K29</f>
        <v>1</v>
      </c>
      <c r="K31" s="26">
        <f>生活水平!I29</f>
        <v>0.77001862588685266</v>
      </c>
      <c r="L31" s="39">
        <f>主流评价!D29</f>
        <v>0.8452807646356032</v>
      </c>
      <c r="M31" s="26">
        <f>教育服务!J29</f>
        <v>0.17637917892557456</v>
      </c>
      <c r="N31" s="26">
        <f>医疗服务!D29</f>
        <v>0.89393939393939392</v>
      </c>
      <c r="O31" s="45">
        <f>文化服务!M29</f>
        <v>0.40447615826427114</v>
      </c>
      <c r="P31" s="26">
        <f>主流媒体!H29</f>
        <v>0.62173343215170962</v>
      </c>
      <c r="Q31" s="26">
        <f>网络接入!F29</f>
        <v>0.17785867311570111</v>
      </c>
      <c r="R31" s="39">
        <f>舆情干预!D29</f>
        <v>0.97192982456140353</v>
      </c>
      <c r="S31" s="26">
        <f>媒体影响!I30</f>
        <v>0.57506478079011114</v>
      </c>
      <c r="T31" s="26">
        <f>群体情绪!D29</f>
        <v>0.17223910840932111</v>
      </c>
      <c r="U31" s="35">
        <f>城市标签!D29</f>
        <v>0.64500000000000002</v>
      </c>
      <c r="V31" s="26">
        <f>就学吸引!H30</f>
        <v>6.8862275449101826E-2</v>
      </c>
      <c r="W31" s="26">
        <f>就业吸引!M29</f>
        <v>0.61358942572999942</v>
      </c>
      <c r="X31" s="39">
        <f>旅游吸引!D29</f>
        <v>0</v>
      </c>
      <c r="Y31" s="26">
        <f>外资吸引!G29</f>
        <v>0.79640565704452471</v>
      </c>
      <c r="Z31" s="27">
        <f>会展竞争!D29</f>
        <v>0.78804281184858194</v>
      </c>
    </row>
    <row r="32" spans="1:26" x14ac:dyDescent="0.2">
      <c r="A32" s="21">
        <v>29</v>
      </c>
      <c r="B32" s="22" t="s">
        <v>64</v>
      </c>
      <c r="C32" s="41">
        <f t="shared" si="0"/>
        <v>0.38611300687334249</v>
      </c>
      <c r="D32" s="23">
        <f>生态禀赋!I30</f>
        <v>0.33290862946407612</v>
      </c>
      <c r="E32" s="23">
        <f>文化资源!H31</f>
        <v>5.3003533568904602E-2</v>
      </c>
      <c r="F32" s="38">
        <f>政策地位!D30</f>
        <v>0.6</v>
      </c>
      <c r="G32" s="23">
        <f>经济规模!D30</f>
        <v>0.23533718038772852</v>
      </c>
      <c r="H32" s="23">
        <f>交通规模!D30</f>
        <v>0.20445609436435122</v>
      </c>
      <c r="I32" s="34">
        <f>创新能力!D30</f>
        <v>0.59863636363636363</v>
      </c>
      <c r="J32" s="23">
        <f>基本社保!K30</f>
        <v>0.35422587629931163</v>
      </c>
      <c r="K32" s="23">
        <f>生活水平!I30</f>
        <v>0.53220054147877494</v>
      </c>
      <c r="L32" s="38">
        <f>主流评价!D30</f>
        <v>0.86738351254480295</v>
      </c>
      <c r="M32" s="23">
        <f>教育服务!J30</f>
        <v>0.11630190715931528</v>
      </c>
      <c r="N32" s="23">
        <f>医疗服务!D30</f>
        <v>0.71212121212121215</v>
      </c>
      <c r="O32" s="44">
        <f>文化服务!M30</f>
        <v>0.25529181470258827</v>
      </c>
      <c r="P32" s="23">
        <f>主流媒体!H30</f>
        <v>0.49190300170473289</v>
      </c>
      <c r="Q32" s="23">
        <f>网络接入!F30</f>
        <v>0.10547966801582351</v>
      </c>
      <c r="R32" s="38">
        <f>舆情干预!D30</f>
        <v>0.47719298245614034</v>
      </c>
      <c r="S32" s="23">
        <f>媒体影响!I31</f>
        <v>0.47019638238678491</v>
      </c>
      <c r="T32" s="23">
        <f>群体情绪!D30</f>
        <v>0.50658561296859173</v>
      </c>
      <c r="U32" s="34">
        <f>城市标签!D30</f>
        <v>0.44500000000000001</v>
      </c>
      <c r="V32" s="23">
        <f>就学吸引!H31</f>
        <v>0.34431137724550898</v>
      </c>
      <c r="W32" s="23">
        <f>就业吸引!M30</f>
        <v>0.5193640949319287</v>
      </c>
      <c r="X32" s="38">
        <f>旅游吸引!D30</f>
        <v>0.30587759633681061</v>
      </c>
      <c r="Y32" s="23">
        <f>外资吸引!G30</f>
        <v>4.4259404516483962E-2</v>
      </c>
      <c r="Z32" s="24">
        <f>会展竞争!D30</f>
        <v>0.36386567870093017</v>
      </c>
    </row>
    <row r="33" spans="1:26" x14ac:dyDescent="0.2">
      <c r="A33" s="19">
        <v>30</v>
      </c>
      <c r="B33" s="25" t="s">
        <v>65</v>
      </c>
      <c r="C33" s="41">
        <f t="shared" si="0"/>
        <v>0.47747605213210914</v>
      </c>
      <c r="D33" s="26">
        <f>生态禀赋!I31</f>
        <v>0.51417263411967618</v>
      </c>
      <c r="E33" s="26">
        <f>文化资源!H32</f>
        <v>0.42991755005889282</v>
      </c>
      <c r="F33" s="39">
        <f>政策地位!D31</f>
        <v>0.6</v>
      </c>
      <c r="G33" s="26">
        <f>经济规模!D31</f>
        <v>0.43459192474236885</v>
      </c>
      <c r="H33" s="26">
        <f>交通规模!D31</f>
        <v>0.11249453910004369</v>
      </c>
      <c r="I33" s="35">
        <f>创新能力!D31</f>
        <v>0.6404545454545455</v>
      </c>
      <c r="J33" s="26">
        <f>基本社保!K31</f>
        <v>0.54436320252942072</v>
      </c>
      <c r="K33" s="26">
        <f>生活水平!I31</f>
        <v>0.70051353680280304</v>
      </c>
      <c r="L33" s="39">
        <f>主流评价!D31</f>
        <v>0.94534050179211471</v>
      </c>
      <c r="M33" s="26">
        <f>教育服务!J31</f>
        <v>0.16800211835052689</v>
      </c>
      <c r="N33" s="26">
        <f>医疗服务!D31</f>
        <v>0.56060606060606055</v>
      </c>
      <c r="O33" s="45">
        <f>文化服务!M31</f>
        <v>0.35776572620935038</v>
      </c>
      <c r="P33" s="26">
        <f>主流媒体!H31</f>
        <v>0.78532985460722005</v>
      </c>
      <c r="Q33" s="26">
        <f>网络接入!F31</f>
        <v>0.48603354491692574</v>
      </c>
      <c r="R33" s="39">
        <f>舆情干预!D31</f>
        <v>0.54035087719298247</v>
      </c>
      <c r="S33" s="26">
        <f>媒体影响!I32</f>
        <v>0.45420896708093794</v>
      </c>
      <c r="T33" s="26">
        <f>群体情绪!D31</f>
        <v>0.36879432624113467</v>
      </c>
      <c r="U33" s="35">
        <f>城市标签!D31</f>
        <v>0.47833333333333333</v>
      </c>
      <c r="V33" s="26">
        <f>就学吸引!H32</f>
        <v>0.1287425149700599</v>
      </c>
      <c r="W33" s="26">
        <f>就业吸引!M31</f>
        <v>0.67458366701771355</v>
      </c>
      <c r="X33" s="39">
        <f>旅游吸引!D31</f>
        <v>0.42562114741000062</v>
      </c>
      <c r="Y33" s="26">
        <f>外资吸引!G31</f>
        <v>0.15181325572444448</v>
      </c>
      <c r="Z33" s="27">
        <f>会展竞争!D31</f>
        <v>0.49224867307793368</v>
      </c>
    </row>
    <row r="34" spans="1:26" x14ac:dyDescent="0.2">
      <c r="A34" s="21">
        <v>31</v>
      </c>
      <c r="B34" s="22" t="s">
        <v>66</v>
      </c>
      <c r="C34" s="41">
        <f t="shared" si="0"/>
        <v>0.51770410085622454</v>
      </c>
      <c r="D34" s="23">
        <f>生态禀赋!I32</f>
        <v>8.8693076696445328E-2</v>
      </c>
      <c r="E34" s="23">
        <f>文化资源!H33</f>
        <v>0.26207302709069497</v>
      </c>
      <c r="F34" s="38">
        <f>政策地位!D32</f>
        <v>0.7</v>
      </c>
      <c r="G34" s="23">
        <f>经济规模!D32</f>
        <v>0.43429035480037104</v>
      </c>
      <c r="H34" s="23">
        <f>交通规模!D32</f>
        <v>0.2439930100480559</v>
      </c>
      <c r="I34" s="34">
        <f>创新能力!D32</f>
        <v>0.70772727272727265</v>
      </c>
      <c r="J34" s="23">
        <f>基本社保!K32</f>
        <v>0.43683384816380327</v>
      </c>
      <c r="K34" s="23">
        <f>生活水平!I32</f>
        <v>0.60256300203398738</v>
      </c>
      <c r="L34" s="38">
        <f>主流评价!D32</f>
        <v>0.95967741935483841</v>
      </c>
      <c r="M34" s="23">
        <f>教育服务!J32</f>
        <v>0.52727988198602616</v>
      </c>
      <c r="N34" s="23">
        <f>医疗服务!D32</f>
        <v>0.68181818181818177</v>
      </c>
      <c r="O34" s="44">
        <f>文化服务!M32</f>
        <v>0.23880159655493385</v>
      </c>
      <c r="P34" s="23">
        <f>主流媒体!H32</f>
        <v>0.41094875682723497</v>
      </c>
      <c r="Q34" s="23">
        <f>网络接入!F32</f>
        <v>0.32995954572952052</v>
      </c>
      <c r="R34" s="38">
        <f>舆情干预!D32</f>
        <v>0.68771929824561406</v>
      </c>
      <c r="S34" s="23">
        <f>媒体影响!I33</f>
        <v>0.63828868294832319</v>
      </c>
      <c r="T34" s="23">
        <f>群体情绪!D32</f>
        <v>0.68085106382978722</v>
      </c>
      <c r="U34" s="34">
        <f>城市标签!D32</f>
        <v>0.81166666666666665</v>
      </c>
      <c r="V34" s="23">
        <f>就学吸引!H33</f>
        <v>0.3233532934131737</v>
      </c>
      <c r="W34" s="23">
        <f>就业吸引!M32</f>
        <v>0.7358666150081602</v>
      </c>
      <c r="X34" s="38">
        <f>旅游吸引!D32</f>
        <v>0.32614771483854821</v>
      </c>
      <c r="Y34" s="23">
        <f>外资吸引!G32</f>
        <v>0.30246763181481628</v>
      </c>
      <c r="Z34" s="24">
        <f>会展竞争!D32</f>
        <v>0.54961725086271829</v>
      </c>
    </row>
    <row r="35" spans="1:26" x14ac:dyDescent="0.2">
      <c r="A35" s="19">
        <v>32</v>
      </c>
      <c r="B35" s="25" t="s">
        <v>67</v>
      </c>
      <c r="C35" s="41">
        <f t="shared" si="0"/>
        <v>0.46813877027756906</v>
      </c>
      <c r="D35" s="26">
        <f>生态禀赋!I33</f>
        <v>0.25270030474434152</v>
      </c>
      <c r="E35" s="26">
        <f>文化资源!H34</f>
        <v>0.29328621908127211</v>
      </c>
      <c r="F35" s="39">
        <f>政策地位!D33</f>
        <v>0.7</v>
      </c>
      <c r="G35" s="26">
        <f>经济规模!D33</f>
        <v>0.21139015592722013</v>
      </c>
      <c r="H35" s="26">
        <f>交通规模!D33</f>
        <v>0.16579292267365664</v>
      </c>
      <c r="I35" s="35">
        <f>创新能力!D33</f>
        <v>0.6825</v>
      </c>
      <c r="J35" s="26">
        <f>基本社保!K33</f>
        <v>0.73862578936030854</v>
      </c>
      <c r="K35" s="26">
        <f>生活水平!I33</f>
        <v>0.69665506432272084</v>
      </c>
      <c r="L35" s="39">
        <f>主流评价!D33</f>
        <v>0.91248506571087196</v>
      </c>
      <c r="M35" s="26">
        <f>教育服务!J33</f>
        <v>0.28618925402323425</v>
      </c>
      <c r="N35" s="26">
        <f>医疗服务!D33</f>
        <v>0.10606060606060606</v>
      </c>
      <c r="O35" s="45">
        <f>文化服务!M33</f>
        <v>0.25540485993552953</v>
      </c>
      <c r="P35" s="26">
        <f>主流媒体!H33</f>
        <v>0.59787827574034613</v>
      </c>
      <c r="Q35" s="26">
        <f>网络接入!F33</f>
        <v>0.49433846554997024</v>
      </c>
      <c r="R35" s="39">
        <f>舆情干预!D33</f>
        <v>0.56842105263157894</v>
      </c>
      <c r="S35" s="26">
        <f>媒体影响!I34</f>
        <v>0.55881151707384336</v>
      </c>
      <c r="T35" s="26">
        <f>群体情绪!D33</f>
        <v>0.51367781155015202</v>
      </c>
      <c r="U35" s="35">
        <f>城市标签!D33</f>
        <v>0.79499999999999993</v>
      </c>
      <c r="V35" s="26">
        <f>就学吸引!H34</f>
        <v>0.125748502994012</v>
      </c>
      <c r="W35" s="26">
        <f>就业吸引!M33</f>
        <v>0.52924578854773563</v>
      </c>
      <c r="X35" s="39">
        <f>旅游吸引!D33</f>
        <v>0.29768130637496354</v>
      </c>
      <c r="Y35" s="26">
        <f>外资吸引!G33</f>
        <v>0.18716138372543645</v>
      </c>
      <c r="Z35" s="27">
        <f>会展竞争!D33</f>
        <v>0.53257309019566623</v>
      </c>
    </row>
    <row r="36" spans="1:26" ht="15" thickBot="1" x14ac:dyDescent="0.25">
      <c r="A36" s="28">
        <v>33</v>
      </c>
      <c r="B36" s="29" t="s">
        <v>76</v>
      </c>
      <c r="C36" s="42">
        <f t="shared" si="0"/>
        <v>0.59121461640679296</v>
      </c>
      <c r="D36" s="30">
        <f>生态禀赋!I34</f>
        <v>0.28381866501355479</v>
      </c>
      <c r="E36" s="30">
        <f>文化资源!H35</f>
        <v>0.71849234393403993</v>
      </c>
      <c r="F36" s="40">
        <f>政策地位!D34</f>
        <v>0.6</v>
      </c>
      <c r="G36" s="30">
        <f>经济规模!D34</f>
        <v>0.72215034928764288</v>
      </c>
      <c r="H36" s="30">
        <f>交通规模!D34</f>
        <v>0.15596330275229356</v>
      </c>
      <c r="I36" s="36">
        <f>创新能力!D34</f>
        <v>0.81590909090909103</v>
      </c>
      <c r="J36" s="30">
        <f>基本社保!K34</f>
        <v>0.63709686467903381</v>
      </c>
      <c r="K36" s="30">
        <f>生活水平!I34</f>
        <v>0.85273784836820199</v>
      </c>
      <c r="L36" s="40">
        <f>主流评价!D34</f>
        <v>0.75657108721624833</v>
      </c>
      <c r="M36" s="30">
        <f>教育服务!J34</f>
        <v>0.33725385081331344</v>
      </c>
      <c r="N36" s="30">
        <f>医疗服务!D34</f>
        <v>0.37878787878787878</v>
      </c>
      <c r="O36" s="46">
        <f>文化服务!M34</f>
        <v>0.23211156482223169</v>
      </c>
      <c r="P36" s="30">
        <f>主流媒体!H34</f>
        <v>0.81374934247673658</v>
      </c>
      <c r="Q36" s="30">
        <f>网络接入!F34</f>
        <v>0.63083335652471617</v>
      </c>
      <c r="R36" s="40">
        <f>舆情干预!D34</f>
        <v>0.70877192982456139</v>
      </c>
      <c r="S36" s="30">
        <f>媒体影响!I35</f>
        <v>0.71807009107709507</v>
      </c>
      <c r="T36" s="30">
        <f>群体情绪!D34</f>
        <v>0.82674772036474153</v>
      </c>
      <c r="U36" s="36">
        <f>城市标签!D34</f>
        <v>0.81166666666666665</v>
      </c>
      <c r="V36" s="30">
        <f>就学吸引!H35</f>
        <v>0.40718562874251502</v>
      </c>
      <c r="W36" s="30">
        <f>就业吸引!M34</f>
        <v>0.70618829655725435</v>
      </c>
      <c r="X36" s="40">
        <f>旅游吸引!D34</f>
        <v>0.41307465962437551</v>
      </c>
      <c r="Y36" s="30">
        <f>外资吸引!G34</f>
        <v>0.2592901366293619</v>
      </c>
      <c r="Z36" s="31">
        <f>会展竞争!D34</f>
        <v>0.51992572739853204</v>
      </c>
    </row>
    <row r="37" spans="1:26" hidden="1" x14ac:dyDescent="0.2">
      <c r="A37" s="58" t="s">
        <v>78</v>
      </c>
      <c r="B37" s="58"/>
      <c r="C37" s="58"/>
      <c r="D37" s="18">
        <v>0.03</v>
      </c>
      <c r="E37" s="18">
        <v>0.05</v>
      </c>
      <c r="F37" s="18">
        <v>0.04</v>
      </c>
      <c r="G37" s="18">
        <v>0.03</v>
      </c>
      <c r="H37" s="18">
        <v>0.03</v>
      </c>
      <c r="I37" s="18">
        <v>0.03</v>
      </c>
      <c r="J37" s="18">
        <v>0.03</v>
      </c>
      <c r="K37" s="18">
        <v>0.03</v>
      </c>
      <c r="L37" s="18">
        <v>0.05</v>
      </c>
      <c r="M37" s="18">
        <v>0.03</v>
      </c>
      <c r="N37" s="18">
        <v>0.03</v>
      </c>
      <c r="O37" s="18">
        <v>0.04</v>
      </c>
      <c r="P37" s="18">
        <v>0.05</v>
      </c>
      <c r="Q37" s="18">
        <v>0.05</v>
      </c>
      <c r="R37" s="18">
        <v>0.05</v>
      </c>
      <c r="S37" s="18">
        <v>0.06</v>
      </c>
      <c r="T37" s="18">
        <v>0.05</v>
      </c>
      <c r="U37" s="18">
        <v>0.06</v>
      </c>
      <c r="V37" s="18">
        <v>0.05</v>
      </c>
      <c r="W37" s="18">
        <v>0.05</v>
      </c>
      <c r="X37" s="18">
        <v>0.05</v>
      </c>
      <c r="Y37" s="18">
        <v>0.06</v>
      </c>
      <c r="Z37" s="18">
        <v>0.05</v>
      </c>
    </row>
    <row r="38" spans="1:26" x14ac:dyDescent="0.2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</sheetData>
  <mergeCells count="15">
    <mergeCell ref="A37:C37"/>
    <mergeCell ref="V1:Z1"/>
    <mergeCell ref="D2:F2"/>
    <mergeCell ref="G2:I2"/>
    <mergeCell ref="J2:L2"/>
    <mergeCell ref="M2:O2"/>
    <mergeCell ref="P2:R2"/>
    <mergeCell ref="S2:U2"/>
    <mergeCell ref="V2:X2"/>
    <mergeCell ref="Y2:Z2"/>
    <mergeCell ref="A1:A3"/>
    <mergeCell ref="C1:C3"/>
    <mergeCell ref="D1:I1"/>
    <mergeCell ref="J1:O1"/>
    <mergeCell ref="P1:U1"/>
  </mergeCells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B25AC-7DFF-47B7-913A-FAFFEBF24E93}">
  <dimension ref="A1:D35"/>
  <sheetViews>
    <sheetView workbookViewId="0">
      <selection activeCell="J29" sqref="J29"/>
    </sheetView>
  </sheetViews>
  <sheetFormatPr defaultColWidth="8.875" defaultRowHeight="14.25" x14ac:dyDescent="0.2"/>
  <sheetData>
    <row r="1" spans="1:4" x14ac:dyDescent="0.2">
      <c r="A1" s="1" t="s">
        <v>59</v>
      </c>
      <c r="B1" s="1" t="s">
        <v>68</v>
      </c>
      <c r="C1" t="s">
        <v>117</v>
      </c>
      <c r="D1" t="s">
        <v>70</v>
      </c>
    </row>
    <row r="2" spans="1:4" x14ac:dyDescent="0.2">
      <c r="A2" s="1">
        <v>1</v>
      </c>
      <c r="B2" s="1" t="s">
        <v>35</v>
      </c>
      <c r="C2">
        <v>52.05</v>
      </c>
      <c r="D2">
        <f>(C2-MIN($C$2:$C$34))/(MAX($C$2:$C$34)-MIN($C$2:$C$34))</f>
        <v>0.36249999999999999</v>
      </c>
    </row>
    <row r="3" spans="1:4" x14ac:dyDescent="0.2">
      <c r="A3" s="1">
        <v>2</v>
      </c>
      <c r="B3" s="1" t="s">
        <v>36</v>
      </c>
      <c r="C3">
        <v>57.26</v>
      </c>
      <c r="D3">
        <f t="shared" ref="D3:D34" si="0">(C3-MIN($C$2:$C$34))/(MAX($C$2:$C$34)-MIN($C$2:$C$34))</f>
        <v>0.4809090909090909</v>
      </c>
    </row>
    <row r="4" spans="1:4" x14ac:dyDescent="0.2">
      <c r="A4" s="1">
        <v>3</v>
      </c>
      <c r="B4" s="1" t="s">
        <v>37</v>
      </c>
      <c r="C4">
        <v>51.15</v>
      </c>
      <c r="D4">
        <f t="shared" si="0"/>
        <v>0.34204545454545454</v>
      </c>
    </row>
    <row r="5" spans="1:4" x14ac:dyDescent="0.2">
      <c r="A5" s="1">
        <v>4</v>
      </c>
      <c r="B5" s="1" t="s">
        <v>38</v>
      </c>
      <c r="C5">
        <v>62.43</v>
      </c>
      <c r="D5">
        <f t="shared" si="0"/>
        <v>0.598409090909091</v>
      </c>
    </row>
    <row r="6" spans="1:4" x14ac:dyDescent="0.2">
      <c r="A6" s="1">
        <v>5</v>
      </c>
      <c r="B6" s="1" t="s">
        <v>39</v>
      </c>
      <c r="C6">
        <v>59.71</v>
      </c>
      <c r="D6">
        <f t="shared" si="0"/>
        <v>0.53659090909090912</v>
      </c>
    </row>
    <row r="7" spans="1:4" x14ac:dyDescent="0.2">
      <c r="A7" s="1">
        <v>6</v>
      </c>
      <c r="B7" s="1" t="s">
        <v>40</v>
      </c>
      <c r="C7">
        <v>57.54</v>
      </c>
      <c r="D7">
        <f t="shared" si="0"/>
        <v>0.4872727272727273</v>
      </c>
    </row>
    <row r="8" spans="1:4" x14ac:dyDescent="0.2">
      <c r="A8" s="1">
        <v>7</v>
      </c>
      <c r="B8" s="1" t="s">
        <v>41</v>
      </c>
      <c r="C8">
        <v>79.23</v>
      </c>
      <c r="D8">
        <f t="shared" si="0"/>
        <v>0.98022727272727295</v>
      </c>
    </row>
    <row r="9" spans="1:4" x14ac:dyDescent="0.2">
      <c r="A9" s="1">
        <v>8</v>
      </c>
      <c r="B9" s="1" t="s">
        <v>42</v>
      </c>
      <c r="C9">
        <v>78.3</v>
      </c>
      <c r="D9">
        <f t="shared" si="0"/>
        <v>0.95909090909090911</v>
      </c>
    </row>
    <row r="10" spans="1:4" x14ac:dyDescent="0.2">
      <c r="A10" s="1">
        <v>9</v>
      </c>
      <c r="B10" s="1" t="s">
        <v>43</v>
      </c>
      <c r="C10">
        <v>70.52</v>
      </c>
      <c r="D10">
        <f t="shared" si="0"/>
        <v>0.78227272727272723</v>
      </c>
    </row>
    <row r="11" spans="1:4" x14ac:dyDescent="0.2">
      <c r="A11" s="1">
        <v>10</v>
      </c>
      <c r="B11" s="1" t="s">
        <v>44</v>
      </c>
      <c r="C11">
        <v>56.87</v>
      </c>
      <c r="D11">
        <f t="shared" si="0"/>
        <v>0.47204545454545455</v>
      </c>
    </row>
    <row r="12" spans="1:4" x14ac:dyDescent="0.2">
      <c r="A12" s="1">
        <v>11</v>
      </c>
      <c r="B12" s="1" t="s">
        <v>45</v>
      </c>
      <c r="C12">
        <v>60.83</v>
      </c>
      <c r="D12">
        <f t="shared" si="0"/>
        <v>0.56204545454545451</v>
      </c>
    </row>
    <row r="13" spans="1:4" x14ac:dyDescent="0.2">
      <c r="A13" s="1">
        <v>12</v>
      </c>
      <c r="B13" s="1" t="s">
        <v>46</v>
      </c>
      <c r="C13">
        <v>66.25</v>
      </c>
      <c r="D13">
        <f t="shared" si="0"/>
        <v>0.6852272727272728</v>
      </c>
    </row>
    <row r="14" spans="1:4" x14ac:dyDescent="0.2">
      <c r="A14" s="1">
        <v>13</v>
      </c>
      <c r="B14" s="1" t="s">
        <v>47</v>
      </c>
      <c r="C14">
        <v>61.2</v>
      </c>
      <c r="D14">
        <f t="shared" si="0"/>
        <v>0.57045454545454555</v>
      </c>
    </row>
    <row r="15" spans="1:4" x14ac:dyDescent="0.2">
      <c r="A15" s="1">
        <v>14</v>
      </c>
      <c r="B15" s="1" t="s">
        <v>48</v>
      </c>
      <c r="C15">
        <v>74.92</v>
      </c>
      <c r="D15">
        <f t="shared" si="0"/>
        <v>0.88227272727272743</v>
      </c>
    </row>
    <row r="16" spans="1:4" x14ac:dyDescent="0.2">
      <c r="A16" s="1">
        <v>15</v>
      </c>
      <c r="B16" s="1" t="s">
        <v>49</v>
      </c>
      <c r="C16">
        <v>71.069999999999993</v>
      </c>
      <c r="D16">
        <f t="shared" si="0"/>
        <v>0.79477272727272719</v>
      </c>
    </row>
    <row r="17" spans="1:4" x14ac:dyDescent="0.2">
      <c r="A17" s="1">
        <v>16</v>
      </c>
      <c r="B17" s="1" t="s">
        <v>50</v>
      </c>
      <c r="C17">
        <v>75.66</v>
      </c>
      <c r="D17">
        <f t="shared" si="0"/>
        <v>0.89909090909090916</v>
      </c>
    </row>
    <row r="18" spans="1:4" x14ac:dyDescent="0.2">
      <c r="A18" s="1">
        <v>17</v>
      </c>
      <c r="B18" s="1" t="s">
        <v>51</v>
      </c>
      <c r="C18">
        <v>49.06</v>
      </c>
      <c r="D18">
        <f t="shared" si="0"/>
        <v>0.29454545454545461</v>
      </c>
    </row>
    <row r="19" spans="1:4" x14ac:dyDescent="0.2">
      <c r="A19" s="1">
        <v>18</v>
      </c>
      <c r="B19" s="1" t="s">
        <v>52</v>
      </c>
      <c r="C19">
        <v>51.72</v>
      </c>
      <c r="D19">
        <f t="shared" si="0"/>
        <v>0.35499999999999998</v>
      </c>
    </row>
    <row r="20" spans="1:4" x14ac:dyDescent="0.2">
      <c r="A20" s="1">
        <v>19</v>
      </c>
      <c r="B20" s="1" t="s">
        <v>53</v>
      </c>
      <c r="C20">
        <v>67.010000000000005</v>
      </c>
      <c r="D20">
        <f t="shared" si="0"/>
        <v>0.70250000000000024</v>
      </c>
    </row>
    <row r="21" spans="1:4" x14ac:dyDescent="0.2">
      <c r="A21" s="1">
        <v>20</v>
      </c>
      <c r="B21" s="1" t="s">
        <v>54</v>
      </c>
      <c r="C21">
        <v>58.74</v>
      </c>
      <c r="D21">
        <f t="shared" si="0"/>
        <v>0.51454545454545464</v>
      </c>
    </row>
    <row r="22" spans="1:4" x14ac:dyDescent="0.2">
      <c r="A22" s="1">
        <v>21</v>
      </c>
      <c r="B22" s="1" t="s">
        <v>55</v>
      </c>
      <c r="C22">
        <v>56.98</v>
      </c>
      <c r="D22">
        <f t="shared" si="0"/>
        <v>0.47454545454545449</v>
      </c>
    </row>
    <row r="23" spans="1:4" x14ac:dyDescent="0.2">
      <c r="A23" s="1">
        <v>22</v>
      </c>
      <c r="B23" s="1" t="s">
        <v>56</v>
      </c>
      <c r="C23">
        <v>38.299999999999997</v>
      </c>
      <c r="D23">
        <f t="shared" si="0"/>
        <v>4.9999999999999913E-2</v>
      </c>
    </row>
    <row r="24" spans="1:4" x14ac:dyDescent="0.2">
      <c r="A24" s="1">
        <v>23</v>
      </c>
      <c r="B24" s="1" t="s">
        <v>57</v>
      </c>
      <c r="C24">
        <v>72.400000000000006</v>
      </c>
      <c r="D24">
        <f t="shared" si="0"/>
        <v>0.82500000000000018</v>
      </c>
    </row>
    <row r="25" spans="1:4" x14ac:dyDescent="0.2">
      <c r="A25" s="1">
        <v>24</v>
      </c>
      <c r="B25" s="1" t="s">
        <v>58</v>
      </c>
      <c r="C25">
        <v>54.84</v>
      </c>
      <c r="D25">
        <f t="shared" si="0"/>
        <v>0.42590909090909101</v>
      </c>
    </row>
    <row r="26" spans="1:4" x14ac:dyDescent="0.2">
      <c r="A26" s="1">
        <v>25</v>
      </c>
      <c r="B26" s="1" t="s">
        <v>60</v>
      </c>
      <c r="C26">
        <v>36.1</v>
      </c>
      <c r="D26">
        <f t="shared" si="0"/>
        <v>0</v>
      </c>
    </row>
    <row r="27" spans="1:4" x14ac:dyDescent="0.2">
      <c r="A27" s="1">
        <v>26</v>
      </c>
      <c r="B27" s="1" t="s">
        <v>61</v>
      </c>
      <c r="C27">
        <v>44.11</v>
      </c>
      <c r="D27">
        <f t="shared" si="0"/>
        <v>0.18204545454545454</v>
      </c>
    </row>
    <row r="28" spans="1:4" x14ac:dyDescent="0.2">
      <c r="A28" s="1">
        <v>27</v>
      </c>
      <c r="B28" s="1" t="s">
        <v>62</v>
      </c>
      <c r="C28">
        <v>48.6</v>
      </c>
      <c r="D28">
        <f t="shared" si="0"/>
        <v>0.28409090909090912</v>
      </c>
    </row>
    <row r="29" spans="1:4" x14ac:dyDescent="0.2">
      <c r="A29" s="1">
        <v>28</v>
      </c>
      <c r="B29" s="1" t="s">
        <v>63</v>
      </c>
      <c r="C29">
        <v>80.099999999999994</v>
      </c>
      <c r="D29">
        <f t="shared" si="0"/>
        <v>1</v>
      </c>
    </row>
    <row r="30" spans="1:4" x14ac:dyDescent="0.2">
      <c r="A30" s="1">
        <v>29</v>
      </c>
      <c r="B30" s="1" t="s">
        <v>64</v>
      </c>
      <c r="C30">
        <v>62.44</v>
      </c>
      <c r="D30">
        <f t="shared" si="0"/>
        <v>0.59863636363636363</v>
      </c>
    </row>
    <row r="31" spans="1:4" x14ac:dyDescent="0.2">
      <c r="A31" s="1">
        <v>30</v>
      </c>
      <c r="B31" s="1" t="s">
        <v>65</v>
      </c>
      <c r="C31">
        <v>64.28</v>
      </c>
      <c r="D31">
        <f t="shared" si="0"/>
        <v>0.6404545454545455</v>
      </c>
    </row>
    <row r="32" spans="1:4" x14ac:dyDescent="0.2">
      <c r="A32" s="1">
        <v>31</v>
      </c>
      <c r="B32" s="1" t="s">
        <v>66</v>
      </c>
      <c r="C32">
        <v>67.239999999999995</v>
      </c>
      <c r="D32">
        <f t="shared" si="0"/>
        <v>0.70772727272727265</v>
      </c>
    </row>
    <row r="33" spans="1:4" x14ac:dyDescent="0.2">
      <c r="A33" s="1">
        <v>32</v>
      </c>
      <c r="B33" s="1" t="s">
        <v>67</v>
      </c>
      <c r="C33">
        <v>66.13</v>
      </c>
      <c r="D33">
        <f t="shared" si="0"/>
        <v>0.6825</v>
      </c>
    </row>
    <row r="34" spans="1:4" x14ac:dyDescent="0.2">
      <c r="A34" s="1">
        <v>33</v>
      </c>
      <c r="B34" s="1" t="s">
        <v>76</v>
      </c>
      <c r="C34">
        <v>72</v>
      </c>
      <c r="D34">
        <f t="shared" si="0"/>
        <v>0.81590909090909103</v>
      </c>
    </row>
    <row r="35" spans="1:4" x14ac:dyDescent="0.2">
      <c r="A35" t="s">
        <v>116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392F5-5663-4069-BFA7-BEBA3CBC6B50}">
  <dimension ref="A1:K35"/>
  <sheetViews>
    <sheetView workbookViewId="0">
      <selection activeCell="M31" sqref="M31"/>
    </sheetView>
  </sheetViews>
  <sheetFormatPr defaultColWidth="9" defaultRowHeight="14.25" x14ac:dyDescent="0.2"/>
  <cols>
    <col min="1" max="2" width="9" style="1"/>
    <col min="3" max="4" width="9.5" style="1" bestFit="1" customWidth="1"/>
    <col min="5" max="5" width="9" style="1"/>
    <col min="6" max="6" width="9.5" style="1" bestFit="1" customWidth="1"/>
    <col min="7" max="7" width="9" style="1"/>
    <col min="8" max="8" width="9.5" style="1" bestFit="1" customWidth="1"/>
    <col min="9" max="16384" width="9" style="1"/>
  </cols>
  <sheetData>
    <row r="1" spans="1:11" x14ac:dyDescent="0.2">
      <c r="A1" s="1" t="s">
        <v>59</v>
      </c>
      <c r="B1" s="1" t="s">
        <v>68</v>
      </c>
      <c r="C1" s="1" t="s">
        <v>72</v>
      </c>
      <c r="D1" s="1" t="s">
        <v>118</v>
      </c>
      <c r="E1" s="1" t="s">
        <v>73</v>
      </c>
      <c r="F1" s="1" t="s">
        <v>119</v>
      </c>
      <c r="G1" s="1" t="s">
        <v>73</v>
      </c>
      <c r="H1" s="1" t="s">
        <v>120</v>
      </c>
      <c r="I1" s="1" t="s">
        <v>73</v>
      </c>
      <c r="J1" s="1" t="s">
        <v>121</v>
      </c>
      <c r="K1" s="1" t="s">
        <v>70</v>
      </c>
    </row>
    <row r="2" spans="1:11" x14ac:dyDescent="0.2">
      <c r="A2" s="1">
        <v>1</v>
      </c>
      <c r="B2" s="1" t="s">
        <v>35</v>
      </c>
      <c r="C2" s="1">
        <f>基础信息!C2</f>
        <v>11235086</v>
      </c>
      <c r="D2" s="1">
        <v>2804498</v>
      </c>
      <c r="E2" s="1">
        <f>D2/C2</f>
        <v>0.24961962907983082</v>
      </c>
      <c r="F2" s="1">
        <v>1836419</v>
      </c>
      <c r="G2" s="1">
        <f>F2/C2</f>
        <v>0.1634539335079411</v>
      </c>
      <c r="H2" s="1">
        <v>1308980</v>
      </c>
      <c r="I2" s="1">
        <f>H2/C2</f>
        <v>0.11650823144566939</v>
      </c>
      <c r="J2" s="1">
        <f>AVERAGE(I2,G2,E2)</f>
        <v>0.17652726467781377</v>
      </c>
      <c r="K2" s="1">
        <f>(J2-MIN($J$2:$J$34))/(MAX($J$2:$J$34)-MIN($J$2:$J$34))</f>
        <v>9.7955506332821532E-2</v>
      </c>
    </row>
    <row r="3" spans="1:11" x14ac:dyDescent="0.2">
      <c r="A3" s="1">
        <v>2</v>
      </c>
      <c r="B3" s="1" t="s">
        <v>36</v>
      </c>
      <c r="C3" s="1">
        <f>基础信息!C3</f>
        <v>5304061</v>
      </c>
      <c r="D3" s="1">
        <v>1741964</v>
      </c>
      <c r="E3" s="1">
        <f t="shared" ref="E3:E34" si="0">D3/C3</f>
        <v>0.32842080813173152</v>
      </c>
      <c r="F3" s="2">
        <v>1765026</v>
      </c>
      <c r="G3" s="1">
        <f t="shared" ref="G3:G34" si="1">F3/C3</f>
        <v>0.33276879734226283</v>
      </c>
      <c r="H3" s="1">
        <v>1097522</v>
      </c>
      <c r="I3" s="1">
        <f t="shared" ref="I3:I34" si="2">H3/C3</f>
        <v>0.20692107424858047</v>
      </c>
      <c r="J3" s="1">
        <f t="shared" ref="J3:J34" si="3">AVERAGE(I3,G3,E3)</f>
        <v>0.28937022657419159</v>
      </c>
      <c r="K3" s="1">
        <f t="shared" ref="K3:K34" si="4">(J3-MIN($J$2:$J$34))/(MAX($J$2:$J$34)-MIN($J$2:$J$34))</f>
        <v>0.28518800200375771</v>
      </c>
    </row>
    <row r="4" spans="1:11" x14ac:dyDescent="0.2">
      <c r="A4" s="1">
        <v>3</v>
      </c>
      <c r="B4" s="1" t="s">
        <v>37</v>
      </c>
      <c r="C4" s="1">
        <f>基础信息!C4</f>
        <v>3446100</v>
      </c>
      <c r="D4" s="2">
        <v>924255</v>
      </c>
      <c r="E4" s="1">
        <f t="shared" si="0"/>
        <v>0.26820318621049882</v>
      </c>
      <c r="F4" s="1">
        <v>797572</v>
      </c>
      <c r="G4" s="1">
        <f t="shared" si="1"/>
        <v>0.23144191985142626</v>
      </c>
      <c r="H4" s="1">
        <v>646867</v>
      </c>
      <c r="I4" s="1">
        <f t="shared" si="2"/>
        <v>0.18770987493108152</v>
      </c>
      <c r="J4" s="1">
        <f t="shared" si="3"/>
        <v>0.22911832699766888</v>
      </c>
      <c r="K4" s="1">
        <f t="shared" si="4"/>
        <v>0.18521620635923836</v>
      </c>
    </row>
    <row r="5" spans="1:11" x14ac:dyDescent="0.2">
      <c r="A5" s="1">
        <v>4</v>
      </c>
      <c r="B5" s="1" t="s">
        <v>38</v>
      </c>
      <c r="C5" s="1">
        <f>基础信息!C5</f>
        <v>9070093</v>
      </c>
      <c r="D5" s="1">
        <v>4417422</v>
      </c>
      <c r="E5" s="1">
        <f t="shared" si="0"/>
        <v>0.48703161037047799</v>
      </c>
      <c r="F5" s="1">
        <v>3551082</v>
      </c>
      <c r="G5" s="1">
        <f t="shared" si="1"/>
        <v>0.39151550044745959</v>
      </c>
      <c r="H5" s="1">
        <v>1501036</v>
      </c>
      <c r="I5" s="1">
        <f t="shared" si="2"/>
        <v>0.16549290067918818</v>
      </c>
      <c r="J5" s="1">
        <f t="shared" si="3"/>
        <v>0.34801333716570859</v>
      </c>
      <c r="K5" s="1">
        <f t="shared" si="4"/>
        <v>0.38249044573116653</v>
      </c>
    </row>
    <row r="6" spans="1:11" x14ac:dyDescent="0.2">
      <c r="A6" s="1">
        <v>5</v>
      </c>
      <c r="B6" s="1" t="s">
        <v>39</v>
      </c>
      <c r="C6" s="1">
        <f>基础信息!C6</f>
        <v>9066906</v>
      </c>
      <c r="D6" s="1">
        <v>2761830</v>
      </c>
      <c r="E6" s="1">
        <f t="shared" si="0"/>
        <v>0.30460556225023178</v>
      </c>
      <c r="F6" s="1">
        <v>1615777</v>
      </c>
      <c r="G6" s="1">
        <f t="shared" si="1"/>
        <v>0.17820599441529447</v>
      </c>
      <c r="H6" s="1">
        <v>1060680</v>
      </c>
      <c r="I6" s="1">
        <f t="shared" si="2"/>
        <v>0.11698367668088762</v>
      </c>
      <c r="J6" s="1">
        <f t="shared" si="3"/>
        <v>0.1999317444488046</v>
      </c>
      <c r="K6" s="1">
        <f t="shared" si="4"/>
        <v>0.13678893540770312</v>
      </c>
    </row>
    <row r="7" spans="1:11" x14ac:dyDescent="0.2">
      <c r="A7" s="1">
        <v>6</v>
      </c>
      <c r="B7" s="1" t="s">
        <v>40</v>
      </c>
      <c r="C7" s="1">
        <f>基础信息!C7</f>
        <v>10009854</v>
      </c>
      <c r="D7" s="1">
        <v>2754830</v>
      </c>
      <c r="E7" s="1">
        <f t="shared" si="0"/>
        <v>0.27521180628608571</v>
      </c>
      <c r="F7" s="1">
        <v>2324976</v>
      </c>
      <c r="G7" s="1">
        <f t="shared" si="1"/>
        <v>0.23226872240094612</v>
      </c>
      <c r="H7" s="1">
        <v>1012100</v>
      </c>
      <c r="I7" s="1">
        <f t="shared" si="2"/>
        <v>0.10111036584549585</v>
      </c>
      <c r="J7" s="1">
        <f t="shared" si="3"/>
        <v>0.20286363151084255</v>
      </c>
      <c r="K7" s="1">
        <f t="shared" si="4"/>
        <v>0.14165361214451888</v>
      </c>
    </row>
    <row r="8" spans="1:11" x14ac:dyDescent="0.2">
      <c r="A8" s="1">
        <v>7</v>
      </c>
      <c r="B8" s="1" t="s">
        <v>41</v>
      </c>
      <c r="C8" s="1">
        <f>基础信息!C8</f>
        <v>9314685</v>
      </c>
      <c r="D8" s="1">
        <v>3376045</v>
      </c>
      <c r="E8" s="1">
        <f t="shared" si="0"/>
        <v>0.36244328176422497</v>
      </c>
      <c r="F8" s="1">
        <v>4837330</v>
      </c>
      <c r="G8" s="1">
        <f t="shared" si="1"/>
        <v>0.51932298301016089</v>
      </c>
      <c r="H8" s="1">
        <v>3292354</v>
      </c>
      <c r="I8" s="1">
        <f t="shared" si="2"/>
        <v>0.35345843686608835</v>
      </c>
      <c r="J8" s="1">
        <f t="shared" si="3"/>
        <v>0.41174156721349142</v>
      </c>
      <c r="K8" s="1">
        <f t="shared" si="4"/>
        <v>0.48823027527848839</v>
      </c>
    </row>
    <row r="9" spans="1:11" x14ac:dyDescent="0.2">
      <c r="A9" s="1">
        <v>8</v>
      </c>
      <c r="B9" s="1" t="s">
        <v>42</v>
      </c>
      <c r="C9" s="1">
        <f>基础信息!C9</f>
        <v>11936010</v>
      </c>
      <c r="D9" s="1">
        <v>7515404</v>
      </c>
      <c r="E9" s="1">
        <f t="shared" si="0"/>
        <v>0.62964122851773752</v>
      </c>
      <c r="F9" s="1">
        <v>7134934</v>
      </c>
      <c r="G9" s="1">
        <f t="shared" si="1"/>
        <v>0.59776541742173472</v>
      </c>
      <c r="H9" s="1">
        <v>5234553</v>
      </c>
      <c r="I9" s="1">
        <f t="shared" si="2"/>
        <v>0.43855132494024385</v>
      </c>
      <c r="J9" s="1">
        <f t="shared" si="3"/>
        <v>0.55531932362657199</v>
      </c>
      <c r="K9" s="1">
        <f t="shared" si="4"/>
        <v>0.7264588825773699</v>
      </c>
    </row>
    <row r="10" spans="1:11" x14ac:dyDescent="0.2">
      <c r="A10" s="1">
        <v>9</v>
      </c>
      <c r="B10" s="1" t="s">
        <v>43</v>
      </c>
      <c r="C10" s="1">
        <f>基础信息!C10</f>
        <v>9369881</v>
      </c>
      <c r="D10" s="1">
        <v>2877855</v>
      </c>
      <c r="E10" s="1">
        <f t="shared" si="0"/>
        <v>0.30713890603306487</v>
      </c>
      <c r="F10" s="1">
        <v>2356482</v>
      </c>
      <c r="G10" s="1">
        <f t="shared" si="1"/>
        <v>0.2514954031966895</v>
      </c>
      <c r="H10" s="1">
        <v>1953934</v>
      </c>
      <c r="I10" s="1">
        <f t="shared" si="2"/>
        <v>0.20853349151392639</v>
      </c>
      <c r="J10" s="1">
        <f t="shared" si="3"/>
        <v>0.25572260024789362</v>
      </c>
      <c r="K10" s="1">
        <f t="shared" si="4"/>
        <v>0.22935883069699067</v>
      </c>
    </row>
    <row r="11" spans="1:11" x14ac:dyDescent="0.2">
      <c r="A11" s="1">
        <v>10</v>
      </c>
      <c r="B11" s="1" t="s">
        <v>44</v>
      </c>
      <c r="C11" s="1">
        <f>基础信息!C11</f>
        <v>8291268</v>
      </c>
      <c r="D11" s="1">
        <v>2215488</v>
      </c>
      <c r="E11" s="1">
        <f t="shared" si="0"/>
        <v>0.26720738010157191</v>
      </c>
      <c r="F11" s="1">
        <v>1712392</v>
      </c>
      <c r="G11" s="1">
        <f t="shared" si="1"/>
        <v>0.20652956821562155</v>
      </c>
      <c r="H11" s="1">
        <v>1410250</v>
      </c>
      <c r="I11" s="1">
        <f t="shared" si="2"/>
        <v>0.17008857993735096</v>
      </c>
      <c r="J11" s="1">
        <f t="shared" si="3"/>
        <v>0.21460850941818146</v>
      </c>
      <c r="K11" s="1">
        <f t="shared" si="4"/>
        <v>0.16114107299263841</v>
      </c>
    </row>
    <row r="12" spans="1:11" x14ac:dyDescent="0.2">
      <c r="A12" s="1">
        <v>11</v>
      </c>
      <c r="B12" s="1" t="s">
        <v>45</v>
      </c>
      <c r="C12" s="1">
        <f>基础信息!C12</f>
        <v>6255007</v>
      </c>
      <c r="D12" s="1">
        <v>2224822</v>
      </c>
      <c r="E12" s="1">
        <f t="shared" si="0"/>
        <v>0.35568657237314044</v>
      </c>
      <c r="F12" s="1">
        <v>1381155</v>
      </c>
      <c r="G12" s="1">
        <f t="shared" si="1"/>
        <v>0.22080790637004882</v>
      </c>
      <c r="H12" s="1">
        <v>651925</v>
      </c>
      <c r="I12" s="1">
        <f t="shared" si="2"/>
        <v>0.1042245036656234</v>
      </c>
      <c r="J12" s="1">
        <f t="shared" si="3"/>
        <v>0.22690632746960424</v>
      </c>
      <c r="K12" s="1">
        <f t="shared" si="4"/>
        <v>0.18154598904924971</v>
      </c>
    </row>
    <row r="13" spans="1:11" x14ac:dyDescent="0.2">
      <c r="A13" s="1">
        <v>12</v>
      </c>
      <c r="B13" s="1" t="s">
        <v>46</v>
      </c>
      <c r="C13" s="1">
        <f>基础信息!C13</f>
        <v>9202432</v>
      </c>
      <c r="D13" s="1">
        <v>4373163</v>
      </c>
      <c r="E13" s="1">
        <f t="shared" si="0"/>
        <v>0.47521818145464156</v>
      </c>
      <c r="F13" s="1">
        <v>3135220</v>
      </c>
      <c r="G13" s="1">
        <f t="shared" si="1"/>
        <v>0.34069472069991935</v>
      </c>
      <c r="H13" s="1">
        <v>2136307</v>
      </c>
      <c r="I13" s="1">
        <f t="shared" si="2"/>
        <v>0.23214591534064039</v>
      </c>
      <c r="J13" s="1">
        <f t="shared" si="3"/>
        <v>0.34935293916506716</v>
      </c>
      <c r="K13" s="1">
        <f t="shared" si="4"/>
        <v>0.38471315436385911</v>
      </c>
    </row>
    <row r="14" spans="1:11" x14ac:dyDescent="0.2">
      <c r="A14" s="1">
        <v>13</v>
      </c>
      <c r="B14" s="1" t="s">
        <v>47</v>
      </c>
      <c r="C14" s="1">
        <f>基础信息!C14</f>
        <v>12600574</v>
      </c>
      <c r="D14" s="1">
        <v>5682800</v>
      </c>
      <c r="E14" s="1">
        <f t="shared" si="0"/>
        <v>0.45099532767316791</v>
      </c>
      <c r="F14" s="1">
        <v>2542214</v>
      </c>
      <c r="G14" s="1">
        <f t="shared" si="1"/>
        <v>0.20175382486543866</v>
      </c>
      <c r="H14" s="1">
        <v>2500100</v>
      </c>
      <c r="I14" s="1">
        <f t="shared" si="2"/>
        <v>0.19841159617014273</v>
      </c>
      <c r="J14" s="1">
        <f t="shared" si="3"/>
        <v>0.28372024956958314</v>
      </c>
      <c r="K14" s="1">
        <f t="shared" si="4"/>
        <v>0.2758133872535028</v>
      </c>
    </row>
    <row r="15" spans="1:11" x14ac:dyDescent="0.2">
      <c r="A15" s="1">
        <v>14</v>
      </c>
      <c r="B15" s="1" t="s">
        <v>48</v>
      </c>
      <c r="C15" s="1">
        <f>基础信息!C15</f>
        <v>12326518</v>
      </c>
      <c r="D15" s="1">
        <v>5310300</v>
      </c>
      <c r="E15" s="1">
        <f t="shared" si="0"/>
        <v>0.43080292423213107</v>
      </c>
      <c r="F15" s="1">
        <v>5049700</v>
      </c>
      <c r="G15" s="1">
        <f t="shared" si="1"/>
        <v>0.40966151187220917</v>
      </c>
      <c r="H15" s="1">
        <v>2770600</v>
      </c>
      <c r="I15" s="1">
        <f t="shared" si="2"/>
        <v>0.22476744852033639</v>
      </c>
      <c r="J15" s="1">
        <f t="shared" si="3"/>
        <v>0.3550772948748922</v>
      </c>
      <c r="K15" s="1">
        <f t="shared" si="4"/>
        <v>0.39421118053799414</v>
      </c>
    </row>
    <row r="16" spans="1:11" x14ac:dyDescent="0.2">
      <c r="A16" s="1">
        <v>15</v>
      </c>
      <c r="B16" s="1" t="s">
        <v>49</v>
      </c>
      <c r="C16" s="1">
        <f>基础信息!C16</f>
        <v>10047914</v>
      </c>
      <c r="D16" s="1">
        <v>4160672</v>
      </c>
      <c r="E16" s="1">
        <f t="shared" si="0"/>
        <v>0.4140831619378908</v>
      </c>
      <c r="F16" s="1">
        <v>3055782</v>
      </c>
      <c r="G16" s="1">
        <f t="shared" si="1"/>
        <v>0.3041210344754145</v>
      </c>
      <c r="H16" s="1">
        <v>1828433</v>
      </c>
      <c r="I16" s="1">
        <f t="shared" si="2"/>
        <v>0.18197140222338687</v>
      </c>
      <c r="J16" s="1">
        <f t="shared" si="3"/>
        <v>0.30005853287889739</v>
      </c>
      <c r="K16" s="1">
        <f t="shared" si="4"/>
        <v>0.3029223669149087</v>
      </c>
    </row>
    <row r="17" spans="1:11" x14ac:dyDescent="0.2">
      <c r="A17" s="1">
        <v>16</v>
      </c>
      <c r="B17" s="1" t="s">
        <v>50</v>
      </c>
      <c r="C17" s="1">
        <f>基础信息!C17</f>
        <v>18676605</v>
      </c>
      <c r="D17" s="1">
        <v>8204077</v>
      </c>
      <c r="E17" s="1">
        <f t="shared" si="0"/>
        <v>0.43927025281093646</v>
      </c>
      <c r="F17" s="1">
        <v>8441958</v>
      </c>
      <c r="G17" s="1">
        <f t="shared" si="1"/>
        <v>0.45200709657884824</v>
      </c>
      <c r="H17" s="1">
        <v>6918212</v>
      </c>
      <c r="I17" s="1">
        <f t="shared" si="2"/>
        <v>0.37042128373973748</v>
      </c>
      <c r="J17" s="1">
        <f t="shared" si="3"/>
        <v>0.42056621104317404</v>
      </c>
      <c r="K17" s="1">
        <f t="shared" si="4"/>
        <v>0.50287239437809028</v>
      </c>
    </row>
    <row r="18" spans="1:11" x14ac:dyDescent="0.2">
      <c r="A18" s="1">
        <v>17</v>
      </c>
      <c r="B18" s="1" t="s">
        <v>51</v>
      </c>
      <c r="C18" s="1">
        <f>基础信息!C18</f>
        <v>8741584</v>
      </c>
      <c r="D18" s="1">
        <v>1880246</v>
      </c>
      <c r="E18" s="1">
        <f t="shared" si="0"/>
        <v>0.21509213890754811</v>
      </c>
      <c r="F18" s="1">
        <v>1257078</v>
      </c>
      <c r="G18" s="1">
        <f t="shared" si="1"/>
        <v>0.14380437229682858</v>
      </c>
      <c r="H18" s="1">
        <v>856587</v>
      </c>
      <c r="I18" s="1">
        <f t="shared" si="2"/>
        <v>9.7989906634770085E-2</v>
      </c>
      <c r="J18" s="1">
        <f t="shared" si="3"/>
        <v>0.1522954726130489</v>
      </c>
      <c r="K18" s="1">
        <f t="shared" si="4"/>
        <v>5.7749375382170308E-2</v>
      </c>
    </row>
    <row r="19" spans="1:11" x14ac:dyDescent="0.2">
      <c r="A19" s="1">
        <v>18</v>
      </c>
      <c r="B19" s="1" t="s">
        <v>52</v>
      </c>
      <c r="C19" s="1">
        <f>基础信息!C19</f>
        <v>2873358</v>
      </c>
      <c r="D19" s="1">
        <v>945494</v>
      </c>
      <c r="E19" s="1">
        <f t="shared" si="0"/>
        <v>0.32905541182129061</v>
      </c>
      <c r="F19" s="1">
        <v>781797</v>
      </c>
      <c r="G19" s="1">
        <f t="shared" si="1"/>
        <v>0.27208478720716317</v>
      </c>
      <c r="H19" s="1">
        <v>583315</v>
      </c>
      <c r="I19" s="1">
        <f t="shared" si="2"/>
        <v>0.20300811802775706</v>
      </c>
      <c r="J19" s="1">
        <f t="shared" si="3"/>
        <v>0.26804943901873696</v>
      </c>
      <c r="K19" s="1">
        <f t="shared" si="4"/>
        <v>0.24981189881937518</v>
      </c>
    </row>
    <row r="20" spans="1:11" x14ac:dyDescent="0.2">
      <c r="A20" s="1">
        <v>19</v>
      </c>
      <c r="B20" s="1" t="s">
        <v>53</v>
      </c>
      <c r="C20" s="1">
        <f>基础信息!C20</f>
        <v>20937757</v>
      </c>
      <c r="D20" s="1">
        <v>9607500</v>
      </c>
      <c r="E20" s="1">
        <f t="shared" si="0"/>
        <v>0.45886003930602498</v>
      </c>
      <c r="F20" s="1">
        <v>9959837</v>
      </c>
      <c r="G20" s="1">
        <f t="shared" si="1"/>
        <v>0.47568786857159534</v>
      </c>
      <c r="H20" s="2">
        <v>6071200</v>
      </c>
      <c r="I20" s="1">
        <f t="shared" si="2"/>
        <v>0.28996420199164602</v>
      </c>
      <c r="J20" s="1">
        <f t="shared" si="3"/>
        <v>0.40817070328975547</v>
      </c>
      <c r="K20" s="1">
        <f t="shared" si="4"/>
        <v>0.48230538857836486</v>
      </c>
    </row>
    <row r="21" spans="1:11" x14ac:dyDescent="0.2">
      <c r="A21" s="1">
        <v>20</v>
      </c>
      <c r="B21" s="1" t="s">
        <v>54</v>
      </c>
      <c r="C21" s="1">
        <f>基础信息!C21</f>
        <v>5987018</v>
      </c>
      <c r="D21" s="1">
        <v>2542439</v>
      </c>
      <c r="E21" s="1">
        <f t="shared" si="0"/>
        <v>0.42465865310576983</v>
      </c>
      <c r="F21" s="1">
        <v>1592217</v>
      </c>
      <c r="G21" s="1">
        <f t="shared" si="1"/>
        <v>0.26594491615024374</v>
      </c>
      <c r="H21" s="1">
        <v>907237</v>
      </c>
      <c r="I21" s="1">
        <f t="shared" si="2"/>
        <v>0.15153403580881167</v>
      </c>
      <c r="J21" s="1">
        <f t="shared" si="3"/>
        <v>0.28071253502160842</v>
      </c>
      <c r="K21" s="1">
        <f t="shared" si="4"/>
        <v>0.27082289523149955</v>
      </c>
    </row>
    <row r="22" spans="1:11" x14ac:dyDescent="0.2">
      <c r="A22" s="1">
        <v>21</v>
      </c>
      <c r="B22" s="1" t="s">
        <v>55</v>
      </c>
      <c r="C22" s="1">
        <f>基础信息!C22</f>
        <v>8460088</v>
      </c>
      <c r="D22" s="1">
        <v>2058113</v>
      </c>
      <c r="E22" s="1">
        <f t="shared" si="0"/>
        <v>0.24327323781974844</v>
      </c>
      <c r="F22" s="1">
        <v>1806160</v>
      </c>
      <c r="G22" s="1">
        <f t="shared" si="1"/>
        <v>0.21349186911530943</v>
      </c>
      <c r="H22" s="1">
        <v>1252403</v>
      </c>
      <c r="I22" s="1">
        <f t="shared" si="2"/>
        <v>0.148036639808002</v>
      </c>
      <c r="J22" s="1">
        <f t="shared" si="3"/>
        <v>0.20160058224768662</v>
      </c>
      <c r="K22" s="1">
        <f t="shared" si="4"/>
        <v>0.13955792215444948</v>
      </c>
    </row>
    <row r="23" spans="1:11" x14ac:dyDescent="0.2">
      <c r="A23" s="1">
        <v>22</v>
      </c>
      <c r="B23" s="1" t="s">
        <v>56</v>
      </c>
      <c r="C23" s="1">
        <f>基础信息!C23</f>
        <v>867891</v>
      </c>
      <c r="D23" s="1">
        <v>90677</v>
      </c>
      <c r="E23" s="1">
        <f t="shared" si="0"/>
        <v>0.10447971000966712</v>
      </c>
      <c r="F23" s="1">
        <v>126130</v>
      </c>
      <c r="G23" s="1">
        <f t="shared" si="1"/>
        <v>0.14532930978659764</v>
      </c>
      <c r="H23" s="1">
        <v>89100</v>
      </c>
      <c r="I23" s="1">
        <f t="shared" si="2"/>
        <v>0.10266266155542574</v>
      </c>
      <c r="J23" s="1">
        <f t="shared" si="3"/>
        <v>0.1174905604505635</v>
      </c>
      <c r="K23" s="1">
        <f t="shared" si="4"/>
        <v>0</v>
      </c>
    </row>
    <row r="24" spans="1:11" x14ac:dyDescent="0.2">
      <c r="A24" s="1">
        <v>23</v>
      </c>
      <c r="B24" s="1" t="s">
        <v>57</v>
      </c>
      <c r="C24" s="1">
        <f>基础信息!C24</f>
        <v>12952907</v>
      </c>
      <c r="D24" s="1">
        <v>5383600</v>
      </c>
      <c r="E24" s="1">
        <f t="shared" si="0"/>
        <v>0.41562870790317569</v>
      </c>
      <c r="F24" s="1">
        <v>3786000</v>
      </c>
      <c r="G24" s="1">
        <f t="shared" si="1"/>
        <v>0.29228959954703604</v>
      </c>
      <c r="H24" s="1">
        <v>2407500</v>
      </c>
      <c r="I24" s="1">
        <f t="shared" si="2"/>
        <v>0.18586561302416515</v>
      </c>
      <c r="J24" s="1">
        <f t="shared" si="3"/>
        <v>0.297927973491459</v>
      </c>
      <c r="K24" s="1">
        <f t="shared" si="4"/>
        <v>0.2993872775785304</v>
      </c>
    </row>
    <row r="25" spans="1:11" x14ac:dyDescent="0.2">
      <c r="A25" s="1">
        <v>24</v>
      </c>
      <c r="B25" s="1" t="s">
        <v>58</v>
      </c>
      <c r="C25" s="1">
        <f>基础信息!C25</f>
        <v>4359446</v>
      </c>
      <c r="D25" s="1">
        <v>1075717</v>
      </c>
      <c r="E25" s="1">
        <f t="shared" si="0"/>
        <v>0.24675543635590394</v>
      </c>
      <c r="F25" s="1">
        <v>1267025</v>
      </c>
      <c r="G25" s="1">
        <f t="shared" si="1"/>
        <v>0.29063899403731575</v>
      </c>
      <c r="H25" s="1">
        <v>674363</v>
      </c>
      <c r="I25" s="1">
        <f t="shared" si="2"/>
        <v>0.15469006841695024</v>
      </c>
      <c r="J25" s="1">
        <f t="shared" si="3"/>
        <v>0.2306948329367233</v>
      </c>
      <c r="K25" s="1">
        <f t="shared" si="4"/>
        <v>0.18783199325856012</v>
      </c>
    </row>
    <row r="26" spans="1:11" x14ac:dyDescent="0.2">
      <c r="A26" s="1">
        <v>25</v>
      </c>
      <c r="B26" s="1" t="s">
        <v>60</v>
      </c>
      <c r="C26" s="1">
        <f>基础信息!C26</f>
        <v>2467965</v>
      </c>
      <c r="D26" s="1">
        <v>458541</v>
      </c>
      <c r="E26" s="1">
        <f t="shared" si="0"/>
        <v>0.18579720538986574</v>
      </c>
      <c r="F26" s="1">
        <v>348900</v>
      </c>
      <c r="G26" s="1">
        <f t="shared" si="1"/>
        <v>0.14137153484753634</v>
      </c>
      <c r="H26" s="1">
        <v>192400</v>
      </c>
      <c r="I26" s="1">
        <f t="shared" si="2"/>
        <v>7.7958966192794465E-2</v>
      </c>
      <c r="J26" s="1">
        <f t="shared" si="3"/>
        <v>0.13504256881006552</v>
      </c>
      <c r="K26" s="1">
        <f t="shared" si="4"/>
        <v>2.9122829407867448E-2</v>
      </c>
    </row>
    <row r="27" spans="1:11" x14ac:dyDescent="0.2">
      <c r="A27" s="1">
        <v>26</v>
      </c>
      <c r="B27" s="1" t="s">
        <v>61</v>
      </c>
      <c r="C27" s="1">
        <f>基础信息!C27</f>
        <v>2859074</v>
      </c>
      <c r="D27" s="1">
        <v>1035006</v>
      </c>
      <c r="E27" s="1">
        <f t="shared" si="0"/>
        <v>0.3620074191853726</v>
      </c>
      <c r="F27" s="1">
        <v>903582</v>
      </c>
      <c r="G27" s="1">
        <f t="shared" si="1"/>
        <v>0.31604008850418003</v>
      </c>
      <c r="H27" s="1">
        <v>625434</v>
      </c>
      <c r="I27" s="1">
        <f t="shared" si="2"/>
        <v>0.21875404414156471</v>
      </c>
      <c r="J27" s="1">
        <f t="shared" si="3"/>
        <v>0.29893385061037242</v>
      </c>
      <c r="K27" s="1">
        <f t="shared" si="4"/>
        <v>0.30105625967672622</v>
      </c>
    </row>
    <row r="28" spans="1:11" x14ac:dyDescent="0.2">
      <c r="A28" s="1">
        <v>27</v>
      </c>
      <c r="B28" s="1" t="s">
        <v>62</v>
      </c>
      <c r="C28" s="1">
        <f>基础信息!C28</f>
        <v>4054369</v>
      </c>
      <c r="D28" s="1">
        <v>1596259</v>
      </c>
      <c r="E28" s="1">
        <f t="shared" si="0"/>
        <v>0.39371330039273683</v>
      </c>
      <c r="F28" s="1">
        <v>1414400</v>
      </c>
      <c r="G28" s="1">
        <f t="shared" si="1"/>
        <v>0.34885823170017333</v>
      </c>
      <c r="H28" s="1">
        <v>1045051</v>
      </c>
      <c r="I28" s="1">
        <f t="shared" si="2"/>
        <v>0.25775922221189046</v>
      </c>
      <c r="J28" s="1">
        <f t="shared" si="3"/>
        <v>0.33344358476826685</v>
      </c>
      <c r="K28" s="1">
        <f t="shared" si="4"/>
        <v>0.35831586668045318</v>
      </c>
    </row>
    <row r="29" spans="1:11" x14ac:dyDescent="0.2">
      <c r="A29" s="4">
        <v>28</v>
      </c>
      <c r="B29" s="4" t="s">
        <v>63</v>
      </c>
      <c r="C29" s="4">
        <f>基础信息!C29</f>
        <v>17560061</v>
      </c>
      <c r="D29" s="4">
        <v>12685530</v>
      </c>
      <c r="E29" s="4">
        <f t="shared" si="0"/>
        <v>0.72240808275096535</v>
      </c>
      <c r="F29" s="4">
        <v>13029297</v>
      </c>
      <c r="G29" s="4">
        <f t="shared" si="1"/>
        <v>0.7419847231737976</v>
      </c>
      <c r="H29" s="4">
        <v>12224363</v>
      </c>
      <c r="I29" s="4">
        <f t="shared" si="2"/>
        <v>0.69614581634995454</v>
      </c>
      <c r="J29" s="4">
        <f t="shared" si="3"/>
        <v>0.72017954075823909</v>
      </c>
      <c r="K29" s="4">
        <f t="shared" si="4"/>
        <v>1</v>
      </c>
    </row>
    <row r="30" spans="1:11" x14ac:dyDescent="0.2">
      <c r="A30" s="1">
        <v>29</v>
      </c>
      <c r="B30" s="1" t="s">
        <v>64</v>
      </c>
      <c r="C30" s="1">
        <f>基础信息!C30</f>
        <v>7450785</v>
      </c>
      <c r="D30" s="1">
        <v>2198977</v>
      </c>
      <c r="E30" s="1">
        <f t="shared" si="0"/>
        <v>0.29513360001664252</v>
      </c>
      <c r="F30" s="1">
        <v>3534053</v>
      </c>
      <c r="G30" s="1">
        <f t="shared" si="1"/>
        <v>0.47431955156402983</v>
      </c>
      <c r="H30" s="1">
        <v>1665121</v>
      </c>
      <c r="I30" s="1">
        <f t="shared" si="2"/>
        <v>0.22348262632729304</v>
      </c>
      <c r="J30" s="1">
        <f t="shared" si="3"/>
        <v>0.33097859263598844</v>
      </c>
      <c r="K30" s="1">
        <f t="shared" si="4"/>
        <v>0.35422587629931163</v>
      </c>
    </row>
    <row r="31" spans="1:11" x14ac:dyDescent="0.2">
      <c r="A31" s="1">
        <v>30</v>
      </c>
      <c r="B31" s="1" t="s">
        <v>65</v>
      </c>
      <c r="C31" s="1">
        <f>基础信息!C31</f>
        <v>9404283</v>
      </c>
      <c r="D31" s="1">
        <v>4873849</v>
      </c>
      <c r="E31" s="1">
        <f t="shared" si="0"/>
        <v>0.51825843607641331</v>
      </c>
      <c r="F31" s="1">
        <v>4513032</v>
      </c>
      <c r="G31" s="1">
        <f t="shared" si="1"/>
        <v>0.47989113045619747</v>
      </c>
      <c r="H31" s="1">
        <v>3183982</v>
      </c>
      <c r="I31" s="1">
        <f t="shared" si="2"/>
        <v>0.33856722516751142</v>
      </c>
      <c r="J31" s="1">
        <f t="shared" si="3"/>
        <v>0.44557226390004073</v>
      </c>
      <c r="K31" s="1">
        <f t="shared" si="4"/>
        <v>0.54436320252942072</v>
      </c>
    </row>
    <row r="32" spans="1:11" x14ac:dyDescent="0.2">
      <c r="A32" s="1">
        <v>31</v>
      </c>
      <c r="B32" s="1" t="s">
        <v>66</v>
      </c>
      <c r="C32" s="1">
        <f>基础信息!C32</f>
        <v>10071722</v>
      </c>
      <c r="D32" s="1">
        <v>4772874</v>
      </c>
      <c r="E32" s="1">
        <f t="shared" si="0"/>
        <v>0.47388857635268328</v>
      </c>
      <c r="F32" s="1">
        <v>4105885</v>
      </c>
      <c r="G32" s="1">
        <f t="shared" si="1"/>
        <v>0.40766464761438015</v>
      </c>
      <c r="H32" s="1">
        <v>2626134</v>
      </c>
      <c r="I32" s="1">
        <f t="shared" si="2"/>
        <v>0.26074329692578885</v>
      </c>
      <c r="J32" s="1">
        <f t="shared" si="3"/>
        <v>0.38076550696428407</v>
      </c>
      <c r="K32" s="1">
        <f t="shared" si="4"/>
        <v>0.43683384816380327</v>
      </c>
    </row>
    <row r="33" spans="1:11" x14ac:dyDescent="0.2">
      <c r="A33" s="1">
        <v>32</v>
      </c>
      <c r="B33" s="1" t="s">
        <v>67</v>
      </c>
      <c r="C33" s="1">
        <f>基础信息!C33</f>
        <v>5163970</v>
      </c>
      <c r="D33" s="1">
        <v>3180800</v>
      </c>
      <c r="E33" s="1">
        <f t="shared" si="0"/>
        <v>0.61596020116305861</v>
      </c>
      <c r="F33" s="1">
        <v>2952057</v>
      </c>
      <c r="G33" s="1">
        <f t="shared" si="1"/>
        <v>0.57166424282093042</v>
      </c>
      <c r="H33" s="1">
        <v>2583700</v>
      </c>
      <c r="I33" s="1">
        <f t="shared" si="2"/>
        <v>0.5003321088232503</v>
      </c>
      <c r="J33" s="1">
        <f t="shared" si="3"/>
        <v>0.56265218426907981</v>
      </c>
      <c r="K33" s="1">
        <f t="shared" si="4"/>
        <v>0.73862578936030854</v>
      </c>
    </row>
    <row r="34" spans="1:11" x14ac:dyDescent="0.2">
      <c r="A34" s="1">
        <v>33</v>
      </c>
      <c r="B34" s="1" t="s">
        <v>76</v>
      </c>
      <c r="C34" s="1">
        <f>基础信息!C34</f>
        <v>12748262</v>
      </c>
      <c r="D34" s="1">
        <v>5978357</v>
      </c>
      <c r="E34" s="1">
        <f t="shared" si="0"/>
        <v>0.46895467005620062</v>
      </c>
      <c r="F34" s="1">
        <v>7830306</v>
      </c>
      <c r="G34" s="1">
        <f t="shared" si="1"/>
        <v>0.6142253744078997</v>
      </c>
      <c r="H34" s="1">
        <v>5369637</v>
      </c>
      <c r="I34" s="1">
        <f t="shared" si="2"/>
        <v>0.42120541607946244</v>
      </c>
      <c r="J34" s="1">
        <f t="shared" si="3"/>
        <v>0.50146182018118757</v>
      </c>
      <c r="K34" s="1">
        <f t="shared" si="4"/>
        <v>0.63709686467903381</v>
      </c>
    </row>
    <row r="35" spans="1:11" x14ac:dyDescent="0.2">
      <c r="A35" s="1" t="s">
        <v>113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736CB-110D-4228-8668-F4DD376325CC}">
  <dimension ref="A1:I35"/>
  <sheetViews>
    <sheetView workbookViewId="0">
      <selection activeCell="A35" sqref="A35"/>
    </sheetView>
  </sheetViews>
  <sheetFormatPr defaultColWidth="9" defaultRowHeight="14.25" x14ac:dyDescent="0.2"/>
  <cols>
    <col min="1" max="2" width="9" style="1"/>
    <col min="3" max="3" width="9.5" style="1" bestFit="1" customWidth="1"/>
    <col min="4" max="4" width="11.125" style="1" customWidth="1"/>
    <col min="5" max="7" width="9" style="1"/>
    <col min="8" max="8" width="8.5" style="1" customWidth="1"/>
    <col min="9" max="16384" width="9" style="1"/>
  </cols>
  <sheetData>
    <row r="1" spans="1:9" x14ac:dyDescent="0.2">
      <c r="A1" s="1" t="s">
        <v>59</v>
      </c>
      <c r="B1" s="1" t="s">
        <v>68</v>
      </c>
      <c r="C1" s="1" t="s">
        <v>72</v>
      </c>
      <c r="D1" s="1" t="s">
        <v>124</v>
      </c>
      <c r="E1" s="1" t="s">
        <v>70</v>
      </c>
      <c r="F1" s="1" t="s">
        <v>122</v>
      </c>
      <c r="G1" s="1" t="s">
        <v>123</v>
      </c>
      <c r="H1" s="1" t="s">
        <v>70</v>
      </c>
      <c r="I1" s="1" t="s">
        <v>125</v>
      </c>
    </row>
    <row r="2" spans="1:9" x14ac:dyDescent="0.2">
      <c r="A2" s="1">
        <v>1</v>
      </c>
      <c r="B2" s="1" t="s">
        <v>35</v>
      </c>
      <c r="C2" s="1">
        <f>基础信息!C2</f>
        <v>11235086</v>
      </c>
      <c r="D2" s="5">
        <v>0.21099999999999999</v>
      </c>
      <c r="E2" s="7">
        <f>(MAX($D$2:$D$34)-D2)/(MAX($D$2:$D$34)-MIN($D$2:$D$34))</f>
        <v>1</v>
      </c>
      <c r="F2" s="1">
        <v>54500</v>
      </c>
      <c r="G2" s="5">
        <f>F2/C2</f>
        <v>4.8508751957928942E-3</v>
      </c>
      <c r="H2" s="7">
        <f>(MAX($G$2:$G$34)-G2)/(MAX($G$2:$G$34)-MIN($G$2:$G$34))</f>
        <v>0.76713104126922793</v>
      </c>
      <c r="I2" s="7">
        <f>AVERAGE(H2,E2)</f>
        <v>0.88356552063461402</v>
      </c>
    </row>
    <row r="3" spans="1:9" x14ac:dyDescent="0.2">
      <c r="A3" s="1">
        <v>2</v>
      </c>
      <c r="B3" s="1" t="s">
        <v>36</v>
      </c>
      <c r="C3" s="1">
        <f>基础信息!C3</f>
        <v>5304061</v>
      </c>
      <c r="D3" s="5">
        <v>0.27600000000000002</v>
      </c>
      <c r="E3" s="7">
        <f t="shared" ref="E3:E34" si="0">(MAX($D$2:$D$34)-D3)/(MAX($D$2:$D$34)-MIN($D$2:$D$34))</f>
        <v>0.71238938053097334</v>
      </c>
      <c r="F3" s="1">
        <v>51400</v>
      </c>
      <c r="G3" s="5">
        <f t="shared" ref="G3:G34" si="1">F3/C3</f>
        <v>9.6906879464621534E-3</v>
      </c>
      <c r="H3" s="7">
        <f t="shared" ref="H3:H34" si="2">(MAX($G$2:$G$34)-G3)/(MAX($G$2:$G$34)-MIN($G$2:$G$34))</f>
        <v>0.38578811315818612</v>
      </c>
      <c r="I3" s="7">
        <f t="shared" ref="I3:I34" si="3">AVERAGE(H3,E3)</f>
        <v>0.54908874684457976</v>
      </c>
    </row>
    <row r="4" spans="1:9" x14ac:dyDescent="0.2">
      <c r="A4" s="1">
        <v>3</v>
      </c>
      <c r="B4" s="1" t="s">
        <v>37</v>
      </c>
      <c r="C4" s="1">
        <f>基础信息!C4</f>
        <v>3446100</v>
      </c>
      <c r="D4" s="6">
        <v>0.31</v>
      </c>
      <c r="E4" s="7">
        <f t="shared" si="0"/>
        <v>0.56194690265486724</v>
      </c>
      <c r="F4" s="1">
        <v>43800</v>
      </c>
      <c r="G4" s="5">
        <f t="shared" si="1"/>
        <v>1.2710020022634282E-2</v>
      </c>
      <c r="H4" s="7">
        <f t="shared" si="2"/>
        <v>0.14788615409833344</v>
      </c>
      <c r="I4" s="7">
        <f t="shared" si="3"/>
        <v>0.35491652837660037</v>
      </c>
    </row>
    <row r="5" spans="1:9" x14ac:dyDescent="0.2">
      <c r="A5" s="1">
        <v>4</v>
      </c>
      <c r="B5" s="1" t="s">
        <v>38</v>
      </c>
      <c r="C5" s="1">
        <f>基础信息!C5</f>
        <v>9070093</v>
      </c>
      <c r="D5" s="5">
        <v>0.316</v>
      </c>
      <c r="E5" s="7">
        <f t="shared" si="0"/>
        <v>0.53539823008849552</v>
      </c>
      <c r="F5" s="1">
        <v>96100</v>
      </c>
      <c r="G5" s="5">
        <f t="shared" si="1"/>
        <v>1.0595260710116202E-2</v>
      </c>
      <c r="H5" s="7">
        <f t="shared" si="2"/>
        <v>0.31451419324596808</v>
      </c>
      <c r="I5" s="7">
        <f t="shared" si="3"/>
        <v>0.4249562116672318</v>
      </c>
    </row>
    <row r="6" spans="1:9" x14ac:dyDescent="0.2">
      <c r="A6" s="1">
        <v>5</v>
      </c>
      <c r="B6" s="1" t="s">
        <v>39</v>
      </c>
      <c r="C6" s="1">
        <f>基础信息!C6</f>
        <v>9066906</v>
      </c>
      <c r="D6" s="6">
        <v>0.32</v>
      </c>
      <c r="E6" s="7">
        <f t="shared" si="0"/>
        <v>0.5176991150442477</v>
      </c>
      <c r="F6" s="1">
        <v>50100</v>
      </c>
      <c r="G6" s="5">
        <f t="shared" si="1"/>
        <v>5.5255894348083014E-3</v>
      </c>
      <c r="H6" s="7">
        <f t="shared" si="2"/>
        <v>0.71396834328906977</v>
      </c>
      <c r="I6" s="7">
        <f t="shared" si="3"/>
        <v>0.61583372916665868</v>
      </c>
    </row>
    <row r="7" spans="1:9" x14ac:dyDescent="0.2">
      <c r="A7" s="1">
        <v>6</v>
      </c>
      <c r="B7" s="1" t="s">
        <v>40</v>
      </c>
      <c r="C7" s="1">
        <f>基础信息!C7</f>
        <v>10009854</v>
      </c>
      <c r="D7" s="5">
        <v>0.33200000000000002</v>
      </c>
      <c r="E7" s="7">
        <f t="shared" si="0"/>
        <v>0.46460176991150431</v>
      </c>
      <c r="F7" s="1">
        <v>94800</v>
      </c>
      <c r="G7" s="5">
        <f t="shared" si="1"/>
        <v>9.4706676041428784E-3</v>
      </c>
      <c r="H7" s="7">
        <f t="shared" si="2"/>
        <v>0.40312415608100866</v>
      </c>
      <c r="I7" s="7">
        <f t="shared" si="3"/>
        <v>0.43386296299625648</v>
      </c>
    </row>
    <row r="8" spans="1:9" x14ac:dyDescent="0.2">
      <c r="A8" s="1">
        <v>7</v>
      </c>
      <c r="B8" s="1" t="s">
        <v>41</v>
      </c>
      <c r="C8" s="1">
        <f>基础信息!C8</f>
        <v>9314685</v>
      </c>
      <c r="D8" s="5">
        <v>0.25600000000000001</v>
      </c>
      <c r="E8" s="7">
        <f t="shared" si="0"/>
        <v>0.8008849557522123</v>
      </c>
      <c r="F8" s="1">
        <v>60800</v>
      </c>
      <c r="G8" s="5">
        <f t="shared" si="1"/>
        <v>6.5273275478451498E-3</v>
      </c>
      <c r="H8" s="7">
        <f t="shared" si="2"/>
        <v>0.63503848279538089</v>
      </c>
      <c r="I8" s="7">
        <f t="shared" si="3"/>
        <v>0.71796171927379659</v>
      </c>
    </row>
    <row r="9" spans="1:9" x14ac:dyDescent="0.2">
      <c r="A9" s="1">
        <v>8</v>
      </c>
      <c r="B9" s="1" t="s">
        <v>42</v>
      </c>
      <c r="C9" s="1">
        <f>基础信息!C9</f>
        <v>11936010</v>
      </c>
      <c r="D9" s="5">
        <v>0.249</v>
      </c>
      <c r="E9" s="7">
        <f t="shared" si="0"/>
        <v>0.83185840707964598</v>
      </c>
      <c r="F9" s="1">
        <v>53200</v>
      </c>
      <c r="G9" s="5">
        <f t="shared" si="1"/>
        <v>4.4571008234745111E-3</v>
      </c>
      <c r="H9" s="7">
        <f t="shared" si="2"/>
        <v>0.7981576697548477</v>
      </c>
      <c r="I9" s="7">
        <f t="shared" si="3"/>
        <v>0.81500803841724689</v>
      </c>
    </row>
    <row r="10" spans="1:9" x14ac:dyDescent="0.2">
      <c r="A10" s="1">
        <v>9</v>
      </c>
      <c r="B10" s="1" t="s">
        <v>43</v>
      </c>
      <c r="C10" s="1">
        <f>基础信息!C10</f>
        <v>9369881</v>
      </c>
      <c r="D10" s="5">
        <v>0.28899999999999998</v>
      </c>
      <c r="E10" s="7">
        <f t="shared" si="0"/>
        <v>0.65486725663716816</v>
      </c>
      <c r="F10" s="1">
        <v>111000</v>
      </c>
      <c r="G10" s="5">
        <f t="shared" si="1"/>
        <v>1.184646848770011E-2</v>
      </c>
      <c r="H10" s="7">
        <f t="shared" si="2"/>
        <v>0.21592789204801846</v>
      </c>
      <c r="I10" s="7">
        <f t="shared" si="3"/>
        <v>0.4353975743425933</v>
      </c>
    </row>
    <row r="11" spans="1:9" x14ac:dyDescent="0.2">
      <c r="A11" s="1">
        <v>10</v>
      </c>
      <c r="B11" s="1" t="s">
        <v>44</v>
      </c>
      <c r="C11" s="1">
        <f>基础信息!C11</f>
        <v>8291268</v>
      </c>
      <c r="D11" s="5">
        <v>0.30199999999999999</v>
      </c>
      <c r="E11" s="7">
        <f t="shared" si="0"/>
        <v>0.59734513274336287</v>
      </c>
      <c r="F11" s="1">
        <v>35700</v>
      </c>
      <c r="G11" s="5">
        <f t="shared" si="1"/>
        <v>4.3057346596443394E-3</v>
      </c>
      <c r="H11" s="7">
        <f t="shared" si="2"/>
        <v>0.81008425020446351</v>
      </c>
      <c r="I11" s="7">
        <f t="shared" si="3"/>
        <v>0.70371469147391319</v>
      </c>
    </row>
    <row r="12" spans="1:9" x14ac:dyDescent="0.2">
      <c r="A12" s="1">
        <v>11</v>
      </c>
      <c r="B12" s="1" t="s">
        <v>45</v>
      </c>
      <c r="C12" s="1">
        <f>基础信息!C12</f>
        <v>6255007</v>
      </c>
      <c r="D12" s="5">
        <v>0.31</v>
      </c>
      <c r="E12" s="7">
        <f t="shared" si="0"/>
        <v>0.56194690265486724</v>
      </c>
      <c r="F12" s="1">
        <v>34100</v>
      </c>
      <c r="G12" s="5">
        <f t="shared" si="1"/>
        <v>5.4516325881010207E-3</v>
      </c>
      <c r="H12" s="7">
        <f t="shared" si="2"/>
        <v>0.71979561841935535</v>
      </c>
      <c r="I12" s="7">
        <f t="shared" si="3"/>
        <v>0.6408712605371113</v>
      </c>
    </row>
    <row r="13" spans="1:9" x14ac:dyDescent="0.2">
      <c r="A13" s="1">
        <v>12</v>
      </c>
      <c r="B13" s="1" t="s">
        <v>46</v>
      </c>
      <c r="C13" s="1">
        <f>基础信息!C13</f>
        <v>9202432</v>
      </c>
      <c r="D13" s="5">
        <v>0.23499999999999999</v>
      </c>
      <c r="E13" s="7">
        <f t="shared" si="0"/>
        <v>0.89380530973451333</v>
      </c>
      <c r="F13" s="1">
        <v>35300</v>
      </c>
      <c r="G13" s="5">
        <f t="shared" si="1"/>
        <v>3.8359424986786103E-3</v>
      </c>
      <c r="H13" s="7">
        <f t="shared" si="2"/>
        <v>0.84710054143215852</v>
      </c>
      <c r="I13" s="7">
        <f t="shared" si="3"/>
        <v>0.87045292558333598</v>
      </c>
    </row>
    <row r="14" spans="1:9" x14ac:dyDescent="0.2">
      <c r="A14" s="1">
        <v>13</v>
      </c>
      <c r="B14" s="1" t="s">
        <v>47</v>
      </c>
      <c r="C14" s="1">
        <f>基础信息!C14</f>
        <v>12600574</v>
      </c>
      <c r="D14" s="5">
        <v>0.248</v>
      </c>
      <c r="E14" s="7">
        <f t="shared" si="0"/>
        <v>0.83628318584070793</v>
      </c>
      <c r="F14" s="1">
        <v>53000</v>
      </c>
      <c r="G14" s="5">
        <f t="shared" si="1"/>
        <v>4.2061575925033253E-3</v>
      </c>
      <c r="H14" s="7">
        <f t="shared" si="2"/>
        <v>0.81793021704502222</v>
      </c>
      <c r="I14" s="7">
        <f t="shared" si="3"/>
        <v>0.82710670144286502</v>
      </c>
    </row>
    <row r="15" spans="1:9" x14ac:dyDescent="0.2">
      <c r="A15" s="1">
        <v>14</v>
      </c>
      <c r="B15" s="1" t="s">
        <v>48</v>
      </c>
      <c r="C15" s="1">
        <f>基础信息!C15</f>
        <v>12326518</v>
      </c>
      <c r="D15" s="5">
        <v>0.27900000000000003</v>
      </c>
      <c r="E15" s="7">
        <f t="shared" si="0"/>
        <v>0.69911504424778748</v>
      </c>
      <c r="F15" s="1">
        <v>88100</v>
      </c>
      <c r="G15" s="5">
        <f t="shared" si="1"/>
        <v>7.1471927433197271E-3</v>
      </c>
      <c r="H15" s="7">
        <f t="shared" si="2"/>
        <v>0.58619750053967035</v>
      </c>
      <c r="I15" s="7">
        <f t="shared" si="3"/>
        <v>0.64265627239372891</v>
      </c>
    </row>
    <row r="16" spans="1:9" x14ac:dyDescent="0.2">
      <c r="A16" s="1">
        <v>15</v>
      </c>
      <c r="B16" s="1" t="s">
        <v>49</v>
      </c>
      <c r="C16" s="1">
        <f>基础信息!C16</f>
        <v>10047914</v>
      </c>
      <c r="D16" s="6">
        <v>0.27</v>
      </c>
      <c r="E16" s="7">
        <f t="shared" si="0"/>
        <v>0.73893805309734506</v>
      </c>
      <c r="F16" s="1">
        <v>58100</v>
      </c>
      <c r="G16" s="5">
        <f t="shared" si="1"/>
        <v>5.782294713111597E-3</v>
      </c>
      <c r="H16" s="7">
        <f t="shared" si="2"/>
        <v>0.69374178752486149</v>
      </c>
      <c r="I16" s="7">
        <f t="shared" si="3"/>
        <v>0.71633992031110327</v>
      </c>
    </row>
    <row r="17" spans="1:9" x14ac:dyDescent="0.2">
      <c r="A17" s="1">
        <v>16</v>
      </c>
      <c r="B17" s="1" t="s">
        <v>50</v>
      </c>
      <c r="C17" s="1">
        <f>基础信息!C17</f>
        <v>18676605</v>
      </c>
      <c r="D17" s="5">
        <v>0.317</v>
      </c>
      <c r="E17" s="7">
        <f t="shared" si="0"/>
        <v>0.53097345132743357</v>
      </c>
      <c r="F17" s="1">
        <v>35400</v>
      </c>
      <c r="G17" s="5">
        <f t="shared" si="1"/>
        <v>1.895419429816072E-3</v>
      </c>
      <c r="H17" s="7">
        <f t="shared" si="2"/>
        <v>1</v>
      </c>
      <c r="I17" s="7">
        <f t="shared" si="3"/>
        <v>0.76548672566371678</v>
      </c>
    </row>
    <row r="18" spans="1:9" x14ac:dyDescent="0.2">
      <c r="A18" s="1">
        <v>17</v>
      </c>
      <c r="B18" s="1" t="s">
        <v>51</v>
      </c>
      <c r="C18" s="1">
        <f>基础信息!C18</f>
        <v>8741584</v>
      </c>
      <c r="D18" s="5">
        <v>0.33900000000000002</v>
      </c>
      <c r="E18" s="7">
        <f t="shared" si="0"/>
        <v>0.43362831858407069</v>
      </c>
      <c r="F18" s="1">
        <v>31000</v>
      </c>
      <c r="G18" s="5">
        <f t="shared" si="1"/>
        <v>3.5462680447845606E-3</v>
      </c>
      <c r="H18" s="7">
        <f t="shared" si="2"/>
        <v>0.86992483446532354</v>
      </c>
      <c r="I18" s="7">
        <f t="shared" si="3"/>
        <v>0.65177657652469712</v>
      </c>
    </row>
    <row r="19" spans="1:9" x14ac:dyDescent="0.2">
      <c r="A19" s="1">
        <v>18</v>
      </c>
      <c r="B19" s="1" t="s">
        <v>52</v>
      </c>
      <c r="C19" s="1">
        <f>基础信息!C19</f>
        <v>2873358</v>
      </c>
      <c r="D19" s="5">
        <v>0.372</v>
      </c>
      <c r="E19" s="7">
        <f t="shared" si="0"/>
        <v>0.28761061946902655</v>
      </c>
      <c r="F19" s="1">
        <v>11400</v>
      </c>
      <c r="G19" s="5">
        <f t="shared" si="1"/>
        <v>3.9674833417903373E-3</v>
      </c>
      <c r="H19" s="7">
        <f t="shared" si="2"/>
        <v>0.83673605568392684</v>
      </c>
      <c r="I19" s="7">
        <f t="shared" si="3"/>
        <v>0.56217333757647669</v>
      </c>
    </row>
    <row r="20" spans="1:9" x14ac:dyDescent="0.2">
      <c r="A20" s="1">
        <v>19</v>
      </c>
      <c r="B20" s="1" t="s">
        <v>53</v>
      </c>
      <c r="C20" s="1">
        <f>基础信息!C20</f>
        <v>20937757</v>
      </c>
      <c r="D20" s="5">
        <v>0.34100000000000003</v>
      </c>
      <c r="E20" s="7">
        <f t="shared" si="0"/>
        <v>0.42477876106194679</v>
      </c>
      <c r="F20" s="1">
        <v>199300</v>
      </c>
      <c r="G20" s="5">
        <f t="shared" si="1"/>
        <v>9.518689131791911E-3</v>
      </c>
      <c r="H20" s="7">
        <f t="shared" si="2"/>
        <v>0.3993404001984045</v>
      </c>
      <c r="I20" s="7">
        <f t="shared" si="3"/>
        <v>0.41205958063017567</v>
      </c>
    </row>
    <row r="21" spans="1:9" x14ac:dyDescent="0.2">
      <c r="A21" s="1">
        <v>20</v>
      </c>
      <c r="B21" s="1" t="s">
        <v>54</v>
      </c>
      <c r="C21" s="1">
        <f>基础信息!C21</f>
        <v>5987018</v>
      </c>
      <c r="D21" s="5">
        <v>0.437</v>
      </c>
      <c r="E21" s="7">
        <f t="shared" si="0"/>
        <v>0</v>
      </c>
      <c r="F21" s="1">
        <v>34900</v>
      </c>
      <c r="G21" s="5">
        <f t="shared" si="1"/>
        <v>5.8292792839440269E-3</v>
      </c>
      <c r="H21" s="7">
        <f t="shared" si="2"/>
        <v>0.69003973648687411</v>
      </c>
      <c r="I21" s="7">
        <f t="shared" si="3"/>
        <v>0.34501986824343706</v>
      </c>
    </row>
    <row r="22" spans="1:9" x14ac:dyDescent="0.2">
      <c r="A22" s="1">
        <v>21</v>
      </c>
      <c r="B22" s="1" t="s">
        <v>55</v>
      </c>
      <c r="C22" s="1">
        <f>基础信息!C22</f>
        <v>8460088</v>
      </c>
      <c r="D22" s="5">
        <v>0.26400000000000001</v>
      </c>
      <c r="E22" s="7">
        <f t="shared" si="0"/>
        <v>0.76548672566371678</v>
      </c>
      <c r="F22" s="1">
        <v>80000</v>
      </c>
      <c r="G22" s="5">
        <f t="shared" si="1"/>
        <v>9.4561664133990097E-3</v>
      </c>
      <c r="H22" s="7">
        <f t="shared" si="2"/>
        <v>0.40426674709108423</v>
      </c>
      <c r="I22" s="7">
        <f t="shared" si="3"/>
        <v>0.58487673637740056</v>
      </c>
    </row>
    <row r="23" spans="1:9" x14ac:dyDescent="0.2">
      <c r="A23" s="1">
        <v>22</v>
      </c>
      <c r="B23" s="1" t="s">
        <v>56</v>
      </c>
      <c r="C23" s="1">
        <f>基础信息!C23</f>
        <v>867891</v>
      </c>
      <c r="D23" s="5">
        <v>0.33400000000000002</v>
      </c>
      <c r="E23" s="7">
        <f t="shared" si="0"/>
        <v>0.45575221238938041</v>
      </c>
      <c r="F23" s="1">
        <v>4000</v>
      </c>
      <c r="G23" s="5">
        <f t="shared" si="1"/>
        <v>4.6088736949686081E-3</v>
      </c>
      <c r="H23" s="7">
        <f t="shared" si="2"/>
        <v>0.78619904362507098</v>
      </c>
      <c r="I23" s="7">
        <f t="shared" si="3"/>
        <v>0.62097562800722572</v>
      </c>
    </row>
    <row r="24" spans="1:9" x14ac:dyDescent="0.2">
      <c r="A24" s="1">
        <v>23</v>
      </c>
      <c r="B24" s="1" t="s">
        <v>57</v>
      </c>
      <c r="C24" s="1">
        <f>基础信息!C24</f>
        <v>12952907</v>
      </c>
      <c r="D24" s="5">
        <v>0.28100000000000003</v>
      </c>
      <c r="E24" s="7">
        <f t="shared" si="0"/>
        <v>0.69026548672566357</v>
      </c>
      <c r="F24" s="1">
        <v>125200</v>
      </c>
      <c r="G24" s="5">
        <f t="shared" si="1"/>
        <v>9.6657839047250161E-3</v>
      </c>
      <c r="H24" s="7">
        <f t="shared" si="2"/>
        <v>0.38775037506522503</v>
      </c>
      <c r="I24" s="7">
        <f t="shared" si="3"/>
        <v>0.5390079308954443</v>
      </c>
    </row>
    <row r="25" spans="1:9" x14ac:dyDescent="0.2">
      <c r="A25" s="1">
        <v>24</v>
      </c>
      <c r="B25" s="1" t="s">
        <v>58</v>
      </c>
      <c r="C25" s="1">
        <f>基础信息!C25</f>
        <v>4359446</v>
      </c>
      <c r="D25" s="5">
        <v>0.309</v>
      </c>
      <c r="E25" s="7">
        <f t="shared" si="0"/>
        <v>0.5663716814159292</v>
      </c>
      <c r="F25" s="1">
        <v>30900</v>
      </c>
      <c r="G25" s="5">
        <f t="shared" si="1"/>
        <v>7.0880566016874617E-3</v>
      </c>
      <c r="H25" s="7">
        <f t="shared" si="2"/>
        <v>0.59085700919609907</v>
      </c>
      <c r="I25" s="7">
        <f t="shared" si="3"/>
        <v>0.57861434530601419</v>
      </c>
    </row>
    <row r="26" spans="1:9" x14ac:dyDescent="0.2">
      <c r="A26" s="1">
        <v>25</v>
      </c>
      <c r="B26" s="1" t="s">
        <v>60</v>
      </c>
      <c r="C26" s="1">
        <f>基础信息!C26</f>
        <v>2467965</v>
      </c>
      <c r="D26" s="5">
        <v>0.35699999999999998</v>
      </c>
      <c r="E26" s="7">
        <f t="shared" si="0"/>
        <v>0.3539823008849558</v>
      </c>
      <c r="F26" s="1">
        <v>36000</v>
      </c>
      <c r="G26" s="5">
        <f t="shared" si="1"/>
        <v>1.4586916751250524E-2</v>
      </c>
      <c r="H26" s="7">
        <f t="shared" si="2"/>
        <v>0</v>
      </c>
      <c r="I26" s="7">
        <f t="shared" si="3"/>
        <v>0.1769911504424779</v>
      </c>
    </row>
    <row r="27" spans="1:9" x14ac:dyDescent="0.2">
      <c r="A27" s="1">
        <v>26</v>
      </c>
      <c r="B27" s="1" t="s">
        <v>61</v>
      </c>
      <c r="C27" s="1">
        <f>基础信息!C27</f>
        <v>2859074</v>
      </c>
      <c r="D27" s="5">
        <v>0.27200000000000002</v>
      </c>
      <c r="E27" s="7">
        <f t="shared" si="0"/>
        <v>0.73008849557522115</v>
      </c>
      <c r="F27" s="1">
        <v>32700</v>
      </c>
      <c r="G27" s="5">
        <f t="shared" si="1"/>
        <v>1.1437269549511485E-2</v>
      </c>
      <c r="H27" s="7">
        <f t="shared" si="2"/>
        <v>0.24816986695649015</v>
      </c>
      <c r="I27" s="7">
        <f t="shared" si="3"/>
        <v>0.48912918126585564</v>
      </c>
    </row>
    <row r="28" spans="1:9" x14ac:dyDescent="0.2">
      <c r="A28" s="1">
        <v>27</v>
      </c>
      <c r="B28" s="1" t="s">
        <v>62</v>
      </c>
      <c r="C28" s="1">
        <f>基础信息!C28</f>
        <v>4054369</v>
      </c>
      <c r="D28" s="6">
        <v>0.27</v>
      </c>
      <c r="E28" s="7">
        <f t="shared" si="0"/>
        <v>0.73893805309734506</v>
      </c>
      <c r="F28" s="1">
        <v>38000</v>
      </c>
      <c r="G28" s="5">
        <f t="shared" si="1"/>
        <v>9.372605206876829E-3</v>
      </c>
      <c r="H28" s="7">
        <f t="shared" si="2"/>
        <v>0.41085077767517103</v>
      </c>
      <c r="I28" s="7">
        <f t="shared" si="3"/>
        <v>0.57489441538625807</v>
      </c>
    </row>
    <row r="29" spans="1:9" x14ac:dyDescent="0.2">
      <c r="A29" s="1">
        <v>28</v>
      </c>
      <c r="B29" s="1" t="s">
        <v>63</v>
      </c>
      <c r="C29" s="1">
        <f>基础信息!C29</f>
        <v>17560061</v>
      </c>
      <c r="D29" s="5">
        <v>0.29799999999999999</v>
      </c>
      <c r="E29" s="7">
        <f t="shared" si="0"/>
        <v>0.61504424778761069</v>
      </c>
      <c r="F29" s="1">
        <v>50000</v>
      </c>
      <c r="G29" s="5">
        <f t="shared" si="1"/>
        <v>2.8473705188153957E-3</v>
      </c>
      <c r="H29" s="7">
        <f t="shared" si="2"/>
        <v>0.92499300398609474</v>
      </c>
      <c r="I29" s="7">
        <f t="shared" si="3"/>
        <v>0.77001862588685266</v>
      </c>
    </row>
    <row r="30" spans="1:9" x14ac:dyDescent="0.2">
      <c r="A30" s="1">
        <v>29</v>
      </c>
      <c r="B30" s="1" t="s">
        <v>64</v>
      </c>
      <c r="C30" s="1">
        <f>基础信息!C30</f>
        <v>7450785</v>
      </c>
      <c r="D30" s="5">
        <v>0.30299999999999999</v>
      </c>
      <c r="E30" s="7">
        <f t="shared" si="0"/>
        <v>0.59292035398230092</v>
      </c>
      <c r="F30" s="1">
        <v>64100</v>
      </c>
      <c r="G30" s="5">
        <f t="shared" si="1"/>
        <v>8.603120342353188E-3</v>
      </c>
      <c r="H30" s="7">
        <f t="shared" si="2"/>
        <v>0.47148072897524901</v>
      </c>
      <c r="I30" s="7">
        <f t="shared" si="3"/>
        <v>0.53220054147877494</v>
      </c>
    </row>
    <row r="31" spans="1:9" x14ac:dyDescent="0.2">
      <c r="A31" s="1">
        <v>30</v>
      </c>
      <c r="B31" s="1" t="s">
        <v>65</v>
      </c>
      <c r="C31" s="1">
        <f>基础信息!C31</f>
        <v>9404283</v>
      </c>
      <c r="D31" s="5">
        <v>0.27200000000000002</v>
      </c>
      <c r="E31" s="7">
        <f t="shared" si="0"/>
        <v>0.73008849557522115</v>
      </c>
      <c r="F31" s="1">
        <v>57100</v>
      </c>
      <c r="G31" s="5">
        <f t="shared" si="1"/>
        <v>6.0717015853308538E-3</v>
      </c>
      <c r="H31" s="7">
        <f t="shared" si="2"/>
        <v>0.67093857803038492</v>
      </c>
      <c r="I31" s="7">
        <f t="shared" si="3"/>
        <v>0.70051353680280304</v>
      </c>
    </row>
    <row r="32" spans="1:9" x14ac:dyDescent="0.2">
      <c r="A32" s="1">
        <v>31</v>
      </c>
      <c r="B32" s="1" t="s">
        <v>66</v>
      </c>
      <c r="C32" s="1">
        <f>基础信息!C32</f>
        <v>10071722</v>
      </c>
      <c r="D32" s="5">
        <v>0.27800000000000002</v>
      </c>
      <c r="E32" s="7">
        <f t="shared" si="0"/>
        <v>0.70353982300884943</v>
      </c>
      <c r="F32" s="1">
        <v>82800</v>
      </c>
      <c r="G32" s="5">
        <f t="shared" si="1"/>
        <v>8.2210370778700997E-3</v>
      </c>
      <c r="H32" s="7">
        <f t="shared" si="2"/>
        <v>0.50158618105912522</v>
      </c>
      <c r="I32" s="7">
        <f t="shared" si="3"/>
        <v>0.60256300203398738</v>
      </c>
    </row>
    <row r="33" spans="1:9" x14ac:dyDescent="0.2">
      <c r="A33" s="1">
        <v>32</v>
      </c>
      <c r="B33" s="1" t="s">
        <v>67</v>
      </c>
      <c r="C33" s="1">
        <f>基础信息!C33</f>
        <v>5163970</v>
      </c>
      <c r="D33" s="5">
        <v>0.29599999999999999</v>
      </c>
      <c r="E33" s="7">
        <f t="shared" si="0"/>
        <v>0.62389380530973459</v>
      </c>
      <c r="F33" s="1">
        <v>24900</v>
      </c>
      <c r="G33" s="5">
        <f t="shared" si="1"/>
        <v>4.8218715445674546E-3</v>
      </c>
      <c r="H33" s="7">
        <f t="shared" si="2"/>
        <v>0.76941632333570709</v>
      </c>
      <c r="I33" s="7">
        <f t="shared" si="3"/>
        <v>0.69665506432272084</v>
      </c>
    </row>
    <row r="34" spans="1:9" x14ac:dyDescent="0.2">
      <c r="A34" s="1">
        <v>33</v>
      </c>
      <c r="B34" s="1" t="s">
        <v>76</v>
      </c>
      <c r="C34" s="1">
        <f>基础信息!C34</f>
        <v>12748262</v>
      </c>
      <c r="D34" s="5">
        <v>0.25600000000000001</v>
      </c>
      <c r="E34" s="7">
        <f t="shared" si="0"/>
        <v>0.8008849557522123</v>
      </c>
      <c r="F34" s="1">
        <v>39600</v>
      </c>
      <c r="G34" s="5">
        <f t="shared" si="1"/>
        <v>3.1063057850552493E-3</v>
      </c>
      <c r="H34" s="7">
        <f t="shared" si="2"/>
        <v>0.90459074098419179</v>
      </c>
      <c r="I34" s="7">
        <f t="shared" si="3"/>
        <v>0.85273784836820199</v>
      </c>
    </row>
    <row r="35" spans="1:9" x14ac:dyDescent="0.2">
      <c r="A35" s="1" t="s">
        <v>190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C6F47-67C0-41F8-9B59-07224BB33E21}">
  <dimension ref="A1:D35"/>
  <sheetViews>
    <sheetView topLeftCell="A2" zoomScale="181" workbookViewId="0">
      <selection activeCell="A21" sqref="A21:XFD21"/>
    </sheetView>
  </sheetViews>
  <sheetFormatPr defaultColWidth="9" defaultRowHeight="14.25" x14ac:dyDescent="0.2"/>
  <cols>
    <col min="1" max="2" width="9" style="1"/>
    <col min="3" max="3" width="12.125" style="1" customWidth="1"/>
    <col min="4" max="16384" width="9" style="1"/>
  </cols>
  <sheetData>
    <row r="1" spans="1:4" x14ac:dyDescent="0.2">
      <c r="A1" s="1" t="s">
        <v>59</v>
      </c>
      <c r="B1" s="1" t="s">
        <v>68</v>
      </c>
      <c r="C1" s="1" t="s">
        <v>126</v>
      </c>
      <c r="D1" s="1" t="s">
        <v>70</v>
      </c>
    </row>
    <row r="2" spans="1:4" x14ac:dyDescent="0.2">
      <c r="A2" s="1">
        <v>1</v>
      </c>
      <c r="B2" s="1" t="s">
        <v>35</v>
      </c>
      <c r="C2" s="1">
        <v>85.57</v>
      </c>
      <c r="D2" s="1">
        <f>(C2-MIN($C$2:$C$34))/(MAX($C$2:$C$34)-MIN($C$2:$C$34))</f>
        <v>0.71893667861409771</v>
      </c>
    </row>
    <row r="3" spans="1:4" x14ac:dyDescent="0.2">
      <c r="A3" s="1">
        <v>2</v>
      </c>
      <c r="B3" s="1" t="s">
        <v>36</v>
      </c>
      <c r="C3" s="1">
        <v>90.57</v>
      </c>
      <c r="D3" s="1">
        <f t="shared" ref="D3:D34" si="0">(C3-MIN($C$2:$C$34))/(MAX($C$2:$C$34)-MIN($C$2:$C$34))</f>
        <v>0.86827956989247279</v>
      </c>
    </row>
    <row r="4" spans="1:4" x14ac:dyDescent="0.2">
      <c r="A4" s="1">
        <v>3</v>
      </c>
      <c r="B4" s="1" t="s">
        <v>37</v>
      </c>
      <c r="C4" s="1">
        <v>69.72</v>
      </c>
      <c r="D4" s="1">
        <f t="shared" si="0"/>
        <v>0.24551971326164868</v>
      </c>
    </row>
    <row r="5" spans="1:4" x14ac:dyDescent="0.2">
      <c r="A5" s="1">
        <v>4</v>
      </c>
      <c r="B5" s="1" t="s">
        <v>38</v>
      </c>
      <c r="C5" s="1">
        <v>83.62</v>
      </c>
      <c r="D5" s="1">
        <f t="shared" si="0"/>
        <v>0.66069295101553172</v>
      </c>
    </row>
    <row r="6" spans="1:4" x14ac:dyDescent="0.2">
      <c r="A6" s="1">
        <v>5</v>
      </c>
      <c r="B6" s="1" t="s">
        <v>39</v>
      </c>
      <c r="C6" s="1">
        <v>83</v>
      </c>
      <c r="D6" s="1">
        <f t="shared" si="0"/>
        <v>0.64217443249701311</v>
      </c>
    </row>
    <row r="7" spans="1:4" x14ac:dyDescent="0.2">
      <c r="A7" s="1">
        <v>6</v>
      </c>
      <c r="B7" s="1" t="s">
        <v>40</v>
      </c>
      <c r="C7" s="1">
        <v>85.1</v>
      </c>
      <c r="D7" s="1">
        <f t="shared" si="0"/>
        <v>0.70489844683393044</v>
      </c>
    </row>
    <row r="8" spans="1:4" x14ac:dyDescent="0.2">
      <c r="A8" s="1">
        <v>7</v>
      </c>
      <c r="B8" s="1" t="s">
        <v>41</v>
      </c>
      <c r="C8" s="1">
        <v>84.87</v>
      </c>
      <c r="D8" s="1">
        <f t="shared" si="0"/>
        <v>0.69802867383512546</v>
      </c>
    </row>
    <row r="9" spans="1:4" x14ac:dyDescent="0.2">
      <c r="A9" s="1">
        <v>8</v>
      </c>
      <c r="B9" s="1" t="s">
        <v>42</v>
      </c>
      <c r="C9" s="1">
        <v>93.69</v>
      </c>
      <c r="D9" s="1">
        <f t="shared" si="0"/>
        <v>0.96146953405017899</v>
      </c>
    </row>
    <row r="10" spans="1:4" x14ac:dyDescent="0.2">
      <c r="A10" s="1">
        <v>9</v>
      </c>
      <c r="B10" s="1" t="s">
        <v>43</v>
      </c>
      <c r="C10" s="1">
        <v>83.32</v>
      </c>
      <c r="D10" s="1">
        <f t="shared" si="0"/>
        <v>0.65173237753882884</v>
      </c>
    </row>
    <row r="11" spans="1:4" x14ac:dyDescent="0.2">
      <c r="A11" s="1">
        <v>10</v>
      </c>
      <c r="B11" s="1" t="s">
        <v>44</v>
      </c>
      <c r="C11" s="1">
        <v>87.43</v>
      </c>
      <c r="D11" s="1">
        <f t="shared" si="0"/>
        <v>0.77449223416965363</v>
      </c>
    </row>
    <row r="12" spans="1:4" x14ac:dyDescent="0.2">
      <c r="A12" s="1">
        <v>11</v>
      </c>
      <c r="B12" s="1" t="s">
        <v>45</v>
      </c>
      <c r="C12" s="1">
        <v>85.42</v>
      </c>
      <c r="D12" s="1">
        <f t="shared" si="0"/>
        <v>0.71445639187574672</v>
      </c>
    </row>
    <row r="13" spans="1:4" x14ac:dyDescent="0.2">
      <c r="A13" s="1">
        <v>12</v>
      </c>
      <c r="B13" s="1" t="s">
        <v>46</v>
      </c>
      <c r="C13" s="1">
        <v>94.98</v>
      </c>
      <c r="D13" s="1">
        <f t="shared" si="0"/>
        <v>1</v>
      </c>
    </row>
    <row r="14" spans="1:4" x14ac:dyDescent="0.2">
      <c r="A14" s="1">
        <v>13</v>
      </c>
      <c r="B14" s="1" t="s">
        <v>47</v>
      </c>
      <c r="C14" s="1">
        <v>86.83</v>
      </c>
      <c r="D14" s="1">
        <f t="shared" si="0"/>
        <v>0.75657108721624833</v>
      </c>
    </row>
    <row r="15" spans="1:4" x14ac:dyDescent="0.2">
      <c r="A15" s="1">
        <v>14</v>
      </c>
      <c r="B15" s="1" t="s">
        <v>48</v>
      </c>
      <c r="C15" s="1">
        <v>83.44</v>
      </c>
      <c r="D15" s="1">
        <f t="shared" si="0"/>
        <v>0.65531660692950999</v>
      </c>
    </row>
    <row r="16" spans="1:4" x14ac:dyDescent="0.2">
      <c r="A16" s="1">
        <v>15</v>
      </c>
      <c r="B16" s="1" t="s">
        <v>49</v>
      </c>
      <c r="C16" s="1">
        <v>87.75</v>
      </c>
      <c r="D16" s="1">
        <f t="shared" si="0"/>
        <v>0.78405017921146947</v>
      </c>
    </row>
    <row r="17" spans="1:4" x14ac:dyDescent="0.2">
      <c r="A17" s="1">
        <v>16</v>
      </c>
      <c r="B17" s="1" t="s">
        <v>50</v>
      </c>
      <c r="C17" s="1">
        <v>90.91</v>
      </c>
      <c r="D17" s="1">
        <f t="shared" si="0"/>
        <v>0.87843488649940238</v>
      </c>
    </row>
    <row r="18" spans="1:4" x14ac:dyDescent="0.2">
      <c r="A18" s="1">
        <v>17</v>
      </c>
      <c r="B18" s="1" t="s">
        <v>51</v>
      </c>
      <c r="C18" s="1">
        <v>69.52</v>
      </c>
      <c r="D18" s="1">
        <f t="shared" si="0"/>
        <v>0.23954599761051359</v>
      </c>
    </row>
    <row r="19" spans="1:4" x14ac:dyDescent="0.2">
      <c r="A19" s="1">
        <v>18</v>
      </c>
      <c r="B19" s="1" t="s">
        <v>52</v>
      </c>
      <c r="C19" s="1">
        <v>78.22</v>
      </c>
      <c r="D19" s="1">
        <f t="shared" si="0"/>
        <v>0.49940262843488642</v>
      </c>
    </row>
    <row r="20" spans="1:4" x14ac:dyDescent="0.2">
      <c r="A20" s="1">
        <v>19</v>
      </c>
      <c r="B20" s="1" t="s">
        <v>53</v>
      </c>
      <c r="C20" s="1">
        <v>80.34</v>
      </c>
      <c r="D20" s="1">
        <f t="shared" si="0"/>
        <v>0.56272401433691754</v>
      </c>
    </row>
    <row r="21" spans="1:4" x14ac:dyDescent="0.2">
      <c r="A21" s="1">
        <v>20</v>
      </c>
      <c r="B21" s="1" t="s">
        <v>54</v>
      </c>
      <c r="C21" s="1">
        <v>72.47</v>
      </c>
      <c r="D21" s="1">
        <f t="shared" si="0"/>
        <v>0.327658303464755</v>
      </c>
    </row>
    <row r="22" spans="1:4" x14ac:dyDescent="0.2">
      <c r="A22" s="1">
        <v>21</v>
      </c>
      <c r="B22" s="1" t="s">
        <v>55</v>
      </c>
      <c r="C22" s="1">
        <v>88.97</v>
      </c>
      <c r="D22" s="1">
        <f t="shared" si="0"/>
        <v>0.82048984468339292</v>
      </c>
    </row>
    <row r="23" spans="1:4" x14ac:dyDescent="0.2">
      <c r="A23" s="1">
        <v>22</v>
      </c>
      <c r="B23" s="1" t="s">
        <v>56</v>
      </c>
      <c r="C23" s="1">
        <v>61.5</v>
      </c>
      <c r="D23" s="1">
        <f t="shared" si="0"/>
        <v>0</v>
      </c>
    </row>
    <row r="24" spans="1:4" x14ac:dyDescent="0.2">
      <c r="A24" s="1">
        <v>23</v>
      </c>
      <c r="B24" s="1" t="s">
        <v>57</v>
      </c>
      <c r="C24" s="1">
        <v>69.61</v>
      </c>
      <c r="D24" s="1">
        <f t="shared" si="0"/>
        <v>0.24223416965352446</v>
      </c>
    </row>
    <row r="25" spans="1:4" x14ac:dyDescent="0.2">
      <c r="A25" s="1">
        <v>24</v>
      </c>
      <c r="B25" s="1" t="s">
        <v>58</v>
      </c>
      <c r="C25" s="1">
        <v>87.13</v>
      </c>
      <c r="D25" s="1">
        <f t="shared" si="0"/>
        <v>0.76553166069295076</v>
      </c>
    </row>
    <row r="26" spans="1:4" x14ac:dyDescent="0.2">
      <c r="A26" s="1">
        <v>25</v>
      </c>
      <c r="B26" s="1" t="s">
        <v>60</v>
      </c>
      <c r="C26" s="1">
        <v>86.45</v>
      </c>
      <c r="D26" s="1">
        <f t="shared" si="0"/>
        <v>0.74522102747909202</v>
      </c>
    </row>
    <row r="27" spans="1:4" x14ac:dyDescent="0.2">
      <c r="A27" s="1">
        <v>26</v>
      </c>
      <c r="B27" s="1" t="s">
        <v>61</v>
      </c>
      <c r="C27" s="1">
        <v>85.42</v>
      </c>
      <c r="D27" s="1">
        <f t="shared" si="0"/>
        <v>0.71445639187574672</v>
      </c>
    </row>
    <row r="28" spans="1:4" x14ac:dyDescent="0.2">
      <c r="A28" s="1">
        <v>27</v>
      </c>
      <c r="B28" s="1" t="s">
        <v>62</v>
      </c>
      <c r="C28" s="1">
        <v>73.42</v>
      </c>
      <c r="D28" s="1">
        <f t="shared" si="0"/>
        <v>0.35603345280764637</v>
      </c>
    </row>
    <row r="29" spans="1:4" x14ac:dyDescent="0.2">
      <c r="A29" s="1">
        <v>28</v>
      </c>
      <c r="B29" s="1" t="s">
        <v>63</v>
      </c>
      <c r="C29" s="1">
        <v>89.8</v>
      </c>
      <c r="D29" s="1">
        <f t="shared" si="0"/>
        <v>0.8452807646356032</v>
      </c>
    </row>
    <row r="30" spans="1:4" x14ac:dyDescent="0.2">
      <c r="A30" s="1">
        <v>29</v>
      </c>
      <c r="B30" s="1" t="s">
        <v>64</v>
      </c>
      <c r="C30" s="1">
        <v>90.54</v>
      </c>
      <c r="D30" s="1">
        <f t="shared" si="0"/>
        <v>0.86738351254480295</v>
      </c>
    </row>
    <row r="31" spans="1:4" x14ac:dyDescent="0.2">
      <c r="A31" s="1">
        <v>30</v>
      </c>
      <c r="B31" s="1" t="s">
        <v>65</v>
      </c>
      <c r="C31" s="1">
        <v>93.15</v>
      </c>
      <c r="D31" s="1">
        <f t="shared" si="0"/>
        <v>0.94534050179211471</v>
      </c>
    </row>
    <row r="32" spans="1:4" x14ac:dyDescent="0.2">
      <c r="A32" s="1">
        <v>31</v>
      </c>
      <c r="B32" s="1" t="s">
        <v>66</v>
      </c>
      <c r="C32" s="1">
        <v>93.63</v>
      </c>
      <c r="D32" s="1">
        <f t="shared" si="0"/>
        <v>0.95967741935483841</v>
      </c>
    </row>
    <row r="33" spans="1:4" x14ac:dyDescent="0.2">
      <c r="A33" s="1">
        <v>32</v>
      </c>
      <c r="B33" s="1" t="s">
        <v>67</v>
      </c>
      <c r="C33" s="1">
        <v>92.05</v>
      </c>
      <c r="D33" s="1">
        <f t="shared" si="0"/>
        <v>0.91248506571087196</v>
      </c>
    </row>
    <row r="34" spans="1:4" x14ac:dyDescent="0.2">
      <c r="A34" s="1">
        <v>33</v>
      </c>
      <c r="B34" s="1" t="s">
        <v>76</v>
      </c>
      <c r="C34" s="1">
        <v>86.83</v>
      </c>
      <c r="D34" s="1">
        <f t="shared" si="0"/>
        <v>0.75657108721624833</v>
      </c>
    </row>
    <row r="35" spans="1:4" x14ac:dyDescent="0.2">
      <c r="A35" s="1" t="s">
        <v>129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99479-6EA0-4350-B6A7-43D41FDD1EED}">
  <dimension ref="A1:J35"/>
  <sheetViews>
    <sheetView workbookViewId="0">
      <selection activeCell="L19" sqref="L19"/>
    </sheetView>
  </sheetViews>
  <sheetFormatPr defaultColWidth="9" defaultRowHeight="14.25" x14ac:dyDescent="0.2"/>
  <cols>
    <col min="1" max="2" width="9" style="1"/>
    <col min="3" max="3" width="9.5" style="1" bestFit="1" customWidth="1"/>
    <col min="4" max="4" width="12.875" style="1" customWidth="1"/>
    <col min="5" max="5" width="9" style="1"/>
    <col min="6" max="6" width="8.625" style="1" customWidth="1"/>
    <col min="7" max="7" width="12.625" style="1" customWidth="1"/>
    <col min="8" max="8" width="9" style="1"/>
    <col min="9" max="9" width="8.875" style="1" customWidth="1"/>
    <col min="10" max="16384" width="9" style="1"/>
  </cols>
  <sheetData>
    <row r="1" spans="1:10" x14ac:dyDescent="0.2">
      <c r="A1" s="1" t="s">
        <v>59</v>
      </c>
      <c r="B1" s="1" t="s">
        <v>68</v>
      </c>
      <c r="C1" s="1" t="s">
        <v>72</v>
      </c>
      <c r="D1" s="1" t="s">
        <v>127</v>
      </c>
      <c r="E1" s="1" t="s">
        <v>73</v>
      </c>
      <c r="F1" s="1" t="s">
        <v>70</v>
      </c>
      <c r="G1" s="1" t="s">
        <v>128</v>
      </c>
      <c r="H1" s="1" t="s">
        <v>73</v>
      </c>
      <c r="I1" s="1" t="s">
        <v>70</v>
      </c>
      <c r="J1" s="1" t="s">
        <v>121</v>
      </c>
    </row>
    <row r="2" spans="1:10" x14ac:dyDescent="0.2">
      <c r="A2" s="1">
        <v>1</v>
      </c>
      <c r="B2" s="1" t="s">
        <v>35</v>
      </c>
      <c r="C2" s="1">
        <f>基础信息!C2</f>
        <v>11235086</v>
      </c>
      <c r="D2" s="1">
        <v>42549</v>
      </c>
      <c r="E2" s="5">
        <f>D2/C2</f>
        <v>3.7871539212071897E-3</v>
      </c>
      <c r="F2" s="7">
        <f>(E2-MIN($E$2:$E$34))/(MAX($E$2:$E$34)-MIN($E$2:$E$34))</f>
        <v>0.55872879528082831</v>
      </c>
      <c r="G2" s="1">
        <v>51692</v>
      </c>
      <c r="H2" s="5">
        <f>G2/C2</f>
        <v>4.6009438646041519E-3</v>
      </c>
      <c r="I2" s="7">
        <f>(H2-MIN($H$2:$H$34))/(MAX($H$2:$H$34)-MIN($H$2:$H$34))</f>
        <v>0.87156827077507704</v>
      </c>
      <c r="J2" s="7">
        <f>AVERAGE(I2,F2)</f>
        <v>0.71514853302795267</v>
      </c>
    </row>
    <row r="3" spans="1:10" x14ac:dyDescent="0.2">
      <c r="A3" s="1">
        <v>2</v>
      </c>
      <c r="B3" s="1" t="s">
        <v>36</v>
      </c>
      <c r="C3" s="1">
        <f>基础信息!C3</f>
        <v>5304061</v>
      </c>
      <c r="D3" s="1">
        <v>19865</v>
      </c>
      <c r="E3" s="5">
        <f t="shared" ref="E3:E34" si="0">D3/C3</f>
        <v>3.7452435030441767E-3</v>
      </c>
      <c r="F3" s="7">
        <f t="shared" ref="F3:F34" si="1">(E3-MIN($E$2:$E$34))/(MAX($E$2:$E$34)-MIN($E$2:$E$34))</f>
        <v>0.54224709733722143</v>
      </c>
      <c r="G3" s="1">
        <v>20243</v>
      </c>
      <c r="H3" s="5">
        <f t="shared" ref="H3:H34" si="2">G3/C3</f>
        <v>3.8165096517555133E-3</v>
      </c>
      <c r="I3" s="7">
        <f t="shared" ref="I3:I34" si="3">(H3-MIN($H$2:$H$34))/(MAX($H$2:$H$34)-MIN($H$2:$H$34))</f>
        <v>0.51232081796489259</v>
      </c>
      <c r="J3" s="7">
        <f t="shared" ref="J3:J34" si="4">AVERAGE(I3,F3)</f>
        <v>0.52728395765105707</v>
      </c>
    </row>
    <row r="4" spans="1:10" x14ac:dyDescent="0.2">
      <c r="A4" s="1">
        <v>3</v>
      </c>
      <c r="B4" s="1" t="s">
        <v>37</v>
      </c>
      <c r="C4" s="1">
        <f>基础信息!C4</f>
        <v>3446100</v>
      </c>
      <c r="D4" s="1">
        <v>12841</v>
      </c>
      <c r="E4" s="5">
        <f t="shared" si="0"/>
        <v>3.7262412582339454E-3</v>
      </c>
      <c r="F4" s="7">
        <f t="shared" si="1"/>
        <v>0.53477427141612144</v>
      </c>
      <c r="G4" s="1">
        <v>9297</v>
      </c>
      <c r="H4" s="5">
        <f t="shared" si="2"/>
        <v>2.6978323322016193E-3</v>
      </c>
      <c r="I4" s="7">
        <f t="shared" si="3"/>
        <v>0</v>
      </c>
      <c r="J4" s="7">
        <f t="shared" si="4"/>
        <v>0.26738713570806072</v>
      </c>
    </row>
    <row r="5" spans="1:10" x14ac:dyDescent="0.2">
      <c r="A5" s="1">
        <v>4</v>
      </c>
      <c r="B5" s="1" t="s">
        <v>38</v>
      </c>
      <c r="C5" s="1">
        <f>基础信息!C5</f>
        <v>9070093</v>
      </c>
      <c r="D5" s="1">
        <v>26107</v>
      </c>
      <c r="E5" s="5">
        <f t="shared" si="0"/>
        <v>2.8783607841727753E-3</v>
      </c>
      <c r="F5" s="7">
        <f t="shared" si="1"/>
        <v>0.20133665665876571</v>
      </c>
      <c r="G5" s="1">
        <v>24555</v>
      </c>
      <c r="H5" s="5">
        <f t="shared" si="2"/>
        <v>2.7072489774911902E-3</v>
      </c>
      <c r="I5" s="7">
        <f t="shared" si="3"/>
        <v>4.3125424399969425E-3</v>
      </c>
      <c r="J5" s="7">
        <f t="shared" si="4"/>
        <v>0.10282459954938132</v>
      </c>
    </row>
    <row r="6" spans="1:10" x14ac:dyDescent="0.2">
      <c r="A6" s="1">
        <v>5</v>
      </c>
      <c r="B6" s="1" t="s">
        <v>39</v>
      </c>
      <c r="C6" s="1">
        <f>基础信息!C6</f>
        <v>9066906</v>
      </c>
      <c r="D6" s="1">
        <v>36659</v>
      </c>
      <c r="E6" s="5">
        <f t="shared" si="0"/>
        <v>4.0431653311504495E-3</v>
      </c>
      <c r="F6" s="7">
        <f t="shared" si="1"/>
        <v>0.65940788448460874</v>
      </c>
      <c r="G6" s="1">
        <v>24622</v>
      </c>
      <c r="H6" s="5">
        <f t="shared" si="2"/>
        <v>2.7155900811147706E-3</v>
      </c>
      <c r="I6" s="7">
        <f t="shared" si="3"/>
        <v>8.1325189036896024E-3</v>
      </c>
      <c r="J6" s="7">
        <f t="shared" si="4"/>
        <v>0.33377020169414917</v>
      </c>
    </row>
    <row r="7" spans="1:10" x14ac:dyDescent="0.2">
      <c r="A7" s="1">
        <v>6</v>
      </c>
      <c r="B7" s="1" t="s">
        <v>40</v>
      </c>
      <c r="C7" s="1">
        <f>基础信息!C7</f>
        <v>10009854</v>
      </c>
      <c r="D7" s="2">
        <v>34893</v>
      </c>
      <c r="E7" s="5">
        <f t="shared" si="0"/>
        <v>3.4858650286008169E-3</v>
      </c>
      <c r="F7" s="7">
        <f t="shared" si="1"/>
        <v>0.44024387579404423</v>
      </c>
      <c r="G7" s="1">
        <v>27403</v>
      </c>
      <c r="H7" s="5">
        <f t="shared" si="2"/>
        <v>2.7376023666279246E-3</v>
      </c>
      <c r="I7" s="7">
        <f t="shared" si="3"/>
        <v>1.8213488565140313E-2</v>
      </c>
      <c r="J7" s="7">
        <f t="shared" si="4"/>
        <v>0.22922868217959227</v>
      </c>
    </row>
    <row r="8" spans="1:10" x14ac:dyDescent="0.2">
      <c r="A8" s="1">
        <v>7</v>
      </c>
      <c r="B8" s="1" t="s">
        <v>41</v>
      </c>
      <c r="C8" s="1">
        <f>基础信息!C8</f>
        <v>9314685</v>
      </c>
      <c r="D8" s="1">
        <v>26926</v>
      </c>
      <c r="E8" s="5">
        <f t="shared" si="0"/>
        <v>2.8907043018631335E-3</v>
      </c>
      <c r="F8" s="7">
        <f t="shared" si="1"/>
        <v>0.20619087045693762</v>
      </c>
      <c r="G8" s="1">
        <v>32285</v>
      </c>
      <c r="H8" s="5">
        <f t="shared" si="2"/>
        <v>3.4660323993779716E-3</v>
      </c>
      <c r="I8" s="7">
        <f t="shared" si="3"/>
        <v>0.35181269870870358</v>
      </c>
      <c r="J8" s="7">
        <f t="shared" si="4"/>
        <v>0.2790017845828206</v>
      </c>
    </row>
    <row r="9" spans="1:10" x14ac:dyDescent="0.2">
      <c r="A9" s="1">
        <v>8</v>
      </c>
      <c r="B9" s="1" t="s">
        <v>42</v>
      </c>
      <c r="C9" s="1">
        <f>基础信息!C9</f>
        <v>11936010</v>
      </c>
      <c r="D9" s="1">
        <v>34209</v>
      </c>
      <c r="E9" s="5">
        <f t="shared" si="0"/>
        <v>2.8660331216210444E-3</v>
      </c>
      <c r="F9" s="7">
        <f t="shared" si="1"/>
        <v>0.19648867805501954</v>
      </c>
      <c r="G9" s="1">
        <v>39330</v>
      </c>
      <c r="H9" s="5">
        <f t="shared" si="2"/>
        <v>3.2950709659257992E-3</v>
      </c>
      <c r="I9" s="7">
        <f t="shared" si="3"/>
        <v>0.27351746567260743</v>
      </c>
      <c r="J9" s="7">
        <f t="shared" si="4"/>
        <v>0.23500307186381347</v>
      </c>
    </row>
    <row r="10" spans="1:10" x14ac:dyDescent="0.2">
      <c r="A10" s="1">
        <v>9</v>
      </c>
      <c r="B10" s="1" t="s">
        <v>43</v>
      </c>
      <c r="C10" s="1">
        <f>基础信息!C10</f>
        <v>9369881</v>
      </c>
      <c r="D10" s="1">
        <v>33497</v>
      </c>
      <c r="E10" s="5">
        <f t="shared" si="0"/>
        <v>3.5749653597521676E-3</v>
      </c>
      <c r="F10" s="7">
        <f t="shared" si="1"/>
        <v>0.47528348668506415</v>
      </c>
      <c r="G10" s="1">
        <v>32613</v>
      </c>
      <c r="H10" s="5">
        <f t="shared" si="2"/>
        <v>3.4806205116158892E-3</v>
      </c>
      <c r="I10" s="7">
        <f t="shared" si="3"/>
        <v>0.35849361863409729</v>
      </c>
      <c r="J10" s="7">
        <f t="shared" si="4"/>
        <v>0.41688855265958069</v>
      </c>
    </row>
    <row r="11" spans="1:10" x14ac:dyDescent="0.2">
      <c r="A11" s="1">
        <v>10</v>
      </c>
      <c r="B11" s="1" t="s">
        <v>44</v>
      </c>
      <c r="C11" s="1">
        <f>基础信息!C11</f>
        <v>8291268</v>
      </c>
      <c r="D11" s="1">
        <v>25759</v>
      </c>
      <c r="E11" s="5">
        <f t="shared" si="0"/>
        <v>3.1067624397136842E-3</v>
      </c>
      <c r="F11" s="7">
        <f t="shared" si="1"/>
        <v>0.29115792930278872</v>
      </c>
      <c r="G11" s="1">
        <v>30971</v>
      </c>
      <c r="H11" s="5">
        <f t="shared" si="2"/>
        <v>3.7353755782589585E-3</v>
      </c>
      <c r="I11" s="7">
        <f t="shared" si="3"/>
        <v>0.47516383429139269</v>
      </c>
      <c r="J11" s="7">
        <f t="shared" si="4"/>
        <v>0.38316088179709074</v>
      </c>
    </row>
    <row r="12" spans="1:10" x14ac:dyDescent="0.2">
      <c r="A12" s="1">
        <v>11</v>
      </c>
      <c r="B12" s="1" t="s">
        <v>45</v>
      </c>
      <c r="C12" s="1">
        <f>基础信息!C12</f>
        <v>6255007</v>
      </c>
      <c r="D12" s="1">
        <v>30252</v>
      </c>
      <c r="E12" s="5">
        <f t="shared" si="0"/>
        <v>4.8364454268396504E-3</v>
      </c>
      <c r="F12" s="7">
        <f t="shared" si="1"/>
        <v>0.97137334545831089</v>
      </c>
      <c r="G12" s="1">
        <v>17573</v>
      </c>
      <c r="H12" s="5">
        <f t="shared" si="2"/>
        <v>2.8094293099911799E-3</v>
      </c>
      <c r="I12" s="7">
        <f t="shared" si="3"/>
        <v>5.1108084471004761E-2</v>
      </c>
      <c r="J12" s="7">
        <f t="shared" si="4"/>
        <v>0.51124071496465784</v>
      </c>
    </row>
    <row r="13" spans="1:10" x14ac:dyDescent="0.2">
      <c r="A13" s="1">
        <v>12</v>
      </c>
      <c r="B13" s="1" t="s">
        <v>46</v>
      </c>
      <c r="C13" s="1">
        <f>基础信息!C13</f>
        <v>9202432</v>
      </c>
      <c r="D13" s="1">
        <v>34796</v>
      </c>
      <c r="E13" s="5">
        <f t="shared" si="0"/>
        <v>3.7811743678192893E-3</v>
      </c>
      <c r="F13" s="7">
        <f t="shared" si="1"/>
        <v>0.55637727513150137</v>
      </c>
      <c r="G13" s="1">
        <v>37219</v>
      </c>
      <c r="H13" s="5">
        <f t="shared" si="2"/>
        <v>4.0444743302639995E-3</v>
      </c>
      <c r="I13" s="7">
        <f t="shared" si="3"/>
        <v>0.61672183559448512</v>
      </c>
      <c r="J13" s="7">
        <f t="shared" si="4"/>
        <v>0.58654955536299325</v>
      </c>
    </row>
    <row r="14" spans="1:10" x14ac:dyDescent="0.2">
      <c r="A14" s="1">
        <v>13</v>
      </c>
      <c r="B14" s="1" t="s">
        <v>47</v>
      </c>
      <c r="C14" s="1">
        <f>基础信息!C14</f>
        <v>12600574</v>
      </c>
      <c r="D14" s="1">
        <v>54390</v>
      </c>
      <c r="E14" s="5">
        <f t="shared" si="0"/>
        <v>4.3164700274765265E-3</v>
      </c>
      <c r="F14" s="7">
        <f t="shared" si="1"/>
        <v>0.76688773433709623</v>
      </c>
      <c r="G14" s="1">
        <v>47763</v>
      </c>
      <c r="H14" s="5">
        <f t="shared" si="2"/>
        <v>3.7905416054855915E-3</v>
      </c>
      <c r="I14" s="7">
        <f t="shared" si="3"/>
        <v>0.50042822796292319</v>
      </c>
      <c r="J14" s="7">
        <f t="shared" si="4"/>
        <v>0.63365798115000971</v>
      </c>
    </row>
    <row r="15" spans="1:10" x14ac:dyDescent="0.2">
      <c r="A15" s="1">
        <v>14</v>
      </c>
      <c r="B15" s="1" t="s">
        <v>48</v>
      </c>
      <c r="C15" s="1">
        <f>基础信息!C15</f>
        <v>12326518</v>
      </c>
      <c r="D15" s="2">
        <v>33290</v>
      </c>
      <c r="E15" s="5">
        <f t="shared" si="0"/>
        <v>2.7006815712271705E-3</v>
      </c>
      <c r="F15" s="7">
        <f t="shared" si="1"/>
        <v>0.13146250013670796</v>
      </c>
      <c r="G15" s="1">
        <v>35105</v>
      </c>
      <c r="H15" s="5">
        <f t="shared" si="2"/>
        <v>2.8479250993670717E-3</v>
      </c>
      <c r="I15" s="7">
        <f t="shared" si="3"/>
        <v>6.8738006841403715E-2</v>
      </c>
      <c r="J15" s="7">
        <f t="shared" si="4"/>
        <v>0.10010025348905584</v>
      </c>
    </row>
    <row r="16" spans="1:10" x14ac:dyDescent="0.2">
      <c r="A16" s="1">
        <v>15</v>
      </c>
      <c r="B16" s="1" t="s">
        <v>49</v>
      </c>
      <c r="C16" s="1">
        <f>基础信息!C16</f>
        <v>10047914</v>
      </c>
      <c r="D16" s="1">
        <v>34376</v>
      </c>
      <c r="E16" s="5">
        <f t="shared" si="0"/>
        <v>3.421207625781829E-3</v>
      </c>
      <c r="F16" s="7">
        <f t="shared" si="1"/>
        <v>0.41481669492136214</v>
      </c>
      <c r="G16" s="1">
        <v>35105</v>
      </c>
      <c r="H16" s="5">
        <f t="shared" si="2"/>
        <v>3.4937599983439348E-3</v>
      </c>
      <c r="I16" s="7">
        <f t="shared" si="3"/>
        <v>0.36451111131986619</v>
      </c>
      <c r="J16" s="7">
        <f t="shared" si="4"/>
        <v>0.38966390312061416</v>
      </c>
    </row>
    <row r="17" spans="1:10" x14ac:dyDescent="0.2">
      <c r="A17" s="1">
        <v>16</v>
      </c>
      <c r="B17" s="1" t="s">
        <v>50</v>
      </c>
      <c r="C17" s="1">
        <f>基础信息!C17</f>
        <v>18676605</v>
      </c>
      <c r="D17" s="1">
        <v>45249</v>
      </c>
      <c r="E17" s="5">
        <f t="shared" si="0"/>
        <v>2.4227636660945607E-3</v>
      </c>
      <c r="F17" s="7">
        <f t="shared" si="1"/>
        <v>2.2168459029809014E-2</v>
      </c>
      <c r="G17" s="1">
        <v>62650</v>
      </c>
      <c r="H17" s="5">
        <f t="shared" si="2"/>
        <v>3.3544640474004778E-3</v>
      </c>
      <c r="I17" s="7">
        <f t="shared" si="3"/>
        <v>0.30071772400509694</v>
      </c>
      <c r="J17" s="7">
        <f t="shared" si="4"/>
        <v>0.16144309151745298</v>
      </c>
    </row>
    <row r="18" spans="1:10" x14ac:dyDescent="0.2">
      <c r="A18" s="1">
        <v>17</v>
      </c>
      <c r="B18" s="1" t="s">
        <v>51</v>
      </c>
      <c r="C18" s="1">
        <f>基础信息!C18</f>
        <v>8741584</v>
      </c>
      <c r="D18" s="1">
        <v>32384</v>
      </c>
      <c r="E18" s="5">
        <f t="shared" si="0"/>
        <v>3.7045917536226844E-3</v>
      </c>
      <c r="F18" s="7">
        <f t="shared" si="1"/>
        <v>0.52626038367003281</v>
      </c>
      <c r="G18" s="1">
        <v>42671</v>
      </c>
      <c r="H18" s="5">
        <f t="shared" si="2"/>
        <v>4.8813807657742576E-3</v>
      </c>
      <c r="I18" s="7">
        <f t="shared" si="3"/>
        <v>1</v>
      </c>
      <c r="J18" s="7">
        <f t="shared" si="4"/>
        <v>0.7631301918350164</v>
      </c>
    </row>
    <row r="19" spans="1:10" x14ac:dyDescent="0.2">
      <c r="A19" s="1">
        <v>18</v>
      </c>
      <c r="B19" s="1" t="s">
        <v>52</v>
      </c>
      <c r="C19" s="1">
        <f>基础信息!C19</f>
        <v>2873358</v>
      </c>
      <c r="D19" s="1">
        <v>14106</v>
      </c>
      <c r="E19" s="5">
        <f t="shared" si="0"/>
        <v>4.909238598183728E-3</v>
      </c>
      <c r="F19" s="7">
        <f t="shared" si="1"/>
        <v>1</v>
      </c>
      <c r="G19" s="1">
        <v>9663</v>
      </c>
      <c r="H19" s="5">
        <f t="shared" si="2"/>
        <v>3.3629641694491253E-3</v>
      </c>
      <c r="I19" s="7">
        <f t="shared" si="3"/>
        <v>0.3046105261605041</v>
      </c>
      <c r="J19" s="7">
        <f t="shared" si="4"/>
        <v>0.65230526308025205</v>
      </c>
    </row>
    <row r="20" spans="1:10" x14ac:dyDescent="0.2">
      <c r="A20" s="1">
        <v>19</v>
      </c>
      <c r="B20" s="1" t="s">
        <v>53</v>
      </c>
      <c r="C20" s="1">
        <f>基础信息!C20</f>
        <v>20937757</v>
      </c>
      <c r="D20" s="1">
        <v>56018</v>
      </c>
      <c r="E20" s="5">
        <f t="shared" si="0"/>
        <v>2.675453726967984E-3</v>
      </c>
      <c r="F20" s="7">
        <f t="shared" si="1"/>
        <v>0.12154139395182097</v>
      </c>
      <c r="G20" s="1">
        <v>61677</v>
      </c>
      <c r="H20" s="5">
        <f t="shared" si="2"/>
        <v>2.9457310064301538E-3</v>
      </c>
      <c r="I20" s="7">
        <f t="shared" si="3"/>
        <v>0.11353019260623044</v>
      </c>
      <c r="J20" s="7">
        <f t="shared" si="4"/>
        <v>0.1175357932790257</v>
      </c>
    </row>
    <row r="21" spans="1:10" x14ac:dyDescent="0.2">
      <c r="A21" s="1">
        <v>20</v>
      </c>
      <c r="B21" s="1" t="s">
        <v>54</v>
      </c>
      <c r="C21" s="1">
        <f>基础信息!C21</f>
        <v>5987018</v>
      </c>
      <c r="D21" s="1">
        <v>19964</v>
      </c>
      <c r="E21" s="5">
        <f t="shared" si="0"/>
        <v>3.3345481840876376E-3</v>
      </c>
      <c r="F21" s="7">
        <f t="shared" si="1"/>
        <v>0.38073698861993988</v>
      </c>
      <c r="G21" s="1">
        <v>23146</v>
      </c>
      <c r="H21" s="5">
        <f t="shared" si="2"/>
        <v>3.8660314700907864E-3</v>
      </c>
      <c r="I21" s="7">
        <f t="shared" si="3"/>
        <v>0.53500033245326484</v>
      </c>
      <c r="J21" s="7">
        <f t="shared" si="4"/>
        <v>0.45786866053660236</v>
      </c>
    </row>
    <row r="22" spans="1:10" x14ac:dyDescent="0.2">
      <c r="A22" s="1">
        <v>21</v>
      </c>
      <c r="B22" s="1" t="s">
        <v>55</v>
      </c>
      <c r="C22" s="1">
        <f>基础信息!C22</f>
        <v>8460088</v>
      </c>
      <c r="D22" s="1">
        <v>28957</v>
      </c>
      <c r="E22" s="5">
        <f t="shared" si="0"/>
        <v>3.4227776354099392E-3</v>
      </c>
      <c r="F22" s="7">
        <f t="shared" si="1"/>
        <v>0.41543411716607509</v>
      </c>
      <c r="G22" s="1">
        <v>31775</v>
      </c>
      <c r="H22" s="5">
        <f t="shared" si="2"/>
        <v>3.7558710973219192E-3</v>
      </c>
      <c r="I22" s="7">
        <f t="shared" si="3"/>
        <v>0.48455017019667268</v>
      </c>
      <c r="J22" s="7">
        <f t="shared" si="4"/>
        <v>0.44999214368137386</v>
      </c>
    </row>
    <row r="23" spans="1:10" x14ac:dyDescent="0.2">
      <c r="A23" s="1">
        <v>22</v>
      </c>
      <c r="B23" s="1" t="s">
        <v>56</v>
      </c>
      <c r="C23" s="1">
        <f>基础信息!C23</f>
        <v>867891</v>
      </c>
      <c r="D23" s="1">
        <v>3731</v>
      </c>
      <c r="E23" s="5">
        <f t="shared" si="0"/>
        <v>4.2989269389819692E-3</v>
      </c>
      <c r="F23" s="7">
        <f t="shared" si="1"/>
        <v>0.75998873646881848</v>
      </c>
      <c r="G23" s="1">
        <v>4117</v>
      </c>
      <c r="H23" s="5">
        <f t="shared" si="2"/>
        <v>4.7436832505464398E-3</v>
      </c>
      <c r="I23" s="7">
        <f t="shared" si="3"/>
        <v>0.93693864852701136</v>
      </c>
      <c r="J23" s="7">
        <f t="shared" si="4"/>
        <v>0.84846369249791498</v>
      </c>
    </row>
    <row r="24" spans="1:10" x14ac:dyDescent="0.2">
      <c r="A24" s="1">
        <v>23</v>
      </c>
      <c r="B24" s="1" t="s">
        <v>57</v>
      </c>
      <c r="C24" s="1">
        <f>基础信息!C24</f>
        <v>12952907</v>
      </c>
      <c r="D24" s="1">
        <v>41133</v>
      </c>
      <c r="E24" s="5">
        <f t="shared" si="0"/>
        <v>3.1755805858870137E-3</v>
      </c>
      <c r="F24" s="7">
        <f t="shared" si="1"/>
        <v>0.31822136479169538</v>
      </c>
      <c r="G24" s="1">
        <v>42287</v>
      </c>
      <c r="H24" s="5">
        <f t="shared" si="2"/>
        <v>3.2646725557436643E-3</v>
      </c>
      <c r="I24" s="7">
        <f t="shared" si="3"/>
        <v>0.25959590125262427</v>
      </c>
      <c r="J24" s="7">
        <f t="shared" si="4"/>
        <v>0.28890863302215986</v>
      </c>
    </row>
    <row r="25" spans="1:10" x14ac:dyDescent="0.2">
      <c r="A25" s="1">
        <v>24</v>
      </c>
      <c r="B25" s="1" t="s">
        <v>58</v>
      </c>
      <c r="C25" s="1">
        <f>基础信息!C25</f>
        <v>4359446</v>
      </c>
      <c r="D25" s="1">
        <v>17379</v>
      </c>
      <c r="E25" s="5">
        <f t="shared" si="0"/>
        <v>3.9865157178228606E-3</v>
      </c>
      <c r="F25" s="7">
        <f t="shared" si="1"/>
        <v>0.63712984822508401</v>
      </c>
      <c r="G25" s="1">
        <v>14723</v>
      </c>
      <c r="H25" s="5">
        <f t="shared" si="2"/>
        <v>3.3772639918007931E-3</v>
      </c>
      <c r="I25" s="7">
        <f t="shared" si="3"/>
        <v>0.31115941792393115</v>
      </c>
      <c r="J25" s="7">
        <f t="shared" si="4"/>
        <v>0.4741446330745076</v>
      </c>
    </row>
    <row r="26" spans="1:10" x14ac:dyDescent="0.2">
      <c r="A26" s="1">
        <v>25</v>
      </c>
      <c r="B26" s="1" t="s">
        <v>60</v>
      </c>
      <c r="C26" s="1">
        <f>基础信息!C26</f>
        <v>2467965</v>
      </c>
      <c r="D26" s="1">
        <v>9599</v>
      </c>
      <c r="E26" s="5">
        <f t="shared" si="0"/>
        <v>3.8894392748681605E-3</v>
      </c>
      <c r="F26" s="7">
        <f t="shared" si="1"/>
        <v>0.59895355029372199</v>
      </c>
      <c r="G26" s="1">
        <v>8854</v>
      </c>
      <c r="H26" s="5">
        <f t="shared" si="2"/>
        <v>3.5875711365436708E-3</v>
      </c>
      <c r="I26" s="7">
        <f t="shared" si="3"/>
        <v>0.40747381219581874</v>
      </c>
      <c r="J26" s="7">
        <f t="shared" si="4"/>
        <v>0.50321368124477039</v>
      </c>
    </row>
    <row r="27" spans="1:10" x14ac:dyDescent="0.2">
      <c r="A27" s="1">
        <v>26</v>
      </c>
      <c r="B27" s="1" t="s">
        <v>61</v>
      </c>
      <c r="C27" s="1">
        <f>基础信息!C27</f>
        <v>2859074</v>
      </c>
      <c r="D27" s="1">
        <v>9649</v>
      </c>
      <c r="E27" s="5">
        <f t="shared" si="0"/>
        <v>3.3748689260928539E-3</v>
      </c>
      <c r="F27" s="7">
        <f t="shared" si="1"/>
        <v>0.39659353025613292</v>
      </c>
      <c r="G27" s="1">
        <v>8813</v>
      </c>
      <c r="H27" s="5">
        <f t="shared" si="2"/>
        <v>3.0824665608515205E-3</v>
      </c>
      <c r="I27" s="7">
        <f t="shared" si="3"/>
        <v>0.17615099474600493</v>
      </c>
      <c r="J27" s="7">
        <f t="shared" si="4"/>
        <v>0.28637226250106895</v>
      </c>
    </row>
    <row r="28" spans="1:10" x14ac:dyDescent="0.2">
      <c r="A28" s="1">
        <v>27</v>
      </c>
      <c r="B28" s="1" t="s">
        <v>62</v>
      </c>
      <c r="C28" s="1">
        <f>基础信息!C28</f>
        <v>4054369</v>
      </c>
      <c r="D28" s="1">
        <v>13018</v>
      </c>
      <c r="E28" s="5">
        <f t="shared" si="0"/>
        <v>3.2108572258716462E-3</v>
      </c>
      <c r="F28" s="7">
        <f t="shared" si="1"/>
        <v>0.33209426203721115</v>
      </c>
      <c r="G28" s="1">
        <v>11477</v>
      </c>
      <c r="H28" s="5">
        <f t="shared" si="2"/>
        <v>2.8307734199822464E-3</v>
      </c>
      <c r="I28" s="7">
        <f t="shared" si="3"/>
        <v>6.0883049689497371E-2</v>
      </c>
      <c r="J28" s="7">
        <f t="shared" si="4"/>
        <v>0.19648865586335426</v>
      </c>
    </row>
    <row r="29" spans="1:10" x14ac:dyDescent="0.2">
      <c r="A29" s="1">
        <v>28</v>
      </c>
      <c r="B29" s="1" t="s">
        <v>63</v>
      </c>
      <c r="C29" s="1">
        <f>基础信息!C29</f>
        <v>17560061</v>
      </c>
      <c r="D29" s="1">
        <v>41554</v>
      </c>
      <c r="E29" s="5">
        <f t="shared" si="0"/>
        <v>2.3663926907770993E-3</v>
      </c>
      <c r="F29" s="7">
        <f t="shared" si="1"/>
        <v>0</v>
      </c>
      <c r="G29" s="1">
        <v>60900</v>
      </c>
      <c r="H29" s="5">
        <f t="shared" si="2"/>
        <v>3.4680972919171522E-3</v>
      </c>
      <c r="I29" s="7">
        <f t="shared" si="3"/>
        <v>0.35275835785114912</v>
      </c>
      <c r="J29" s="7">
        <f t="shared" si="4"/>
        <v>0.17637917892557456</v>
      </c>
    </row>
    <row r="30" spans="1:10" x14ac:dyDescent="0.2">
      <c r="A30" s="1">
        <v>29</v>
      </c>
      <c r="B30" s="1" t="s">
        <v>64</v>
      </c>
      <c r="C30" s="1">
        <f>基础信息!C30</f>
        <v>7450785</v>
      </c>
      <c r="D30" s="1">
        <v>21986</v>
      </c>
      <c r="E30" s="5">
        <f t="shared" si="0"/>
        <v>2.9508300132133729E-3</v>
      </c>
      <c r="F30" s="7">
        <f t="shared" si="1"/>
        <v>0.22983591759688005</v>
      </c>
      <c r="G30" s="1">
        <v>20146</v>
      </c>
      <c r="H30" s="5">
        <f t="shared" si="2"/>
        <v>2.7038761687526885E-3</v>
      </c>
      <c r="I30" s="7">
        <f t="shared" si="3"/>
        <v>2.767896721750502E-3</v>
      </c>
      <c r="J30" s="7">
        <f t="shared" si="4"/>
        <v>0.11630190715931528</v>
      </c>
    </row>
    <row r="31" spans="1:10" x14ac:dyDescent="0.2">
      <c r="A31" s="1">
        <v>30</v>
      </c>
      <c r="B31" s="1" t="s">
        <v>65</v>
      </c>
      <c r="C31" s="1">
        <f>基础信息!C31</f>
        <v>9404283</v>
      </c>
      <c r="D31" s="1">
        <v>25721</v>
      </c>
      <c r="E31" s="5">
        <f t="shared" si="0"/>
        <v>2.7350304111435184E-3</v>
      </c>
      <c r="F31" s="7">
        <f t="shared" si="1"/>
        <v>0.14497053057469042</v>
      </c>
      <c r="G31" s="1">
        <v>29294</v>
      </c>
      <c r="H31" s="5">
        <f t="shared" si="2"/>
        <v>3.1149636819734158E-3</v>
      </c>
      <c r="I31" s="7">
        <f t="shared" si="3"/>
        <v>0.19103370612636336</v>
      </c>
      <c r="J31" s="7">
        <f t="shared" si="4"/>
        <v>0.16800211835052689</v>
      </c>
    </row>
    <row r="32" spans="1:10" x14ac:dyDescent="0.2">
      <c r="A32" s="1">
        <v>31</v>
      </c>
      <c r="B32" s="1" t="s">
        <v>66</v>
      </c>
      <c r="C32" s="1">
        <f>基础信息!C32</f>
        <v>10071722</v>
      </c>
      <c r="D32" s="1">
        <v>41460</v>
      </c>
      <c r="E32" s="5">
        <f t="shared" si="0"/>
        <v>4.1164758121798838E-3</v>
      </c>
      <c r="F32" s="7">
        <f t="shared" si="1"/>
        <v>0.6882379763182902</v>
      </c>
      <c r="G32" s="1">
        <v>35228</v>
      </c>
      <c r="H32" s="5">
        <f t="shared" si="2"/>
        <v>3.4977136978165202E-3</v>
      </c>
      <c r="I32" s="7">
        <f t="shared" si="3"/>
        <v>0.36632178765376211</v>
      </c>
      <c r="J32" s="7">
        <f t="shared" si="4"/>
        <v>0.52727988198602616</v>
      </c>
    </row>
    <row r="33" spans="1:10" x14ac:dyDescent="0.2">
      <c r="A33" s="1">
        <v>32</v>
      </c>
      <c r="B33" s="1" t="s">
        <v>67</v>
      </c>
      <c r="C33" s="1">
        <f>基础信息!C33</f>
        <v>5163970</v>
      </c>
      <c r="D33" s="1">
        <v>13837</v>
      </c>
      <c r="E33" s="5">
        <f t="shared" si="0"/>
        <v>2.679527572778308E-3</v>
      </c>
      <c r="F33" s="7">
        <f t="shared" si="1"/>
        <v>0.12314347522558511</v>
      </c>
      <c r="G33" s="1">
        <v>18997</v>
      </c>
      <c r="H33" s="5">
        <f t="shared" si="2"/>
        <v>3.6787587844236119E-3</v>
      </c>
      <c r="I33" s="7">
        <f t="shared" si="3"/>
        <v>0.44923503282088334</v>
      </c>
      <c r="J33" s="7">
        <f t="shared" si="4"/>
        <v>0.28618925402323425</v>
      </c>
    </row>
    <row r="34" spans="1:10" x14ac:dyDescent="0.2">
      <c r="A34" s="1">
        <v>33</v>
      </c>
      <c r="B34" s="1" t="s">
        <v>76</v>
      </c>
      <c r="C34" s="1">
        <f>基础信息!C34</f>
        <v>12748262</v>
      </c>
      <c r="D34" s="1">
        <v>35971</v>
      </c>
      <c r="E34" s="5">
        <f t="shared" si="0"/>
        <v>2.8216395301571304E-3</v>
      </c>
      <c r="F34" s="7">
        <f t="shared" si="1"/>
        <v>0.17903044697046683</v>
      </c>
      <c r="G34" s="1">
        <v>48185</v>
      </c>
      <c r="H34" s="5">
        <f t="shared" si="2"/>
        <v>3.7797309154769488E-3</v>
      </c>
      <c r="I34" s="7">
        <f t="shared" si="3"/>
        <v>0.49547725465616005</v>
      </c>
      <c r="J34" s="7">
        <f t="shared" si="4"/>
        <v>0.33725385081331344</v>
      </c>
    </row>
    <row r="35" spans="1:10" x14ac:dyDescent="0.2">
      <c r="A35" s="1" t="s">
        <v>130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A45A2-EC1D-4C58-BC21-4B749F9BFD1D}">
  <dimension ref="A1:D35"/>
  <sheetViews>
    <sheetView workbookViewId="0">
      <selection activeCell="L15" sqref="L15"/>
    </sheetView>
  </sheetViews>
  <sheetFormatPr defaultColWidth="9" defaultRowHeight="14.25" x14ac:dyDescent="0.2"/>
  <cols>
    <col min="1" max="2" width="9" style="1"/>
    <col min="3" max="3" width="19.125" style="1" customWidth="1"/>
    <col min="4" max="16384" width="9" style="1"/>
  </cols>
  <sheetData>
    <row r="1" spans="1:4" x14ac:dyDescent="0.2">
      <c r="A1" s="1" t="s">
        <v>59</v>
      </c>
      <c r="B1" s="1" t="s">
        <v>68</v>
      </c>
      <c r="C1" s="1" t="s">
        <v>131</v>
      </c>
      <c r="D1" s="1" t="s">
        <v>70</v>
      </c>
    </row>
    <row r="2" spans="1:4" x14ac:dyDescent="0.2">
      <c r="A2" s="1">
        <v>1</v>
      </c>
      <c r="B2" s="1" t="s">
        <v>35</v>
      </c>
      <c r="C2" s="1">
        <v>27</v>
      </c>
      <c r="D2" s="1">
        <f>(MAX($C$2:$C$34)-C2)/(MAX($C$2:$C$34)-MIN($C$2:$C$34))</f>
        <v>0.65151515151515149</v>
      </c>
    </row>
    <row r="3" spans="1:4" x14ac:dyDescent="0.2">
      <c r="A3" s="1">
        <v>2</v>
      </c>
      <c r="B3" s="1" t="s">
        <v>36</v>
      </c>
      <c r="C3" s="1">
        <v>7</v>
      </c>
      <c r="D3" s="1">
        <f t="shared" ref="D3:D34" si="0">(MAX($C$2:$C$34)-C3)/(MAX($C$2:$C$34)-MIN($C$2:$C$34))</f>
        <v>0.95454545454545459</v>
      </c>
    </row>
    <row r="4" spans="1:4" x14ac:dyDescent="0.2">
      <c r="A4" s="1">
        <v>3</v>
      </c>
      <c r="B4" s="1" t="s">
        <v>37</v>
      </c>
      <c r="C4" s="1">
        <v>35</v>
      </c>
      <c r="D4" s="1">
        <f t="shared" si="0"/>
        <v>0.53030303030303028</v>
      </c>
    </row>
    <row r="5" spans="1:4" x14ac:dyDescent="0.2">
      <c r="A5" s="1">
        <v>4</v>
      </c>
      <c r="B5" s="1" t="s">
        <v>38</v>
      </c>
      <c r="C5" s="1">
        <v>18</v>
      </c>
      <c r="D5" s="1">
        <f t="shared" si="0"/>
        <v>0.78787878787878785</v>
      </c>
    </row>
    <row r="6" spans="1:4" x14ac:dyDescent="0.2">
      <c r="A6" s="1">
        <v>5</v>
      </c>
      <c r="B6" s="1" t="s">
        <v>39</v>
      </c>
      <c r="C6" s="1">
        <v>19</v>
      </c>
      <c r="D6" s="1">
        <f t="shared" si="0"/>
        <v>0.77272727272727271</v>
      </c>
    </row>
    <row r="7" spans="1:4" x14ac:dyDescent="0.2">
      <c r="A7" s="1">
        <v>6</v>
      </c>
      <c r="B7" s="1" t="s">
        <v>40</v>
      </c>
      <c r="C7" s="1">
        <v>14</v>
      </c>
      <c r="D7" s="1">
        <f t="shared" si="0"/>
        <v>0.84848484848484851</v>
      </c>
    </row>
    <row r="8" spans="1:4" x14ac:dyDescent="0.2">
      <c r="A8" s="1">
        <v>7</v>
      </c>
      <c r="B8" s="1" t="s">
        <v>41</v>
      </c>
      <c r="C8" s="1">
        <v>20</v>
      </c>
      <c r="D8" s="1">
        <f t="shared" si="0"/>
        <v>0.75757575757575757</v>
      </c>
    </row>
    <row r="9" spans="1:4" x14ac:dyDescent="0.2">
      <c r="A9" s="1">
        <v>8</v>
      </c>
      <c r="B9" s="1" t="s">
        <v>42</v>
      </c>
      <c r="C9" s="1">
        <v>9</v>
      </c>
      <c r="D9" s="1">
        <f t="shared" si="0"/>
        <v>0.9242424242424242</v>
      </c>
    </row>
    <row r="10" spans="1:4" x14ac:dyDescent="0.2">
      <c r="A10" s="1">
        <v>9</v>
      </c>
      <c r="B10" s="1" t="s">
        <v>43</v>
      </c>
      <c r="C10" s="1">
        <v>26</v>
      </c>
      <c r="D10" s="1">
        <f t="shared" si="0"/>
        <v>0.66666666666666663</v>
      </c>
    </row>
    <row r="11" spans="1:4" x14ac:dyDescent="0.2">
      <c r="A11" s="1">
        <v>10</v>
      </c>
      <c r="B11" s="1" t="s">
        <v>44</v>
      </c>
      <c r="C11" s="1">
        <v>24</v>
      </c>
      <c r="D11" s="1">
        <f t="shared" si="0"/>
        <v>0.69696969696969702</v>
      </c>
    </row>
    <row r="12" spans="1:4" x14ac:dyDescent="0.2">
      <c r="A12" s="1">
        <v>11</v>
      </c>
      <c r="B12" s="1" t="s">
        <v>45</v>
      </c>
      <c r="C12" s="1">
        <v>12</v>
      </c>
      <c r="D12" s="1">
        <f t="shared" si="0"/>
        <v>0.87878787878787878</v>
      </c>
    </row>
    <row r="13" spans="1:4" x14ac:dyDescent="0.2">
      <c r="A13" s="1">
        <v>12</v>
      </c>
      <c r="B13" s="1" t="s">
        <v>46</v>
      </c>
      <c r="C13" s="1">
        <v>15</v>
      </c>
      <c r="D13" s="1">
        <f t="shared" si="0"/>
        <v>0.83333333333333337</v>
      </c>
    </row>
    <row r="14" spans="1:4" x14ac:dyDescent="0.2">
      <c r="A14" s="1">
        <v>13</v>
      </c>
      <c r="B14" s="1" t="s">
        <v>47</v>
      </c>
      <c r="C14" s="1">
        <v>13</v>
      </c>
      <c r="D14" s="1">
        <f t="shared" si="0"/>
        <v>0.86363636363636365</v>
      </c>
    </row>
    <row r="15" spans="1:4" x14ac:dyDescent="0.2">
      <c r="A15" s="1">
        <v>14</v>
      </c>
      <c r="B15" s="1" t="s">
        <v>48</v>
      </c>
      <c r="C15" s="1">
        <v>5</v>
      </c>
      <c r="D15" s="1">
        <f t="shared" si="0"/>
        <v>0.98484848484848486</v>
      </c>
    </row>
    <row r="16" spans="1:4" x14ac:dyDescent="0.2">
      <c r="A16" s="1">
        <v>15</v>
      </c>
      <c r="B16" s="1" t="s">
        <v>49</v>
      </c>
      <c r="C16" s="1">
        <v>16</v>
      </c>
      <c r="D16" s="1">
        <f t="shared" si="0"/>
        <v>0.81818181818181823</v>
      </c>
    </row>
    <row r="17" spans="1:4" x14ac:dyDescent="0.2">
      <c r="A17" s="1">
        <v>16</v>
      </c>
      <c r="B17" s="1" t="s">
        <v>50</v>
      </c>
      <c r="C17" s="1">
        <v>4</v>
      </c>
      <c r="D17" s="1">
        <f t="shared" si="0"/>
        <v>1</v>
      </c>
    </row>
    <row r="18" spans="1:4" x14ac:dyDescent="0.2">
      <c r="A18" s="1">
        <v>17</v>
      </c>
      <c r="B18" s="1" t="s">
        <v>51</v>
      </c>
      <c r="C18" s="1">
        <v>28</v>
      </c>
      <c r="D18" s="1">
        <f t="shared" si="0"/>
        <v>0.63636363636363635</v>
      </c>
    </row>
    <row r="19" spans="1:4" x14ac:dyDescent="0.2">
      <c r="A19" s="1">
        <v>18</v>
      </c>
      <c r="B19" s="1" t="s">
        <v>52</v>
      </c>
      <c r="C19" s="1">
        <v>38</v>
      </c>
      <c r="D19" s="1">
        <f t="shared" si="0"/>
        <v>0.48484848484848486</v>
      </c>
    </row>
    <row r="20" spans="1:4" x14ac:dyDescent="0.2">
      <c r="A20" s="1">
        <v>19</v>
      </c>
      <c r="B20" s="1" t="s">
        <v>53</v>
      </c>
      <c r="C20" s="1">
        <v>6</v>
      </c>
      <c r="D20" s="1">
        <f t="shared" si="0"/>
        <v>0.96969696969696972</v>
      </c>
    </row>
    <row r="21" spans="1:4" x14ac:dyDescent="0.2">
      <c r="A21" s="1">
        <v>20</v>
      </c>
      <c r="B21" s="1" t="s">
        <v>54</v>
      </c>
      <c r="C21" s="1">
        <v>17</v>
      </c>
      <c r="D21" s="1">
        <f t="shared" si="0"/>
        <v>0.80303030303030298</v>
      </c>
    </row>
    <row r="22" spans="1:4" x14ac:dyDescent="0.2">
      <c r="A22" s="1">
        <v>21</v>
      </c>
      <c r="B22" s="1" t="s">
        <v>55</v>
      </c>
      <c r="C22" s="1">
        <v>29</v>
      </c>
      <c r="D22" s="1">
        <f t="shared" si="0"/>
        <v>0.62121212121212122</v>
      </c>
    </row>
    <row r="23" spans="1:4" x14ac:dyDescent="0.2">
      <c r="A23" s="1">
        <v>22</v>
      </c>
      <c r="B23" s="1" t="s">
        <v>56</v>
      </c>
      <c r="C23" s="1">
        <v>70</v>
      </c>
      <c r="D23" s="1">
        <f t="shared" si="0"/>
        <v>0</v>
      </c>
    </row>
    <row r="24" spans="1:4" x14ac:dyDescent="0.2">
      <c r="A24" s="1">
        <v>23</v>
      </c>
      <c r="B24" s="1" t="s">
        <v>57</v>
      </c>
      <c r="C24" s="1">
        <v>10</v>
      </c>
      <c r="D24" s="1">
        <f t="shared" si="0"/>
        <v>0.90909090909090906</v>
      </c>
    </row>
    <row r="25" spans="1:4" x14ac:dyDescent="0.2">
      <c r="A25" s="1">
        <v>24</v>
      </c>
      <c r="B25" s="1" t="s">
        <v>58</v>
      </c>
      <c r="C25" s="1">
        <v>34</v>
      </c>
      <c r="D25" s="1">
        <f t="shared" si="0"/>
        <v>0.54545454545454541</v>
      </c>
    </row>
    <row r="26" spans="1:4" x14ac:dyDescent="0.2">
      <c r="A26" s="1">
        <v>25</v>
      </c>
      <c r="B26" s="1" t="s">
        <v>60</v>
      </c>
      <c r="C26" s="1">
        <v>22</v>
      </c>
      <c r="D26" s="1">
        <f t="shared" si="0"/>
        <v>0.72727272727272729</v>
      </c>
    </row>
    <row r="27" spans="1:4" x14ac:dyDescent="0.2">
      <c r="A27" s="1">
        <v>26</v>
      </c>
      <c r="B27" s="1" t="s">
        <v>61</v>
      </c>
      <c r="C27" s="1">
        <v>42</v>
      </c>
      <c r="D27" s="1">
        <f t="shared" si="0"/>
        <v>0.42424242424242425</v>
      </c>
    </row>
    <row r="28" spans="1:4" x14ac:dyDescent="0.2">
      <c r="A28" s="1">
        <v>27</v>
      </c>
      <c r="B28" s="1" t="s">
        <v>62</v>
      </c>
      <c r="C28" s="1">
        <v>21</v>
      </c>
      <c r="D28" s="1">
        <f t="shared" si="0"/>
        <v>0.74242424242424243</v>
      </c>
    </row>
    <row r="29" spans="1:4" x14ac:dyDescent="0.2">
      <c r="A29" s="1">
        <v>28</v>
      </c>
      <c r="B29" s="1" t="s">
        <v>63</v>
      </c>
      <c r="C29" s="1">
        <v>11</v>
      </c>
      <c r="D29" s="1">
        <f t="shared" si="0"/>
        <v>0.89393939393939392</v>
      </c>
    </row>
    <row r="30" spans="1:4" x14ac:dyDescent="0.2">
      <c r="A30" s="1">
        <v>29</v>
      </c>
      <c r="B30" s="1" t="s">
        <v>64</v>
      </c>
      <c r="C30" s="1">
        <v>23</v>
      </c>
      <c r="D30" s="1">
        <f t="shared" si="0"/>
        <v>0.71212121212121215</v>
      </c>
    </row>
    <row r="31" spans="1:4" x14ac:dyDescent="0.2">
      <c r="A31" s="1">
        <v>30</v>
      </c>
      <c r="B31" s="1" t="s">
        <v>65</v>
      </c>
      <c r="C31" s="1">
        <v>33</v>
      </c>
      <c r="D31" s="1">
        <f t="shared" si="0"/>
        <v>0.56060606060606055</v>
      </c>
    </row>
    <row r="32" spans="1:4" x14ac:dyDescent="0.2">
      <c r="A32" s="1">
        <v>31</v>
      </c>
      <c r="B32" s="1" t="s">
        <v>66</v>
      </c>
      <c r="C32" s="1">
        <v>25</v>
      </c>
      <c r="D32" s="1">
        <f t="shared" si="0"/>
        <v>0.68181818181818177</v>
      </c>
    </row>
    <row r="33" spans="1:4" x14ac:dyDescent="0.2">
      <c r="A33" s="1">
        <v>32</v>
      </c>
      <c r="B33" s="1" t="s">
        <v>67</v>
      </c>
      <c r="C33" s="1">
        <v>63</v>
      </c>
      <c r="D33" s="1">
        <f t="shared" si="0"/>
        <v>0.10606060606060606</v>
      </c>
    </row>
    <row r="34" spans="1:4" x14ac:dyDescent="0.2">
      <c r="A34" s="1">
        <v>33</v>
      </c>
      <c r="B34" s="1" t="s">
        <v>76</v>
      </c>
      <c r="C34" s="1">
        <v>45</v>
      </c>
      <c r="D34" s="1">
        <f t="shared" si="0"/>
        <v>0.37878787878787878</v>
      </c>
    </row>
    <row r="35" spans="1:4" x14ac:dyDescent="0.2">
      <c r="A35" s="1" t="s">
        <v>132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24A15-6047-4C7C-B38A-CFDAFF57DA8B}">
  <dimension ref="A1:M35"/>
  <sheetViews>
    <sheetView workbookViewId="0">
      <selection activeCell="A35" sqref="A35"/>
    </sheetView>
  </sheetViews>
  <sheetFormatPr defaultColWidth="8.875" defaultRowHeight="14.25" x14ac:dyDescent="0.2"/>
  <cols>
    <col min="3" max="3" width="9.5" bestFit="1" customWidth="1"/>
    <col min="4" max="4" width="10.5" customWidth="1"/>
    <col min="7" max="7" width="10.625" customWidth="1"/>
    <col min="10" max="10" width="12.625" customWidth="1"/>
  </cols>
  <sheetData>
    <row r="1" spans="1:13" x14ac:dyDescent="0.2">
      <c r="A1" s="1" t="s">
        <v>59</v>
      </c>
      <c r="B1" s="1" t="s">
        <v>68</v>
      </c>
      <c r="C1" t="s">
        <v>72</v>
      </c>
      <c r="D1" t="s">
        <v>133</v>
      </c>
      <c r="E1" t="s">
        <v>73</v>
      </c>
      <c r="F1" t="s">
        <v>70</v>
      </c>
      <c r="G1" t="s">
        <v>135</v>
      </c>
      <c r="H1" t="s">
        <v>73</v>
      </c>
      <c r="I1" t="s">
        <v>70</v>
      </c>
      <c r="J1" t="s">
        <v>134</v>
      </c>
      <c r="K1" t="s">
        <v>73</v>
      </c>
      <c r="L1" t="s">
        <v>70</v>
      </c>
      <c r="M1" t="s">
        <v>136</v>
      </c>
    </row>
    <row r="2" spans="1:13" x14ac:dyDescent="0.2">
      <c r="A2" s="1">
        <v>1</v>
      </c>
      <c r="B2" s="1" t="s">
        <v>35</v>
      </c>
      <c r="C2">
        <f>基础信息!C2</f>
        <v>11235086</v>
      </c>
      <c r="D2" s="9">
        <v>13</v>
      </c>
      <c r="E2">
        <f>D2*1000000/C2</f>
        <v>1.1570894962441765</v>
      </c>
      <c r="F2">
        <f>(E2-MIN($E$2:$E$34))/(MAX($E$2:$E$34)-MIN($E$2:$E$34))</f>
        <v>8.1398415055772902E-2</v>
      </c>
      <c r="G2">
        <v>418</v>
      </c>
      <c r="H2">
        <f>G2*10000/C2</f>
        <v>0.372048776484666</v>
      </c>
      <c r="I2">
        <f>(H2-MIN($H$2:$H$34))/(MAX($H$2:$H$34)-MIN($H$2:$H$34))</f>
        <v>2.9580253370617458E-2</v>
      </c>
      <c r="J2">
        <v>5003</v>
      </c>
      <c r="K2">
        <f>J2*10000/C2</f>
        <v>4.45301442285355</v>
      </c>
      <c r="L2">
        <f>(K2-MIN($K$2:$K$34))/(MAX($K$2:$K$34)-MIN($K$2:$K$34))</f>
        <v>0.15470960951899998</v>
      </c>
      <c r="M2">
        <f>AVERAGE(L2,I2,F2)</f>
        <v>8.8562759315130121E-2</v>
      </c>
    </row>
    <row r="3" spans="1:13" x14ac:dyDescent="0.2">
      <c r="A3" s="1">
        <v>2</v>
      </c>
      <c r="B3" s="1" t="s">
        <v>36</v>
      </c>
      <c r="C3">
        <f>基础信息!C3</f>
        <v>5304061</v>
      </c>
      <c r="D3">
        <v>19</v>
      </c>
      <c r="E3">
        <f t="shared" ref="E3:E34" si="0">D3*1000000/C3</f>
        <v>3.5821609140618857</v>
      </c>
      <c r="F3">
        <f t="shared" ref="F3:F34" si="1">(E3-MIN($E$2:$E$34))/(MAX($E$2:$E$34)-MIN($E$2:$E$34))</f>
        <v>0.32590558304202527</v>
      </c>
      <c r="G3">
        <v>659</v>
      </c>
      <c r="H3">
        <f t="shared" ref="H3:H34" si="2">G3*10000/C3</f>
        <v>1.2424442328246226</v>
      </c>
      <c r="I3">
        <f t="shared" ref="I3:I34" si="3">(H3-MIN($H$2:$H$34))/(MAX($H$2:$H$34)-MIN($H$2:$H$34))</f>
        <v>0.13236440154741574</v>
      </c>
      <c r="J3">
        <v>4716</v>
      </c>
      <c r="K3">
        <f t="shared" ref="K3:K34" si="4">J3*10000/C3</f>
        <v>8.8913004582715018</v>
      </c>
      <c r="L3">
        <f t="shared" ref="L3:L34" si="5">(K3-MIN($K$2:$K$34))/(MAX($K$2:$K$34)-MIN($K$2:$K$34))</f>
        <v>0.44615792631226903</v>
      </c>
      <c r="M3">
        <f t="shared" ref="M3:M34" si="6">AVERAGE(L3,I3,F3)</f>
        <v>0.30147597030057</v>
      </c>
    </row>
    <row r="4" spans="1:13" x14ac:dyDescent="0.2">
      <c r="A4" s="1">
        <v>3</v>
      </c>
      <c r="B4" s="1" t="s">
        <v>37</v>
      </c>
      <c r="C4">
        <f>基础信息!C4</f>
        <v>3446100</v>
      </c>
      <c r="D4">
        <v>31</v>
      </c>
      <c r="E4">
        <f t="shared" si="0"/>
        <v>8.9956762717274596</v>
      </c>
      <c r="F4">
        <f t="shared" si="1"/>
        <v>0.87172180075326422</v>
      </c>
      <c r="G4">
        <v>210</v>
      </c>
      <c r="H4">
        <f t="shared" si="2"/>
        <v>0.60938452163315049</v>
      </c>
      <c r="I4">
        <f t="shared" si="3"/>
        <v>5.7606999396581066E-2</v>
      </c>
      <c r="J4">
        <v>4128</v>
      </c>
      <c r="K4">
        <f t="shared" si="4"/>
        <v>11.978758596674501</v>
      </c>
      <c r="L4">
        <f t="shared" si="5"/>
        <v>0.64890161394899815</v>
      </c>
      <c r="M4">
        <f t="shared" si="6"/>
        <v>0.52607680469961449</v>
      </c>
    </row>
    <row r="5" spans="1:13" x14ac:dyDescent="0.2">
      <c r="A5" s="1">
        <v>4</v>
      </c>
      <c r="B5" s="1" t="s">
        <v>38</v>
      </c>
      <c r="C5">
        <f>基础信息!C5</f>
        <v>9070093</v>
      </c>
      <c r="D5">
        <v>14</v>
      </c>
      <c r="E5">
        <f t="shared" si="0"/>
        <v>1.5435343386225477</v>
      </c>
      <c r="F5">
        <f t="shared" si="1"/>
        <v>0.12036161147901815</v>
      </c>
      <c r="G5">
        <v>1648</v>
      </c>
      <c r="H5">
        <f t="shared" si="2"/>
        <v>1.8169604214642563</v>
      </c>
      <c r="I5">
        <f t="shared" si="3"/>
        <v>0.20020845637672022</v>
      </c>
      <c r="J5">
        <v>8115</v>
      </c>
      <c r="K5">
        <f t="shared" si="4"/>
        <v>8.9469865413728389</v>
      </c>
      <c r="L5">
        <f t="shared" si="5"/>
        <v>0.44981465664897574</v>
      </c>
      <c r="M5">
        <f t="shared" si="6"/>
        <v>0.25679490816823802</v>
      </c>
    </row>
    <row r="6" spans="1:13" x14ac:dyDescent="0.2">
      <c r="A6" s="1">
        <v>5</v>
      </c>
      <c r="B6" s="1" t="s">
        <v>39</v>
      </c>
      <c r="C6">
        <f>基础信息!C6</f>
        <v>9066906</v>
      </c>
      <c r="D6">
        <v>27</v>
      </c>
      <c r="E6">
        <f t="shared" si="0"/>
        <v>2.9778625696571686</v>
      </c>
      <c r="F6">
        <f t="shared" si="1"/>
        <v>0.26497736636206393</v>
      </c>
      <c r="G6">
        <v>1143</v>
      </c>
      <c r="H6">
        <f t="shared" si="2"/>
        <v>1.2606284878215348</v>
      </c>
      <c r="I6">
        <f t="shared" si="3"/>
        <v>0.13451176243547316</v>
      </c>
      <c r="J6">
        <v>5292</v>
      </c>
      <c r="K6">
        <f t="shared" si="4"/>
        <v>5.8366106365280501</v>
      </c>
      <c r="L6">
        <f t="shared" si="5"/>
        <v>0.24556603120498977</v>
      </c>
      <c r="M6">
        <f t="shared" si="6"/>
        <v>0.21501838666750894</v>
      </c>
    </row>
    <row r="7" spans="1:13" x14ac:dyDescent="0.2">
      <c r="A7" s="1">
        <v>6</v>
      </c>
      <c r="B7" s="1" t="s">
        <v>40</v>
      </c>
      <c r="C7">
        <f>基础信息!C7</f>
        <v>10009854</v>
      </c>
      <c r="D7">
        <v>49</v>
      </c>
      <c r="E7">
        <f t="shared" si="0"/>
        <v>4.8951762932806009</v>
      </c>
      <c r="F7">
        <f t="shared" si="1"/>
        <v>0.45829000254257118</v>
      </c>
      <c r="G7">
        <v>618</v>
      </c>
      <c r="H7">
        <f t="shared" si="2"/>
        <v>0.61739162229539013</v>
      </c>
      <c r="I7">
        <f t="shared" si="3"/>
        <v>5.8552550082696705E-2</v>
      </c>
      <c r="J7">
        <v>5153</v>
      </c>
      <c r="K7">
        <f t="shared" si="4"/>
        <v>5.1479272325050891</v>
      </c>
      <c r="L7">
        <f t="shared" si="5"/>
        <v>0.20034235312200441</v>
      </c>
      <c r="M7">
        <f t="shared" si="6"/>
        <v>0.23906163524909077</v>
      </c>
    </row>
    <row r="8" spans="1:13" x14ac:dyDescent="0.2">
      <c r="A8" s="1">
        <v>7</v>
      </c>
      <c r="B8" s="1" t="s">
        <v>41</v>
      </c>
      <c r="C8">
        <f>基础信息!C8</f>
        <v>9314685</v>
      </c>
      <c r="D8">
        <v>68</v>
      </c>
      <c r="E8">
        <f t="shared" si="0"/>
        <v>7.3003005469320756</v>
      </c>
      <c r="F8">
        <f t="shared" si="1"/>
        <v>0.70078600311172878</v>
      </c>
      <c r="G8">
        <v>2416</v>
      </c>
      <c r="H8">
        <f t="shared" si="2"/>
        <v>2.5937538413805727</v>
      </c>
      <c r="I8">
        <f t="shared" si="3"/>
        <v>0.29193923161672336</v>
      </c>
      <c r="J8">
        <v>10982</v>
      </c>
      <c r="K8">
        <f t="shared" si="4"/>
        <v>11.789985383295303</v>
      </c>
      <c r="L8">
        <f t="shared" si="5"/>
        <v>0.63650546938869312</v>
      </c>
      <c r="M8">
        <f t="shared" si="6"/>
        <v>0.54307690137238174</v>
      </c>
    </row>
    <row r="9" spans="1:13" x14ac:dyDescent="0.2">
      <c r="A9" s="1">
        <v>8</v>
      </c>
      <c r="B9" s="1" t="s">
        <v>42</v>
      </c>
      <c r="C9">
        <f>基础信息!C9</f>
        <v>11936010</v>
      </c>
      <c r="D9">
        <v>80</v>
      </c>
      <c r="E9">
        <f t="shared" si="0"/>
        <v>6.7024072533451298</v>
      </c>
      <c r="F9">
        <f t="shared" si="1"/>
        <v>0.6405035739433248</v>
      </c>
      <c r="G9">
        <v>2626</v>
      </c>
      <c r="H9">
        <f t="shared" si="2"/>
        <v>2.2000651809105389</v>
      </c>
      <c r="I9">
        <f t="shared" si="3"/>
        <v>0.24544892273639701</v>
      </c>
      <c r="J9">
        <v>9951</v>
      </c>
      <c r="K9">
        <f t="shared" si="4"/>
        <v>8.3369568222546722</v>
      </c>
      <c r="L9">
        <f t="shared" si="5"/>
        <v>0.40975591924177351</v>
      </c>
      <c r="M9">
        <f t="shared" si="6"/>
        <v>0.43190280530716513</v>
      </c>
    </row>
    <row r="10" spans="1:13" x14ac:dyDescent="0.2">
      <c r="A10" s="1">
        <v>9</v>
      </c>
      <c r="B10" s="1" t="s">
        <v>43</v>
      </c>
      <c r="C10">
        <f>基础信息!C10</f>
        <v>9369881</v>
      </c>
      <c r="D10">
        <v>40</v>
      </c>
      <c r="E10">
        <f t="shared" si="0"/>
        <v>4.2689976532252647</v>
      </c>
      <c r="F10">
        <f t="shared" si="1"/>
        <v>0.39515571098789581</v>
      </c>
      <c r="G10">
        <v>776</v>
      </c>
      <c r="H10">
        <f t="shared" si="2"/>
        <v>0.82818554472570138</v>
      </c>
      <c r="I10">
        <f t="shared" si="3"/>
        <v>8.3444998222250516E-2</v>
      </c>
      <c r="J10">
        <v>6020</v>
      </c>
      <c r="K10">
        <f t="shared" si="4"/>
        <v>6.4248414681040238</v>
      </c>
      <c r="L10">
        <f t="shared" si="5"/>
        <v>0.28419330407127724</v>
      </c>
      <c r="M10">
        <f t="shared" si="6"/>
        <v>0.25426467109380785</v>
      </c>
    </row>
    <row r="11" spans="1:13" x14ac:dyDescent="0.2">
      <c r="A11" s="1">
        <v>10</v>
      </c>
      <c r="B11" s="1" t="s">
        <v>44</v>
      </c>
      <c r="C11">
        <f>基础信息!C11</f>
        <v>8291268</v>
      </c>
      <c r="D11">
        <v>42</v>
      </c>
      <c r="E11">
        <f t="shared" si="0"/>
        <v>5.0655701878168697</v>
      </c>
      <c r="F11">
        <f t="shared" si="1"/>
        <v>0.47546992074584737</v>
      </c>
      <c r="G11">
        <v>1219</v>
      </c>
      <c r="H11">
        <f t="shared" si="2"/>
        <v>1.4702214426068485</v>
      </c>
      <c r="I11">
        <f t="shared" si="3"/>
        <v>0.15926238948039712</v>
      </c>
      <c r="J11">
        <v>5273</v>
      </c>
      <c r="K11">
        <f t="shared" si="4"/>
        <v>6.3597027619900839</v>
      </c>
      <c r="L11">
        <f t="shared" si="5"/>
        <v>0.27991584964326144</v>
      </c>
      <c r="M11">
        <f t="shared" si="6"/>
        <v>0.30488271995650201</v>
      </c>
    </row>
    <row r="12" spans="1:13" x14ac:dyDescent="0.2">
      <c r="A12" s="1">
        <v>11</v>
      </c>
      <c r="B12" s="1" t="s">
        <v>45</v>
      </c>
      <c r="C12">
        <f>基础信息!C12</f>
        <v>6255007</v>
      </c>
      <c r="D12">
        <v>22</v>
      </c>
      <c r="E12">
        <f t="shared" si="0"/>
        <v>3.5171823149038843</v>
      </c>
      <c r="F12">
        <f t="shared" si="1"/>
        <v>0.3193541334050764</v>
      </c>
      <c r="G12">
        <v>351</v>
      </c>
      <c r="H12">
        <f t="shared" si="2"/>
        <v>0.56115045115057427</v>
      </c>
      <c r="I12">
        <f t="shared" si="3"/>
        <v>5.1911085187080784E-2</v>
      </c>
      <c r="J12">
        <v>3814</v>
      </c>
      <c r="K12">
        <f t="shared" si="4"/>
        <v>6.0975151586560976</v>
      </c>
      <c r="L12">
        <f t="shared" si="5"/>
        <v>0.26269881246585569</v>
      </c>
      <c r="M12">
        <f t="shared" si="6"/>
        <v>0.21132134368600428</v>
      </c>
    </row>
    <row r="13" spans="1:13" x14ac:dyDescent="0.2">
      <c r="A13" s="1">
        <v>12</v>
      </c>
      <c r="B13" s="1" t="s">
        <v>46</v>
      </c>
      <c r="C13">
        <f>基础信息!C13</f>
        <v>9202432</v>
      </c>
      <c r="D13">
        <v>62</v>
      </c>
      <c r="E13">
        <f t="shared" si="0"/>
        <v>6.7373494311069075</v>
      </c>
      <c r="F13">
        <f t="shared" si="1"/>
        <v>0.64402660953932089</v>
      </c>
      <c r="G13">
        <v>1692</v>
      </c>
      <c r="H13">
        <f t="shared" si="2"/>
        <v>1.8386443931343366</v>
      </c>
      <c r="I13">
        <f t="shared" si="3"/>
        <v>0.20276909538392629</v>
      </c>
      <c r="J13">
        <v>7833</v>
      </c>
      <c r="K13">
        <f t="shared" si="4"/>
        <v>8.5118803377194201</v>
      </c>
      <c r="L13">
        <f t="shared" si="5"/>
        <v>0.42124259759979904</v>
      </c>
      <c r="M13">
        <f t="shared" si="6"/>
        <v>0.42267943417434878</v>
      </c>
    </row>
    <row r="14" spans="1:13" x14ac:dyDescent="0.2">
      <c r="A14" s="1">
        <v>13</v>
      </c>
      <c r="B14" s="1" t="s">
        <v>47</v>
      </c>
      <c r="C14">
        <f>基础信息!C14</f>
        <v>12600574</v>
      </c>
      <c r="D14">
        <v>41</v>
      </c>
      <c r="E14">
        <f t="shared" si="0"/>
        <v>3.2538200243893649</v>
      </c>
      <c r="F14">
        <f t="shared" si="1"/>
        <v>0.29280070189169644</v>
      </c>
      <c r="G14">
        <v>1312</v>
      </c>
      <c r="H14">
        <f t="shared" si="2"/>
        <v>1.0412224078045969</v>
      </c>
      <c r="I14">
        <f t="shared" si="3"/>
        <v>0.10860231302935938</v>
      </c>
      <c r="J14">
        <v>10554</v>
      </c>
      <c r="K14">
        <f t="shared" si="4"/>
        <v>8.3758089115622827</v>
      </c>
      <c r="L14">
        <f t="shared" si="5"/>
        <v>0.4123072140304021</v>
      </c>
      <c r="M14">
        <f t="shared" si="6"/>
        <v>0.27123674298381933</v>
      </c>
    </row>
    <row r="15" spans="1:13" x14ac:dyDescent="0.2">
      <c r="A15" s="1">
        <v>14</v>
      </c>
      <c r="B15" s="1" t="s">
        <v>48</v>
      </c>
      <c r="C15">
        <f>基础信息!C15</f>
        <v>12326518</v>
      </c>
      <c r="D15">
        <v>90</v>
      </c>
      <c r="E15">
        <f t="shared" si="0"/>
        <v>7.301331973879404</v>
      </c>
      <c r="F15">
        <f t="shared" si="1"/>
        <v>0.70088999645395489</v>
      </c>
      <c r="G15">
        <v>1836</v>
      </c>
      <c r="H15">
        <f t="shared" si="2"/>
        <v>1.4894717226713983</v>
      </c>
      <c r="I15">
        <f t="shared" si="3"/>
        <v>0.1615356362261002</v>
      </c>
      <c r="J15">
        <v>12548</v>
      </c>
      <c r="K15">
        <f t="shared" si="4"/>
        <v>10.179679289804307</v>
      </c>
      <c r="L15">
        <f t="shared" si="5"/>
        <v>0.5307617213011051</v>
      </c>
      <c r="M15">
        <f t="shared" si="6"/>
        <v>0.46439578466038672</v>
      </c>
    </row>
    <row r="16" spans="1:13" x14ac:dyDescent="0.2">
      <c r="A16" s="1">
        <v>15</v>
      </c>
      <c r="B16" s="1" t="s">
        <v>49</v>
      </c>
      <c r="C16">
        <f>基础信息!C16</f>
        <v>10047914</v>
      </c>
      <c r="D16">
        <v>21</v>
      </c>
      <c r="E16">
        <f t="shared" si="0"/>
        <v>2.0899860408837099</v>
      </c>
      <c r="F16">
        <f t="shared" si="1"/>
        <v>0.17545745615371999</v>
      </c>
      <c r="G16">
        <v>1210</v>
      </c>
      <c r="H16">
        <f t="shared" si="2"/>
        <v>1.2042300521282328</v>
      </c>
      <c r="I16">
        <f t="shared" si="3"/>
        <v>0.12785172632313405</v>
      </c>
      <c r="J16">
        <v>5427</v>
      </c>
      <c r="K16">
        <f t="shared" si="4"/>
        <v>5.4011210685123299</v>
      </c>
      <c r="L16">
        <f t="shared" si="5"/>
        <v>0.21696879782112174</v>
      </c>
      <c r="M16">
        <f t="shared" si="6"/>
        <v>0.1734259934326586</v>
      </c>
    </row>
    <row r="17" spans="1:13" x14ac:dyDescent="0.2">
      <c r="A17" s="1">
        <v>16</v>
      </c>
      <c r="B17" s="1" t="s">
        <v>50</v>
      </c>
      <c r="C17">
        <f>基础信息!C17</f>
        <v>18676605</v>
      </c>
      <c r="D17">
        <v>62</v>
      </c>
      <c r="E17">
        <f t="shared" si="0"/>
        <v>3.3196611482654368</v>
      </c>
      <c r="F17">
        <f t="shared" si="1"/>
        <v>0.29943911534941531</v>
      </c>
      <c r="G17">
        <v>3873</v>
      </c>
      <c r="H17">
        <f t="shared" si="2"/>
        <v>2.0737173592309737</v>
      </c>
      <c r="I17">
        <f t="shared" si="3"/>
        <v>0.23052863204469579</v>
      </c>
      <c r="J17">
        <v>32358</v>
      </c>
      <c r="K17">
        <f t="shared" si="4"/>
        <v>17.325418618640807</v>
      </c>
      <c r="L17">
        <f t="shared" si="5"/>
        <v>1</v>
      </c>
      <c r="M17">
        <f t="shared" si="6"/>
        <v>0.50998924913137034</v>
      </c>
    </row>
    <row r="18" spans="1:13" x14ac:dyDescent="0.2">
      <c r="A18" s="1">
        <v>17</v>
      </c>
      <c r="B18" s="1" t="s">
        <v>51</v>
      </c>
      <c r="C18">
        <f>基础信息!C18</f>
        <v>8741584</v>
      </c>
      <c r="D18">
        <v>11</v>
      </c>
      <c r="E18">
        <f t="shared" si="0"/>
        <v>1.2583531771816183</v>
      </c>
      <c r="F18">
        <f t="shared" si="1"/>
        <v>9.1608298222083231E-2</v>
      </c>
      <c r="G18">
        <v>896</v>
      </c>
      <c r="H18">
        <f t="shared" si="2"/>
        <v>1.0249858606861182</v>
      </c>
      <c r="I18">
        <f t="shared" si="3"/>
        <v>0.10668495505977291</v>
      </c>
      <c r="J18">
        <v>4640</v>
      </c>
      <c r="K18">
        <f t="shared" si="4"/>
        <v>5.3079624928388265</v>
      </c>
      <c r="L18">
        <f t="shared" si="5"/>
        <v>0.21085136648428721</v>
      </c>
      <c r="M18">
        <f t="shared" si="6"/>
        <v>0.13638153992204777</v>
      </c>
    </row>
    <row r="19" spans="1:13" x14ac:dyDescent="0.2">
      <c r="A19" s="1">
        <v>18</v>
      </c>
      <c r="B19" s="1" t="s">
        <v>52</v>
      </c>
      <c r="C19">
        <f>基础信息!C19</f>
        <v>2873358</v>
      </c>
      <c r="D19" s="9">
        <v>5</v>
      </c>
      <c r="E19">
        <f t="shared" si="0"/>
        <v>1.7401242727150603</v>
      </c>
      <c r="F19">
        <f t="shared" si="1"/>
        <v>0.14018273826579944</v>
      </c>
      <c r="G19">
        <v>962</v>
      </c>
      <c r="H19">
        <f t="shared" si="2"/>
        <v>3.3479991007037757</v>
      </c>
      <c r="I19">
        <f t="shared" si="3"/>
        <v>0.38100731662479176</v>
      </c>
      <c r="J19">
        <v>2463</v>
      </c>
      <c r="K19">
        <f t="shared" si="4"/>
        <v>8.5718521673943862</v>
      </c>
      <c r="L19">
        <f t="shared" si="5"/>
        <v>0.42518075946550571</v>
      </c>
      <c r="M19">
        <f t="shared" si="6"/>
        <v>0.31545693811869896</v>
      </c>
    </row>
    <row r="20" spans="1:13" x14ac:dyDescent="0.2">
      <c r="A20" s="1">
        <v>19</v>
      </c>
      <c r="B20" s="1" t="s">
        <v>53</v>
      </c>
      <c r="C20">
        <f>基础信息!C20</f>
        <v>20937757</v>
      </c>
      <c r="D20">
        <v>159</v>
      </c>
      <c r="E20">
        <f t="shared" si="0"/>
        <v>7.5939366380075954</v>
      </c>
      <c r="F20">
        <f t="shared" si="1"/>
        <v>0.73039178235596935</v>
      </c>
      <c r="G20">
        <v>17985</v>
      </c>
      <c r="H20">
        <f t="shared" si="2"/>
        <v>8.5897453103501018</v>
      </c>
      <c r="I20">
        <f t="shared" si="3"/>
        <v>1</v>
      </c>
      <c r="J20">
        <v>12528</v>
      </c>
      <c r="K20">
        <f t="shared" si="4"/>
        <v>5.9834489434565512</v>
      </c>
      <c r="L20">
        <f t="shared" si="5"/>
        <v>0.25520844204862864</v>
      </c>
      <c r="M20">
        <f t="shared" si="6"/>
        <v>0.66186674146819935</v>
      </c>
    </row>
    <row r="21" spans="1:13" x14ac:dyDescent="0.2">
      <c r="A21" s="1">
        <v>20</v>
      </c>
      <c r="B21" s="1" t="s">
        <v>54</v>
      </c>
      <c r="C21">
        <f>基础信息!C21</f>
        <v>5987018</v>
      </c>
      <c r="D21" s="9">
        <v>9</v>
      </c>
      <c r="E21">
        <f t="shared" si="0"/>
        <v>1.5032525374067691</v>
      </c>
      <c r="F21">
        <f t="shared" si="1"/>
        <v>0.11630020979645722</v>
      </c>
      <c r="G21">
        <v>324</v>
      </c>
      <c r="H21">
        <f t="shared" si="2"/>
        <v>0.54117091346643686</v>
      </c>
      <c r="I21">
        <f t="shared" si="3"/>
        <v>4.955172112230765E-2</v>
      </c>
      <c r="J21">
        <v>5269</v>
      </c>
      <c r="K21">
        <f t="shared" si="4"/>
        <v>8.8007084662180741</v>
      </c>
      <c r="L21">
        <f t="shared" si="5"/>
        <v>0.44020903446793469</v>
      </c>
      <c r="M21">
        <f t="shared" si="6"/>
        <v>0.2020203217955665</v>
      </c>
    </row>
    <row r="22" spans="1:13" x14ac:dyDescent="0.2">
      <c r="A22" s="1">
        <v>21</v>
      </c>
      <c r="B22" s="1" t="s">
        <v>55</v>
      </c>
      <c r="C22">
        <f>基础信息!C22</f>
        <v>8460088</v>
      </c>
      <c r="D22" s="9">
        <v>39</v>
      </c>
      <c r="E22">
        <f t="shared" si="0"/>
        <v>4.6098811265320174</v>
      </c>
      <c r="F22">
        <f t="shared" si="1"/>
        <v>0.42952519473141199</v>
      </c>
      <c r="G22">
        <v>353</v>
      </c>
      <c r="H22">
        <f t="shared" si="2"/>
        <v>0.41725334299123129</v>
      </c>
      <c r="I22">
        <f t="shared" si="3"/>
        <v>3.4918416418499909E-2</v>
      </c>
      <c r="J22">
        <v>4925</v>
      </c>
      <c r="K22">
        <f t="shared" si="4"/>
        <v>5.8214524482487651</v>
      </c>
      <c r="L22">
        <f t="shared" si="5"/>
        <v>0.24457064054643859</v>
      </c>
      <c r="M22">
        <f t="shared" si="6"/>
        <v>0.2363380838987835</v>
      </c>
    </row>
    <row r="23" spans="1:13" x14ac:dyDescent="0.2">
      <c r="A23" s="1">
        <v>22</v>
      </c>
      <c r="B23" s="1" t="s">
        <v>56</v>
      </c>
      <c r="C23">
        <f>基础信息!C23</f>
        <v>867891</v>
      </c>
      <c r="D23" s="9">
        <v>8</v>
      </c>
      <c r="E23">
        <f t="shared" si="0"/>
        <v>9.217747389937216</v>
      </c>
      <c r="F23">
        <f t="shared" si="1"/>
        <v>0.89411206101779273</v>
      </c>
      <c r="G23">
        <v>40</v>
      </c>
      <c r="H23">
        <f t="shared" si="2"/>
        <v>0.46088736949686077</v>
      </c>
      <c r="I23">
        <f t="shared" si="3"/>
        <v>4.0071115933688173E-2</v>
      </c>
      <c r="J23">
        <v>182</v>
      </c>
      <c r="K23">
        <f t="shared" si="4"/>
        <v>2.0970375312107166</v>
      </c>
      <c r="L23">
        <f t="shared" si="5"/>
        <v>0</v>
      </c>
      <c r="M23">
        <f t="shared" si="6"/>
        <v>0.31139439231716032</v>
      </c>
    </row>
    <row r="24" spans="1:13" x14ac:dyDescent="0.2">
      <c r="A24" s="1">
        <v>23</v>
      </c>
      <c r="B24" s="1" t="s">
        <v>57</v>
      </c>
      <c r="C24">
        <f>基础信息!C24</f>
        <v>12952907</v>
      </c>
      <c r="D24">
        <v>133</v>
      </c>
      <c r="E24">
        <f t="shared" si="0"/>
        <v>10.267965330099258</v>
      </c>
      <c r="F24">
        <f t="shared" si="1"/>
        <v>1</v>
      </c>
      <c r="G24">
        <v>8215</v>
      </c>
      <c r="H24">
        <f t="shared" si="2"/>
        <v>6.3422056531402564</v>
      </c>
      <c r="I24">
        <f t="shared" si="3"/>
        <v>0.73459024001423645</v>
      </c>
      <c r="J24">
        <v>7869</v>
      </c>
      <c r="K24">
        <f t="shared" si="4"/>
        <v>6.07508414906399</v>
      </c>
      <c r="L24">
        <f t="shared" si="5"/>
        <v>0.26122583845349512</v>
      </c>
      <c r="M24">
        <f t="shared" si="6"/>
        <v>0.66527202615591052</v>
      </c>
    </row>
    <row r="25" spans="1:13" x14ac:dyDescent="0.2">
      <c r="A25" s="1">
        <v>24</v>
      </c>
      <c r="B25" s="1" t="s">
        <v>58</v>
      </c>
      <c r="C25">
        <f>基础信息!C25</f>
        <v>4359446</v>
      </c>
      <c r="D25" s="9">
        <v>29</v>
      </c>
      <c r="E25">
        <f t="shared" si="0"/>
        <v>6.6522214061144469</v>
      </c>
      <c r="F25">
        <f t="shared" si="1"/>
        <v>0.6354435995074349</v>
      </c>
      <c r="G25">
        <v>150</v>
      </c>
      <c r="H25">
        <f t="shared" si="2"/>
        <v>0.34408041755764379</v>
      </c>
      <c r="I25">
        <f t="shared" si="3"/>
        <v>2.6277497218482701E-2</v>
      </c>
      <c r="J25">
        <v>2912</v>
      </c>
      <c r="K25">
        <f t="shared" si="4"/>
        <v>6.6797478395190586</v>
      </c>
      <c r="L25">
        <f t="shared" si="5"/>
        <v>0.3009322055967612</v>
      </c>
      <c r="M25">
        <f t="shared" si="6"/>
        <v>0.32088443410755962</v>
      </c>
    </row>
    <row r="26" spans="1:13" x14ac:dyDescent="0.2">
      <c r="A26" s="1">
        <v>25</v>
      </c>
      <c r="B26" s="1" t="s">
        <v>60</v>
      </c>
      <c r="C26">
        <f>基础信息!C26</f>
        <v>2467965</v>
      </c>
      <c r="D26" s="9">
        <v>13</v>
      </c>
      <c r="E26">
        <f t="shared" si="0"/>
        <v>5.2674977157293563</v>
      </c>
      <c r="F26">
        <f t="shared" si="1"/>
        <v>0.4958292089818932</v>
      </c>
      <c r="G26">
        <v>30</v>
      </c>
      <c r="H26">
        <f t="shared" si="2"/>
        <v>0.12155763959375437</v>
      </c>
      <c r="I26">
        <f t="shared" si="3"/>
        <v>0</v>
      </c>
      <c r="J26">
        <v>1838</v>
      </c>
      <c r="K26">
        <f t="shared" si="4"/>
        <v>7.4474313857773513</v>
      </c>
      <c r="L26">
        <f t="shared" si="5"/>
        <v>0.35134357512125775</v>
      </c>
      <c r="M26">
        <f t="shared" si="6"/>
        <v>0.28239092803438365</v>
      </c>
    </row>
    <row r="27" spans="1:13" x14ac:dyDescent="0.2">
      <c r="A27" s="1">
        <v>26</v>
      </c>
      <c r="B27" s="1" t="s">
        <v>61</v>
      </c>
      <c r="C27">
        <f>基础信息!C27</f>
        <v>2859074</v>
      </c>
      <c r="D27">
        <v>1</v>
      </c>
      <c r="E27">
        <f t="shared" si="0"/>
        <v>0.34976359478628394</v>
      </c>
      <c r="F27">
        <f t="shared" si="1"/>
        <v>0</v>
      </c>
      <c r="G27">
        <v>229</v>
      </c>
      <c r="H27">
        <f t="shared" si="2"/>
        <v>0.80095863206059026</v>
      </c>
      <c r="I27">
        <f t="shared" si="3"/>
        <v>8.0229798734037058E-2</v>
      </c>
      <c r="J27">
        <v>2455</v>
      </c>
      <c r="K27">
        <f t="shared" si="4"/>
        <v>8.5866962520032715</v>
      </c>
      <c r="L27">
        <f t="shared" si="5"/>
        <v>0.42615552392166567</v>
      </c>
      <c r="M27">
        <f t="shared" si="6"/>
        <v>0.16879510755190089</v>
      </c>
    </row>
    <row r="28" spans="1:13" x14ac:dyDescent="0.2">
      <c r="A28" s="1">
        <v>27</v>
      </c>
      <c r="B28" s="1" t="s">
        <v>62</v>
      </c>
      <c r="C28">
        <f>基础信息!C28</f>
        <v>4054369</v>
      </c>
      <c r="D28" s="9">
        <v>6</v>
      </c>
      <c r="E28">
        <f t="shared" si="0"/>
        <v>1.4798850326647623</v>
      </c>
      <c r="F28">
        <f t="shared" si="1"/>
        <v>0.11394418746845712</v>
      </c>
      <c r="G28">
        <v>370</v>
      </c>
      <c r="H28">
        <f t="shared" si="2"/>
        <v>0.91259577014327009</v>
      </c>
      <c r="I28">
        <f t="shared" si="3"/>
        <v>9.3412919187094864E-2</v>
      </c>
      <c r="J28">
        <v>3855</v>
      </c>
      <c r="K28">
        <f t="shared" si="4"/>
        <v>9.5082613348710989</v>
      </c>
      <c r="L28">
        <f t="shared" si="5"/>
        <v>0.48667181108159968</v>
      </c>
      <c r="M28">
        <f t="shared" si="6"/>
        <v>0.23134297257905057</v>
      </c>
    </row>
    <row r="29" spans="1:13" x14ac:dyDescent="0.2">
      <c r="A29" s="1">
        <v>28</v>
      </c>
      <c r="B29" s="1" t="s">
        <v>63</v>
      </c>
      <c r="C29">
        <f>基础信息!C29</f>
        <v>17560061</v>
      </c>
      <c r="D29">
        <v>55</v>
      </c>
      <c r="E29">
        <f t="shared" si="0"/>
        <v>3.1321075706969355</v>
      </c>
      <c r="F29">
        <f t="shared" si="1"/>
        <v>0.28052907675837396</v>
      </c>
      <c r="G29">
        <v>4923</v>
      </c>
      <c r="H29">
        <f t="shared" si="2"/>
        <v>2.8035210128256387</v>
      </c>
      <c r="I29">
        <f t="shared" si="3"/>
        <v>0.31671043173661045</v>
      </c>
      <c r="J29">
        <v>20160</v>
      </c>
      <c r="K29">
        <f t="shared" si="4"/>
        <v>11.480597931863675</v>
      </c>
      <c r="L29">
        <f t="shared" si="5"/>
        <v>0.61618896629782915</v>
      </c>
      <c r="M29">
        <f t="shared" si="6"/>
        <v>0.40447615826427114</v>
      </c>
    </row>
    <row r="30" spans="1:13" x14ac:dyDescent="0.2">
      <c r="A30" s="1">
        <v>29</v>
      </c>
      <c r="B30" s="1" t="s">
        <v>64</v>
      </c>
      <c r="C30">
        <f>基础信息!C30</f>
        <v>7450785</v>
      </c>
      <c r="D30">
        <v>28</v>
      </c>
      <c r="E30">
        <f t="shared" si="0"/>
        <v>3.7579932852712834</v>
      </c>
      <c r="F30">
        <f t="shared" si="1"/>
        <v>0.3436338341808744</v>
      </c>
      <c r="G30">
        <v>1164</v>
      </c>
      <c r="H30">
        <f t="shared" si="2"/>
        <v>1.5622514943056336</v>
      </c>
      <c r="I30">
        <f t="shared" si="3"/>
        <v>0.17013012827846338</v>
      </c>
      <c r="J30">
        <v>4423</v>
      </c>
      <c r="K30">
        <f t="shared" si="4"/>
        <v>5.9362872502696025</v>
      </c>
      <c r="L30">
        <f t="shared" si="5"/>
        <v>0.25211148164842712</v>
      </c>
      <c r="M30">
        <f t="shared" si="6"/>
        <v>0.25529181470258827</v>
      </c>
    </row>
    <row r="31" spans="1:13" x14ac:dyDescent="0.2">
      <c r="A31" s="1">
        <v>30</v>
      </c>
      <c r="B31" s="1" t="s">
        <v>65</v>
      </c>
      <c r="C31">
        <f>基础信息!C31</f>
        <v>9404283</v>
      </c>
      <c r="D31">
        <v>73</v>
      </c>
      <c r="E31">
        <f t="shared" si="0"/>
        <v>7.7624205907031936</v>
      </c>
      <c r="F31">
        <f t="shared" si="1"/>
        <v>0.74737913119116439</v>
      </c>
      <c r="G31">
        <v>1164</v>
      </c>
      <c r="H31">
        <f t="shared" si="2"/>
        <v>1.2377339133669201</v>
      </c>
      <c r="I31">
        <f t="shared" si="3"/>
        <v>0.13180816452943267</v>
      </c>
      <c r="J31">
        <v>4752</v>
      </c>
      <c r="K31">
        <f t="shared" si="4"/>
        <v>5.0530168009618599</v>
      </c>
      <c r="L31">
        <f t="shared" si="5"/>
        <v>0.1941098829074541</v>
      </c>
      <c r="M31">
        <f t="shared" si="6"/>
        <v>0.35776572620935038</v>
      </c>
    </row>
    <row r="32" spans="1:13" x14ac:dyDescent="0.2">
      <c r="A32" s="1">
        <v>31</v>
      </c>
      <c r="B32" s="1" t="s">
        <v>66</v>
      </c>
      <c r="C32">
        <f>基础信息!C32</f>
        <v>10071722</v>
      </c>
      <c r="D32">
        <v>12</v>
      </c>
      <c r="E32">
        <f t="shared" si="0"/>
        <v>1.1914546489666811</v>
      </c>
      <c r="F32">
        <f t="shared" si="1"/>
        <v>8.4863272258681982E-2</v>
      </c>
      <c r="G32">
        <v>840</v>
      </c>
      <c r="H32">
        <f t="shared" si="2"/>
        <v>0.83401825427667686</v>
      </c>
      <c r="I32">
        <f t="shared" si="3"/>
        <v>8.4133777188630507E-2</v>
      </c>
      <c r="J32">
        <v>10508</v>
      </c>
      <c r="K32">
        <f t="shared" si="4"/>
        <v>10.433171209451572</v>
      </c>
      <c r="L32">
        <f t="shared" si="5"/>
        <v>0.54740774021748917</v>
      </c>
      <c r="M32">
        <f t="shared" si="6"/>
        <v>0.23880159655493385</v>
      </c>
    </row>
    <row r="33" spans="1:13" x14ac:dyDescent="0.2">
      <c r="A33" s="1">
        <v>32</v>
      </c>
      <c r="B33" s="1" t="s">
        <v>67</v>
      </c>
      <c r="C33">
        <f>基础信息!C33</f>
        <v>5163970</v>
      </c>
      <c r="D33">
        <v>4</v>
      </c>
      <c r="E33">
        <f t="shared" si="0"/>
        <v>0.77459783848473174</v>
      </c>
      <c r="F33">
        <f t="shared" si="1"/>
        <v>4.2833797399568815E-2</v>
      </c>
      <c r="G33">
        <v>841</v>
      </c>
      <c r="H33">
        <f t="shared" si="2"/>
        <v>1.6285919554141484</v>
      </c>
      <c r="I33">
        <f t="shared" si="3"/>
        <v>0.17796420844860555</v>
      </c>
      <c r="J33">
        <v>5372</v>
      </c>
      <c r="K33">
        <f t="shared" si="4"/>
        <v>10.402848970849947</v>
      </c>
      <c r="L33">
        <f t="shared" si="5"/>
        <v>0.54541657395841425</v>
      </c>
      <c r="M33">
        <f t="shared" si="6"/>
        <v>0.25540485993552953</v>
      </c>
    </row>
    <row r="34" spans="1:13" x14ac:dyDescent="0.2">
      <c r="A34" s="1">
        <v>33</v>
      </c>
      <c r="B34" s="1" t="s">
        <v>76</v>
      </c>
      <c r="C34">
        <f>基础信息!C34</f>
        <v>12748262</v>
      </c>
      <c r="D34">
        <v>47</v>
      </c>
      <c r="E34">
        <f t="shared" si="0"/>
        <v>3.6867770681211289</v>
      </c>
      <c r="F34">
        <f t="shared" si="1"/>
        <v>0.33645347840160095</v>
      </c>
      <c r="G34">
        <v>2595</v>
      </c>
      <c r="H34">
        <f t="shared" si="2"/>
        <v>2.035571593994538</v>
      </c>
      <c r="I34">
        <f t="shared" si="3"/>
        <v>0.22602403593516854</v>
      </c>
      <c r="J34">
        <v>5272</v>
      </c>
      <c r="K34">
        <f t="shared" si="4"/>
        <v>4.1354656815179984</v>
      </c>
      <c r="L34">
        <f t="shared" si="5"/>
        <v>0.13385718012992559</v>
      </c>
      <c r="M34">
        <f t="shared" si="6"/>
        <v>0.23211156482223169</v>
      </c>
    </row>
    <row r="35" spans="1:13" x14ac:dyDescent="0.2">
      <c r="A35" t="s">
        <v>191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EF678-F9AE-4B99-BE15-CE9DFAF2E020}">
  <dimension ref="A1:H35"/>
  <sheetViews>
    <sheetView zoomScale="162" workbookViewId="0">
      <selection activeCell="D2" sqref="D2"/>
    </sheetView>
  </sheetViews>
  <sheetFormatPr defaultColWidth="8.875" defaultRowHeight="14.25" x14ac:dyDescent="0.2"/>
  <cols>
    <col min="3" max="3" width="18.625" customWidth="1"/>
    <col min="4" max="4" width="13.5" customWidth="1"/>
    <col min="6" max="6" width="14.5" customWidth="1"/>
    <col min="7" max="7" width="8.875" customWidth="1"/>
  </cols>
  <sheetData>
    <row r="1" spans="1:8" x14ac:dyDescent="0.2">
      <c r="A1" s="1" t="s">
        <v>59</v>
      </c>
      <c r="B1" s="1" t="s">
        <v>68</v>
      </c>
      <c r="C1" s="1" t="s">
        <v>139</v>
      </c>
      <c r="D1" t="s">
        <v>137</v>
      </c>
      <c r="E1" t="s">
        <v>70</v>
      </c>
      <c r="F1" t="s">
        <v>138</v>
      </c>
      <c r="G1" t="s">
        <v>70</v>
      </c>
      <c r="H1" t="s">
        <v>121</v>
      </c>
    </row>
    <row r="2" spans="1:8" x14ac:dyDescent="0.2">
      <c r="A2" s="1">
        <v>1</v>
      </c>
      <c r="B2" s="1" t="s">
        <v>35</v>
      </c>
      <c r="C2" s="1" t="s">
        <v>140</v>
      </c>
      <c r="D2">
        <v>95731</v>
      </c>
      <c r="E2">
        <f>(D2-MIN($D$2:$D$34))/(MAX($D$2:$D$34)-MIN($D$2:$D$34))</f>
        <v>0.11564431776313096</v>
      </c>
      <c r="F2" s="10">
        <v>2.5999999999999999E-2</v>
      </c>
      <c r="G2" s="11">
        <f>(F2-MIN($F$2:$F$34))/(MAX($F$2:$F$34)-MIN($F$2:$F$34))</f>
        <v>8.0188679245283029E-2</v>
      </c>
      <c r="H2" s="11">
        <f>AVERAGE(G2,E2)</f>
        <v>9.7916498504207E-2</v>
      </c>
    </row>
    <row r="3" spans="1:8" x14ac:dyDescent="0.2">
      <c r="A3" s="1">
        <v>2</v>
      </c>
      <c r="B3" s="1" t="s">
        <v>36</v>
      </c>
      <c r="C3" s="1" t="s">
        <v>141</v>
      </c>
      <c r="D3">
        <v>67606</v>
      </c>
      <c r="E3">
        <f t="shared" ref="E3:E34" si="0">(D3-MIN($D$2:$D$34))/(MAX($D$2:$D$34)-MIN($D$2:$D$34))</f>
        <v>7.9663384779137841E-2</v>
      </c>
      <c r="F3" s="10">
        <v>2.7E-2</v>
      </c>
      <c r="G3" s="11">
        <f t="shared" ref="G3:G34" si="1">(F3-MIN($F$2:$F$34))/(MAX($F$2:$F$34)-MIN($F$2:$F$34))</f>
        <v>8.4905660377358499E-2</v>
      </c>
      <c r="H3" s="11">
        <f t="shared" ref="H3:H34" si="2">AVERAGE(G3,E3)</f>
        <v>8.228452257824817E-2</v>
      </c>
    </row>
    <row r="4" spans="1:8" x14ac:dyDescent="0.2">
      <c r="A4" s="1">
        <v>3</v>
      </c>
      <c r="B4" s="1" t="s">
        <v>37</v>
      </c>
      <c r="C4" s="1" t="s">
        <v>142</v>
      </c>
      <c r="D4">
        <v>5336</v>
      </c>
      <c r="E4">
        <f t="shared" si="0"/>
        <v>0</v>
      </c>
      <c r="F4" s="10">
        <v>4.4999999999999998E-2</v>
      </c>
      <c r="G4" s="11">
        <f t="shared" si="1"/>
        <v>0.16981132075471697</v>
      </c>
      <c r="H4" s="11">
        <f t="shared" si="2"/>
        <v>8.4905660377358486E-2</v>
      </c>
    </row>
    <row r="5" spans="1:8" x14ac:dyDescent="0.2">
      <c r="A5" s="1">
        <v>4</v>
      </c>
      <c r="B5" s="1" t="s">
        <v>38</v>
      </c>
      <c r="C5" s="1" t="s">
        <v>143</v>
      </c>
      <c r="D5">
        <v>99655</v>
      </c>
      <c r="E5">
        <f t="shared" si="0"/>
        <v>0.12066437753305768</v>
      </c>
      <c r="F5" s="10">
        <v>4.5999999999999999E-2</v>
      </c>
      <c r="G5" s="11">
        <f t="shared" si="1"/>
        <v>0.17452830188679244</v>
      </c>
      <c r="H5" s="11">
        <f t="shared" si="2"/>
        <v>0.14759633970992506</v>
      </c>
    </row>
    <row r="6" spans="1:8" x14ac:dyDescent="0.2">
      <c r="A6" s="1">
        <v>5</v>
      </c>
      <c r="B6" s="1" t="s">
        <v>39</v>
      </c>
      <c r="C6" s="1" t="s">
        <v>144</v>
      </c>
      <c r="D6">
        <v>184000</v>
      </c>
      <c r="E6">
        <f t="shared" si="0"/>
        <v>0.22856879682318745</v>
      </c>
      <c r="F6" s="10">
        <v>1.2E-2</v>
      </c>
      <c r="G6" s="11">
        <f t="shared" si="1"/>
        <v>1.4150943396226421E-2</v>
      </c>
      <c r="H6" s="11">
        <f t="shared" si="2"/>
        <v>0.12135987010970693</v>
      </c>
    </row>
    <row r="7" spans="1:8" x14ac:dyDescent="0.2">
      <c r="A7" s="1">
        <v>6</v>
      </c>
      <c r="B7" s="1" t="s">
        <v>40</v>
      </c>
      <c r="C7" s="1" t="s">
        <v>145</v>
      </c>
      <c r="D7">
        <v>79530</v>
      </c>
      <c r="E7">
        <f t="shared" si="0"/>
        <v>9.4918021042289275E-2</v>
      </c>
      <c r="F7" s="10">
        <v>0.02</v>
      </c>
      <c r="G7" s="11">
        <f t="shared" si="1"/>
        <v>5.1886792452830198E-2</v>
      </c>
      <c r="H7" s="11">
        <f t="shared" si="2"/>
        <v>7.340240674755974E-2</v>
      </c>
    </row>
    <row r="8" spans="1:8" x14ac:dyDescent="0.2">
      <c r="A8" s="1">
        <v>7</v>
      </c>
      <c r="B8" s="1" t="s">
        <v>41</v>
      </c>
      <c r="C8" s="1" t="s">
        <v>146</v>
      </c>
      <c r="D8">
        <v>623000</v>
      </c>
      <c r="E8">
        <f t="shared" si="0"/>
        <v>0.79019118188889348</v>
      </c>
      <c r="F8" s="12">
        <v>0.03</v>
      </c>
      <c r="G8" s="11">
        <f t="shared" si="1"/>
        <v>9.9056603773584898E-2</v>
      </c>
      <c r="H8" s="11">
        <f t="shared" si="2"/>
        <v>0.44462389283123921</v>
      </c>
    </row>
    <row r="9" spans="1:8" x14ac:dyDescent="0.2">
      <c r="A9" s="1">
        <v>8</v>
      </c>
      <c r="B9" s="1" t="s">
        <v>42</v>
      </c>
      <c r="C9" s="1" t="s">
        <v>147</v>
      </c>
      <c r="D9">
        <v>707000</v>
      </c>
      <c r="E9">
        <f t="shared" si="0"/>
        <v>0.89765423506775288</v>
      </c>
      <c r="F9" s="10">
        <v>0.123</v>
      </c>
      <c r="G9" s="11">
        <f t="shared" si="1"/>
        <v>0.53773584905660377</v>
      </c>
      <c r="H9" s="11">
        <f t="shared" si="2"/>
        <v>0.71769504206217838</v>
      </c>
    </row>
    <row r="10" spans="1:8" x14ac:dyDescent="0.2">
      <c r="A10" s="1">
        <v>9</v>
      </c>
      <c r="B10" s="1" t="s">
        <v>43</v>
      </c>
      <c r="C10" s="1" t="s">
        <v>148</v>
      </c>
      <c r="D10">
        <v>415000</v>
      </c>
      <c r="E10">
        <f t="shared" si="0"/>
        <v>0.52409219306505095</v>
      </c>
      <c r="F10" s="10">
        <v>1.4E-2</v>
      </c>
      <c r="G10" s="11">
        <f t="shared" si="1"/>
        <v>2.3584905660377364E-2</v>
      </c>
      <c r="H10" s="11">
        <f t="shared" si="2"/>
        <v>0.27383854936271418</v>
      </c>
    </row>
    <row r="11" spans="1:8" x14ac:dyDescent="0.2">
      <c r="A11" s="1">
        <v>10</v>
      </c>
      <c r="B11" s="1" t="s">
        <v>44</v>
      </c>
      <c r="C11" s="1" t="s">
        <v>149</v>
      </c>
      <c r="D11">
        <v>241000</v>
      </c>
      <c r="E11">
        <f t="shared" si="0"/>
        <v>0.3014901543374135</v>
      </c>
      <c r="F11" s="10">
        <v>3.9E-2</v>
      </c>
      <c r="G11" s="11">
        <f t="shared" si="1"/>
        <v>0.14150943396226415</v>
      </c>
      <c r="H11" s="11">
        <f t="shared" si="2"/>
        <v>0.22149979414983884</v>
      </c>
    </row>
    <row r="12" spans="1:8" x14ac:dyDescent="0.2">
      <c r="A12" s="1">
        <v>11</v>
      </c>
      <c r="B12" s="1" t="s">
        <v>45</v>
      </c>
      <c r="C12" s="1" t="s">
        <v>150</v>
      </c>
      <c r="D12">
        <v>316000</v>
      </c>
      <c r="E12">
        <f t="shared" si="0"/>
        <v>0.39743930896139518</v>
      </c>
      <c r="F12" s="10">
        <v>3.3000000000000002E-2</v>
      </c>
      <c r="G12" s="11">
        <f t="shared" si="1"/>
        <v>0.11320754716981132</v>
      </c>
      <c r="H12" s="11">
        <f t="shared" si="2"/>
        <v>0.25532342806560326</v>
      </c>
    </row>
    <row r="13" spans="1:8" x14ac:dyDescent="0.2">
      <c r="A13" s="1">
        <v>12</v>
      </c>
      <c r="B13" s="1" t="s">
        <v>46</v>
      </c>
      <c r="C13" s="1" t="s">
        <v>151</v>
      </c>
      <c r="D13">
        <v>291000</v>
      </c>
      <c r="E13">
        <f t="shared" si="0"/>
        <v>0.36545625742006793</v>
      </c>
      <c r="F13" s="10">
        <v>4.8000000000000001E-2</v>
      </c>
      <c r="G13" s="11">
        <f t="shared" si="1"/>
        <v>0.18396226415094341</v>
      </c>
      <c r="H13" s="11">
        <f t="shared" si="2"/>
        <v>0.27470926078550567</v>
      </c>
    </row>
    <row r="14" spans="1:8" x14ac:dyDescent="0.2">
      <c r="A14" s="1">
        <v>13</v>
      </c>
      <c r="B14" s="1" t="s">
        <v>47</v>
      </c>
      <c r="C14" s="1" t="s">
        <v>152</v>
      </c>
      <c r="D14">
        <v>665000</v>
      </c>
      <c r="E14">
        <f t="shared" si="0"/>
        <v>0.84392270847832318</v>
      </c>
      <c r="F14" s="10">
        <v>1.4E-2</v>
      </c>
      <c r="G14" s="11">
        <f t="shared" si="1"/>
        <v>2.3584905660377364E-2</v>
      </c>
      <c r="H14" s="11">
        <f t="shared" si="2"/>
        <v>0.43375380706935029</v>
      </c>
    </row>
    <row r="15" spans="1:8" x14ac:dyDescent="0.2">
      <c r="A15" s="1">
        <v>14</v>
      </c>
      <c r="B15" s="1" t="s">
        <v>48</v>
      </c>
      <c r="C15" s="1" t="s">
        <v>153</v>
      </c>
      <c r="D15">
        <v>605000</v>
      </c>
      <c r="E15">
        <f t="shared" si="0"/>
        <v>0.76716338477913781</v>
      </c>
      <c r="F15" s="10">
        <v>2.1000000000000001E-2</v>
      </c>
      <c r="G15" s="11">
        <f t="shared" si="1"/>
        <v>5.6603773584905669E-2</v>
      </c>
      <c r="H15" s="11">
        <f t="shared" si="2"/>
        <v>0.41188357918202173</v>
      </c>
    </row>
    <row r="16" spans="1:8" x14ac:dyDescent="0.2">
      <c r="A16" s="1">
        <v>15</v>
      </c>
      <c r="B16" s="1" t="s">
        <v>49</v>
      </c>
      <c r="C16" s="1" t="s">
        <v>154</v>
      </c>
      <c r="D16">
        <v>293000</v>
      </c>
      <c r="E16">
        <f t="shared" si="0"/>
        <v>0.36801490154337413</v>
      </c>
      <c r="F16" s="10">
        <v>1.0999999999999999E-2</v>
      </c>
      <c r="G16" s="11">
        <f t="shared" si="1"/>
        <v>9.433962264150943E-3</v>
      </c>
      <c r="H16" s="11">
        <f t="shared" si="2"/>
        <v>0.18872443190376254</v>
      </c>
    </row>
    <row r="17" spans="1:8" x14ac:dyDescent="0.2">
      <c r="A17" s="1">
        <v>16</v>
      </c>
      <c r="B17" s="1" t="s">
        <v>50</v>
      </c>
      <c r="C17" s="1" t="s">
        <v>155</v>
      </c>
      <c r="D17">
        <v>787000</v>
      </c>
      <c r="E17">
        <f t="shared" si="0"/>
        <v>1</v>
      </c>
      <c r="F17" s="10">
        <v>9.2999999999999999E-2</v>
      </c>
      <c r="G17" s="11">
        <f t="shared" si="1"/>
        <v>0.39622641509433965</v>
      </c>
      <c r="H17" s="11">
        <f t="shared" si="2"/>
        <v>0.69811320754716988</v>
      </c>
    </row>
    <row r="18" spans="1:8" x14ac:dyDescent="0.2">
      <c r="A18" s="1">
        <v>17</v>
      </c>
      <c r="B18" s="1" t="s">
        <v>51</v>
      </c>
      <c r="C18" s="1" t="s">
        <v>156</v>
      </c>
      <c r="D18">
        <v>83015</v>
      </c>
      <c r="E18">
        <f t="shared" si="0"/>
        <v>9.9376458427150288E-2</v>
      </c>
      <c r="F18" s="10">
        <v>7.4999999999999997E-2</v>
      </c>
      <c r="G18" s="11">
        <f t="shared" si="1"/>
        <v>0.31132075471698117</v>
      </c>
      <c r="H18" s="11">
        <f t="shared" si="2"/>
        <v>0.20534860657206572</v>
      </c>
    </row>
    <row r="19" spans="1:8" x14ac:dyDescent="0.2">
      <c r="A19" s="1">
        <v>18</v>
      </c>
      <c r="B19" s="1" t="s">
        <v>52</v>
      </c>
      <c r="C19" s="1" t="s">
        <v>157</v>
      </c>
      <c r="D19" s="13">
        <v>200007</v>
      </c>
      <c r="E19">
        <f t="shared" si="0"/>
        <v>0.24904690506406846</v>
      </c>
      <c r="F19" s="10">
        <v>1.2999999999999999E-2</v>
      </c>
      <c r="G19" s="11">
        <f t="shared" si="1"/>
        <v>1.8867924528301886E-2</v>
      </c>
      <c r="H19" s="11">
        <f t="shared" si="2"/>
        <v>0.13395741479618517</v>
      </c>
    </row>
    <row r="20" spans="1:8" x14ac:dyDescent="0.2">
      <c r="A20" s="1">
        <v>19</v>
      </c>
      <c r="B20" s="1" t="s">
        <v>53</v>
      </c>
      <c r="C20" s="1" t="s">
        <v>158</v>
      </c>
      <c r="D20">
        <v>772000</v>
      </c>
      <c r="E20">
        <f t="shared" si="0"/>
        <v>0.98081016907520369</v>
      </c>
      <c r="F20" s="10">
        <v>0.02</v>
      </c>
      <c r="G20" s="11">
        <f t="shared" si="1"/>
        <v>5.1886792452830198E-2</v>
      </c>
      <c r="H20" s="11">
        <f t="shared" si="2"/>
        <v>0.51634848076401696</v>
      </c>
    </row>
    <row r="21" spans="1:8" x14ac:dyDescent="0.2">
      <c r="A21" s="1">
        <v>20</v>
      </c>
      <c r="B21" s="1" t="s">
        <v>54</v>
      </c>
      <c r="C21" s="1" t="s">
        <v>159</v>
      </c>
      <c r="D21">
        <v>135000</v>
      </c>
      <c r="E21">
        <f t="shared" si="0"/>
        <v>0.16588201580218612</v>
      </c>
      <c r="F21" s="10">
        <v>8.9999999999999993E-3</v>
      </c>
      <c r="G21" s="11">
        <f t="shared" si="1"/>
        <v>0</v>
      </c>
      <c r="H21" s="11">
        <f t="shared" si="2"/>
        <v>8.2941007901093058E-2</v>
      </c>
    </row>
    <row r="22" spans="1:8" x14ac:dyDescent="0.2">
      <c r="A22" s="1">
        <v>21</v>
      </c>
      <c r="B22" s="1" t="s">
        <v>55</v>
      </c>
      <c r="C22" s="1" t="s">
        <v>160</v>
      </c>
      <c r="D22">
        <v>74975</v>
      </c>
      <c r="E22">
        <f t="shared" si="0"/>
        <v>8.9090709051459452E-2</v>
      </c>
      <c r="F22" s="10">
        <v>6.6000000000000003E-2</v>
      </c>
      <c r="G22" s="11">
        <f t="shared" si="1"/>
        <v>0.26886792452830188</v>
      </c>
      <c r="H22" s="11">
        <f t="shared" si="2"/>
        <v>0.17897931678988066</v>
      </c>
    </row>
    <row r="23" spans="1:8" x14ac:dyDescent="0.2">
      <c r="A23" s="1">
        <v>22</v>
      </c>
      <c r="B23" s="1" t="s">
        <v>56</v>
      </c>
      <c r="C23" s="1" t="s">
        <v>161</v>
      </c>
      <c r="D23">
        <v>15100</v>
      </c>
      <c r="E23">
        <f t="shared" si="0"/>
        <v>1.2491300609980759E-2</v>
      </c>
      <c r="F23" s="10">
        <v>0.221</v>
      </c>
      <c r="G23" s="11">
        <f t="shared" si="1"/>
        <v>1</v>
      </c>
      <c r="H23" s="11">
        <f t="shared" si="2"/>
        <v>0.50624565030499036</v>
      </c>
    </row>
    <row r="24" spans="1:8" x14ac:dyDescent="0.2">
      <c r="A24" s="1">
        <v>23</v>
      </c>
      <c r="B24" s="1" t="s">
        <v>57</v>
      </c>
      <c r="C24" s="1" t="s">
        <v>162</v>
      </c>
      <c r="D24">
        <v>331000</v>
      </c>
      <c r="E24">
        <f t="shared" si="0"/>
        <v>0.41662913988619149</v>
      </c>
      <c r="F24" s="12">
        <v>0.01</v>
      </c>
      <c r="G24" s="11">
        <f t="shared" si="1"/>
        <v>4.7169811320754759E-3</v>
      </c>
      <c r="H24" s="11">
        <f t="shared" si="2"/>
        <v>0.21067306050913348</v>
      </c>
    </row>
    <row r="25" spans="1:8" x14ac:dyDescent="0.2">
      <c r="A25" s="1">
        <v>24</v>
      </c>
      <c r="B25" s="1" t="s">
        <v>58</v>
      </c>
      <c r="C25" s="1" t="s">
        <v>163</v>
      </c>
      <c r="D25">
        <v>9941</v>
      </c>
      <c r="E25">
        <f t="shared" si="0"/>
        <v>5.8912780939124739E-3</v>
      </c>
      <c r="F25" s="10">
        <v>1.9E-2</v>
      </c>
      <c r="G25" s="11">
        <f t="shared" si="1"/>
        <v>4.716981132075472E-2</v>
      </c>
      <c r="H25" s="11">
        <f t="shared" si="2"/>
        <v>2.6530544707333598E-2</v>
      </c>
    </row>
    <row r="26" spans="1:8" x14ac:dyDescent="0.2">
      <c r="A26" s="1">
        <v>25</v>
      </c>
      <c r="B26" s="1" t="s">
        <v>60</v>
      </c>
      <c r="C26" s="1" t="s">
        <v>164</v>
      </c>
      <c r="D26">
        <v>645000</v>
      </c>
      <c r="E26">
        <f t="shared" si="0"/>
        <v>0.81833626724526143</v>
      </c>
      <c r="F26" s="10">
        <v>1.0999999999999999E-2</v>
      </c>
      <c r="G26" s="11">
        <f t="shared" si="1"/>
        <v>9.433962264150943E-3</v>
      </c>
      <c r="H26" s="11">
        <f t="shared" si="2"/>
        <v>0.41388511475470618</v>
      </c>
    </row>
    <row r="27" spans="1:8" x14ac:dyDescent="0.2">
      <c r="A27" s="1">
        <v>26</v>
      </c>
      <c r="B27" s="1" t="s">
        <v>61</v>
      </c>
      <c r="C27" s="1" t="s">
        <v>167</v>
      </c>
      <c r="D27" s="13">
        <v>210000</v>
      </c>
      <c r="E27">
        <f t="shared" si="0"/>
        <v>0.26183117042616777</v>
      </c>
      <c r="F27" s="10">
        <v>3.6999999999999998E-2</v>
      </c>
      <c r="G27" s="11">
        <f t="shared" si="1"/>
        <v>0.13207547169811321</v>
      </c>
      <c r="H27" s="11">
        <f t="shared" si="2"/>
        <v>0.19695332106214047</v>
      </c>
    </row>
    <row r="28" spans="1:8" x14ac:dyDescent="0.2">
      <c r="A28" s="1">
        <v>27</v>
      </c>
      <c r="B28" s="1" t="s">
        <v>62</v>
      </c>
      <c r="C28" s="1" t="s">
        <v>165</v>
      </c>
      <c r="D28">
        <v>26784</v>
      </c>
      <c r="E28">
        <f t="shared" si="0"/>
        <v>2.7438899578335448E-2</v>
      </c>
      <c r="F28" s="12">
        <v>0.01</v>
      </c>
      <c r="G28" s="11">
        <f t="shared" si="1"/>
        <v>4.7169811320754759E-3</v>
      </c>
      <c r="H28" s="11">
        <f t="shared" si="2"/>
        <v>1.6077940355205461E-2</v>
      </c>
    </row>
    <row r="29" spans="1:8" x14ac:dyDescent="0.2">
      <c r="A29" s="1">
        <v>28</v>
      </c>
      <c r="B29" s="1" t="s">
        <v>63</v>
      </c>
      <c r="C29" s="1" t="s">
        <v>166</v>
      </c>
      <c r="D29">
        <v>380000</v>
      </c>
      <c r="E29">
        <f t="shared" si="0"/>
        <v>0.47931592090719288</v>
      </c>
      <c r="F29" s="10">
        <v>0.17100000000000001</v>
      </c>
      <c r="G29" s="11">
        <f t="shared" si="1"/>
        <v>0.76415094339622647</v>
      </c>
      <c r="H29" s="11">
        <f t="shared" si="2"/>
        <v>0.62173343215170962</v>
      </c>
    </row>
    <row r="30" spans="1:8" x14ac:dyDescent="0.2">
      <c r="A30" s="1">
        <v>29</v>
      </c>
      <c r="B30" s="1" t="s">
        <v>64</v>
      </c>
      <c r="C30" s="1" t="s">
        <v>168</v>
      </c>
      <c r="D30">
        <v>472000</v>
      </c>
      <c r="E30">
        <f t="shared" si="0"/>
        <v>0.59701355057927707</v>
      </c>
      <c r="F30" s="10">
        <v>9.0999999999999998E-2</v>
      </c>
      <c r="G30" s="11">
        <f t="shared" si="1"/>
        <v>0.3867924528301887</v>
      </c>
      <c r="H30" s="11">
        <f t="shared" si="2"/>
        <v>0.49190300170473289</v>
      </c>
    </row>
    <row r="31" spans="1:8" x14ac:dyDescent="0.2">
      <c r="A31" s="1">
        <v>30</v>
      </c>
      <c r="B31" s="1" t="s">
        <v>65</v>
      </c>
      <c r="C31" s="1" t="s">
        <v>169</v>
      </c>
      <c r="D31">
        <v>680000</v>
      </c>
      <c r="E31">
        <f t="shared" si="0"/>
        <v>0.86311253940311949</v>
      </c>
      <c r="F31" s="10">
        <v>0.159</v>
      </c>
      <c r="G31" s="11">
        <f t="shared" si="1"/>
        <v>0.70754716981132071</v>
      </c>
      <c r="H31" s="11">
        <f t="shared" si="2"/>
        <v>0.78532985460722005</v>
      </c>
    </row>
    <row r="32" spans="1:8" x14ac:dyDescent="0.2">
      <c r="A32" s="1">
        <v>31</v>
      </c>
      <c r="B32" s="1" t="s">
        <v>66</v>
      </c>
      <c r="C32" s="1" t="s">
        <v>170</v>
      </c>
      <c r="D32">
        <v>386000</v>
      </c>
      <c r="E32">
        <f t="shared" si="0"/>
        <v>0.48699185327711142</v>
      </c>
      <c r="F32" s="12">
        <v>0.08</v>
      </c>
      <c r="G32" s="11">
        <f t="shared" si="1"/>
        <v>0.33490566037735853</v>
      </c>
      <c r="H32" s="11">
        <f t="shared" si="2"/>
        <v>0.41094875682723497</v>
      </c>
    </row>
    <row r="33" spans="1:8" x14ac:dyDescent="0.2">
      <c r="A33" s="1">
        <v>32</v>
      </c>
      <c r="B33" s="1" t="s">
        <v>67</v>
      </c>
      <c r="C33" s="1" t="s">
        <v>172</v>
      </c>
      <c r="D33">
        <v>516000</v>
      </c>
      <c r="E33">
        <f t="shared" si="0"/>
        <v>0.65330372129201297</v>
      </c>
      <c r="F33" s="10">
        <v>0.124</v>
      </c>
      <c r="G33" s="11">
        <f t="shared" si="1"/>
        <v>0.54245283018867929</v>
      </c>
      <c r="H33" s="11">
        <f t="shared" si="2"/>
        <v>0.59787827574034613</v>
      </c>
    </row>
    <row r="34" spans="1:8" x14ac:dyDescent="0.2">
      <c r="A34" s="1">
        <v>33</v>
      </c>
      <c r="B34" s="1" t="s">
        <v>76</v>
      </c>
      <c r="C34" s="1" t="s">
        <v>173</v>
      </c>
      <c r="D34">
        <v>647000</v>
      </c>
      <c r="E34">
        <f t="shared" si="0"/>
        <v>0.82089491136856751</v>
      </c>
      <c r="F34" s="12">
        <v>0.18</v>
      </c>
      <c r="G34" s="11">
        <f t="shared" si="1"/>
        <v>0.80660377358490565</v>
      </c>
      <c r="H34" s="11">
        <f t="shared" si="2"/>
        <v>0.81374934247673658</v>
      </c>
    </row>
    <row r="35" spans="1:8" x14ac:dyDescent="0.2">
      <c r="A35" t="s">
        <v>171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140E3-DF77-426E-B01C-F3F07858A1F3}">
  <dimension ref="A1:F35"/>
  <sheetViews>
    <sheetView workbookViewId="0">
      <selection activeCell="A35" sqref="A35"/>
    </sheetView>
  </sheetViews>
  <sheetFormatPr defaultColWidth="8.875" defaultRowHeight="14.25" x14ac:dyDescent="0.2"/>
  <cols>
    <col min="3" max="3" width="9.5" bestFit="1" customWidth="1"/>
  </cols>
  <sheetData>
    <row r="1" spans="1:6" x14ac:dyDescent="0.2">
      <c r="A1" s="1" t="s">
        <v>59</v>
      </c>
      <c r="B1" s="1" t="s">
        <v>68</v>
      </c>
      <c r="C1" t="s">
        <v>72</v>
      </c>
      <c r="D1" t="s">
        <v>31</v>
      </c>
      <c r="E1" t="s">
        <v>73</v>
      </c>
      <c r="F1" t="s">
        <v>70</v>
      </c>
    </row>
    <row r="2" spans="1:6" x14ac:dyDescent="0.2">
      <c r="A2" s="1">
        <v>1</v>
      </c>
      <c r="B2" s="1" t="s">
        <v>35</v>
      </c>
      <c r="C2">
        <f>基础信息!C2</f>
        <v>11235086</v>
      </c>
      <c r="D2">
        <v>393</v>
      </c>
      <c r="E2">
        <f>D2*10000/C2</f>
        <v>0.34979705540304723</v>
      </c>
      <c r="F2">
        <f>(E2-MIN($E$2:$E$34))/(MAX($E$2:$E$34)-MIN($E$2:$E$34))</f>
        <v>0.27326129928971371</v>
      </c>
    </row>
    <row r="3" spans="1:6" x14ac:dyDescent="0.2">
      <c r="A3" s="1">
        <v>2</v>
      </c>
      <c r="B3" s="1" t="s">
        <v>36</v>
      </c>
      <c r="C3">
        <f>基础信息!C3</f>
        <v>5304061</v>
      </c>
      <c r="D3">
        <v>222</v>
      </c>
      <c r="E3">
        <f t="shared" ref="E3:E34" si="0">D3*10000/C3</f>
        <v>0.41854722259038873</v>
      </c>
      <c r="F3">
        <f t="shared" ref="F3:F34" si="1">(E3-MIN($E$2:$E$34))/(MAX($E$2:$E$34)-MIN($E$2:$E$34))</f>
        <v>0.41502315406814505</v>
      </c>
    </row>
    <row r="4" spans="1:6" x14ac:dyDescent="0.2">
      <c r="A4" s="1">
        <v>3</v>
      </c>
      <c r="B4" s="1" t="s">
        <v>37</v>
      </c>
      <c r="C4">
        <f>基础信息!C4</f>
        <v>3446100</v>
      </c>
      <c r="D4">
        <v>242</v>
      </c>
      <c r="E4">
        <f t="shared" si="0"/>
        <v>0.70224311540582107</v>
      </c>
      <c r="F4">
        <f t="shared" si="1"/>
        <v>1</v>
      </c>
    </row>
    <row r="5" spans="1:6" x14ac:dyDescent="0.2">
      <c r="A5" s="1">
        <v>4</v>
      </c>
      <c r="B5" s="1" t="s">
        <v>38</v>
      </c>
      <c r="C5">
        <f>基础信息!C5</f>
        <v>9070093</v>
      </c>
      <c r="D5">
        <v>250</v>
      </c>
      <c r="E5">
        <f t="shared" si="0"/>
        <v>0.27563113189688354</v>
      </c>
      <c r="F5">
        <f t="shared" si="1"/>
        <v>0.12033223296556847</v>
      </c>
    </row>
    <row r="6" spans="1:6" x14ac:dyDescent="0.2">
      <c r="A6" s="1">
        <v>5</v>
      </c>
      <c r="B6" s="1" t="s">
        <v>39</v>
      </c>
      <c r="C6">
        <f>基础信息!C6</f>
        <v>9066906</v>
      </c>
      <c r="D6">
        <v>197</v>
      </c>
      <c r="E6">
        <f t="shared" si="0"/>
        <v>0.21727367637868972</v>
      </c>
      <c r="F6">
        <f t="shared" si="1"/>
        <v>0</v>
      </c>
    </row>
    <row r="7" spans="1:6" x14ac:dyDescent="0.2">
      <c r="A7" s="1">
        <v>6</v>
      </c>
      <c r="B7" s="1" t="s">
        <v>40</v>
      </c>
      <c r="C7">
        <f>基础信息!C7</f>
        <v>10009854</v>
      </c>
      <c r="D7">
        <v>243</v>
      </c>
      <c r="E7">
        <f t="shared" si="0"/>
        <v>0.24276078352391553</v>
      </c>
      <c r="F7">
        <f t="shared" si="1"/>
        <v>5.2554047934141992E-2</v>
      </c>
    </row>
    <row r="8" spans="1:6" x14ac:dyDescent="0.2">
      <c r="A8" s="1">
        <v>7</v>
      </c>
      <c r="B8" s="1" t="s">
        <v>41</v>
      </c>
      <c r="C8">
        <f>基础信息!C8</f>
        <v>9314685</v>
      </c>
      <c r="D8">
        <v>537</v>
      </c>
      <c r="E8">
        <f t="shared" si="0"/>
        <v>0.57650902848566543</v>
      </c>
      <c r="F8">
        <f t="shared" si="1"/>
        <v>0.74073812326734778</v>
      </c>
    </row>
    <row r="9" spans="1:6" x14ac:dyDescent="0.2">
      <c r="A9" s="1">
        <v>8</v>
      </c>
      <c r="B9" s="1" t="s">
        <v>42</v>
      </c>
      <c r="C9">
        <f>基础信息!C9</f>
        <v>11936010</v>
      </c>
      <c r="D9">
        <v>524</v>
      </c>
      <c r="E9">
        <f t="shared" si="0"/>
        <v>0.43900767509410599</v>
      </c>
      <c r="F9">
        <f t="shared" si="1"/>
        <v>0.45721231251235911</v>
      </c>
    </row>
    <row r="10" spans="1:6" x14ac:dyDescent="0.2">
      <c r="A10" s="1">
        <v>9</v>
      </c>
      <c r="B10" s="1" t="s">
        <v>43</v>
      </c>
      <c r="C10">
        <f>基础信息!C10</f>
        <v>9369881</v>
      </c>
      <c r="D10">
        <v>348</v>
      </c>
      <c r="E10">
        <f t="shared" si="0"/>
        <v>0.37140279583059804</v>
      </c>
      <c r="F10">
        <f t="shared" si="1"/>
        <v>0.31781202494140182</v>
      </c>
    </row>
    <row r="11" spans="1:6" x14ac:dyDescent="0.2">
      <c r="A11" s="1">
        <v>10</v>
      </c>
      <c r="B11" s="1" t="s">
        <v>44</v>
      </c>
      <c r="C11">
        <f>基础信息!C11</f>
        <v>8291268</v>
      </c>
      <c r="D11">
        <v>370</v>
      </c>
      <c r="E11">
        <f t="shared" si="0"/>
        <v>0.44625261178386705</v>
      </c>
      <c r="F11">
        <f t="shared" si="1"/>
        <v>0.47215126764383031</v>
      </c>
    </row>
    <row r="12" spans="1:6" x14ac:dyDescent="0.2">
      <c r="A12" s="1">
        <v>11</v>
      </c>
      <c r="B12" s="1" t="s">
        <v>45</v>
      </c>
      <c r="C12">
        <f>基础信息!C12</f>
        <v>6255007</v>
      </c>
      <c r="D12">
        <v>265</v>
      </c>
      <c r="E12">
        <f t="shared" si="0"/>
        <v>0.4236605970225133</v>
      </c>
      <c r="F12">
        <f t="shared" si="1"/>
        <v>0.42556685851760934</v>
      </c>
    </row>
    <row r="13" spans="1:6" x14ac:dyDescent="0.2">
      <c r="A13" s="1">
        <v>12</v>
      </c>
      <c r="B13" s="1" t="s">
        <v>46</v>
      </c>
      <c r="C13">
        <f>基础信息!C13</f>
        <v>9202432</v>
      </c>
      <c r="D13">
        <v>396</v>
      </c>
      <c r="E13">
        <f t="shared" si="0"/>
        <v>0.43032102818037665</v>
      </c>
      <c r="F13">
        <f t="shared" si="1"/>
        <v>0.43930057165884245</v>
      </c>
    </row>
    <row r="14" spans="1:6" x14ac:dyDescent="0.2">
      <c r="A14" s="1">
        <v>13</v>
      </c>
      <c r="B14" s="1" t="s">
        <v>47</v>
      </c>
      <c r="C14">
        <f>基础信息!C14</f>
        <v>12600574</v>
      </c>
      <c r="D14">
        <v>468</v>
      </c>
      <c r="E14">
        <f t="shared" si="0"/>
        <v>0.37141165156444461</v>
      </c>
      <c r="F14">
        <f t="shared" si="1"/>
        <v>0.31783028533707613</v>
      </c>
    </row>
    <row r="15" spans="1:6" x14ac:dyDescent="0.2">
      <c r="A15" s="1">
        <v>14</v>
      </c>
      <c r="B15" s="1" t="s">
        <v>48</v>
      </c>
      <c r="C15">
        <f>基础信息!C15</f>
        <v>12326518</v>
      </c>
      <c r="D15">
        <v>532</v>
      </c>
      <c r="E15">
        <f t="shared" si="0"/>
        <v>0.43158984556709362</v>
      </c>
      <c r="F15">
        <f t="shared" si="1"/>
        <v>0.44191685484003068</v>
      </c>
    </row>
    <row r="16" spans="1:6" x14ac:dyDescent="0.2">
      <c r="A16" s="1">
        <v>15</v>
      </c>
      <c r="B16" s="1" t="s">
        <v>49</v>
      </c>
      <c r="C16">
        <f>基础信息!C16</f>
        <v>10047914</v>
      </c>
      <c r="D16">
        <v>380</v>
      </c>
      <c r="E16">
        <f t="shared" si="0"/>
        <v>0.37818795025514751</v>
      </c>
      <c r="F16">
        <f t="shared" si="1"/>
        <v>0.33180291566260017</v>
      </c>
    </row>
    <row r="17" spans="1:6" x14ac:dyDescent="0.2">
      <c r="A17" s="1">
        <v>16</v>
      </c>
      <c r="B17" s="1" t="s">
        <v>50</v>
      </c>
      <c r="C17">
        <f>基础信息!C17</f>
        <v>18676605</v>
      </c>
      <c r="D17">
        <v>566</v>
      </c>
      <c r="E17">
        <f t="shared" si="0"/>
        <v>0.30305293708358666</v>
      </c>
      <c r="F17">
        <f t="shared" si="1"/>
        <v>0.17687560040272574</v>
      </c>
    </row>
    <row r="18" spans="1:6" x14ac:dyDescent="0.2">
      <c r="A18" s="1">
        <v>17</v>
      </c>
      <c r="B18" s="1" t="s">
        <v>51</v>
      </c>
      <c r="C18">
        <f>基础信息!C18</f>
        <v>8741584</v>
      </c>
      <c r="D18">
        <v>299</v>
      </c>
      <c r="E18">
        <f t="shared" si="0"/>
        <v>0.34204327270663992</v>
      </c>
      <c r="F18">
        <f t="shared" si="1"/>
        <v>0.25727311101962042</v>
      </c>
    </row>
    <row r="19" spans="1:6" x14ac:dyDescent="0.2">
      <c r="A19" s="1">
        <v>18</v>
      </c>
      <c r="B19" s="1" t="s">
        <v>52</v>
      </c>
      <c r="C19">
        <f>基础信息!C19</f>
        <v>2873358</v>
      </c>
      <c r="D19">
        <v>110</v>
      </c>
      <c r="E19">
        <f t="shared" si="0"/>
        <v>0.38282733999731322</v>
      </c>
      <c r="F19">
        <f t="shared" si="1"/>
        <v>0.34136927050646937</v>
      </c>
    </row>
    <row r="20" spans="1:6" x14ac:dyDescent="0.2">
      <c r="A20" s="1">
        <v>19</v>
      </c>
      <c r="B20" s="1" t="s">
        <v>53</v>
      </c>
      <c r="C20">
        <f>基础信息!C20</f>
        <v>20937757</v>
      </c>
      <c r="D20">
        <v>782</v>
      </c>
      <c r="E20">
        <f t="shared" si="0"/>
        <v>0.37348795288817233</v>
      </c>
      <c r="F20">
        <f t="shared" si="1"/>
        <v>0.32211158876908796</v>
      </c>
    </row>
    <row r="21" spans="1:6" x14ac:dyDescent="0.2">
      <c r="A21" s="1">
        <v>20</v>
      </c>
      <c r="B21" s="1" t="s">
        <v>54</v>
      </c>
      <c r="C21">
        <f>基础信息!C21</f>
        <v>5987018</v>
      </c>
      <c r="D21">
        <v>194</v>
      </c>
      <c r="E21">
        <f t="shared" si="0"/>
        <v>0.32403443584101466</v>
      </c>
      <c r="F21">
        <f t="shared" si="1"/>
        <v>0.22013914871933252</v>
      </c>
    </row>
    <row r="22" spans="1:6" x14ac:dyDescent="0.2">
      <c r="A22" s="1">
        <v>21</v>
      </c>
      <c r="B22" s="1" t="s">
        <v>55</v>
      </c>
      <c r="C22">
        <f>基础信息!C22</f>
        <v>8460088</v>
      </c>
      <c r="D22">
        <v>275</v>
      </c>
      <c r="E22">
        <f t="shared" si="0"/>
        <v>0.32505572046059095</v>
      </c>
      <c r="F22">
        <f t="shared" si="1"/>
        <v>0.22224502289900255</v>
      </c>
    </row>
    <row r="23" spans="1:6" x14ac:dyDescent="0.2">
      <c r="A23" s="1">
        <v>22</v>
      </c>
      <c r="B23" s="1" t="s">
        <v>56</v>
      </c>
      <c r="C23">
        <f>基础信息!C23</f>
        <v>867891</v>
      </c>
      <c r="D23" s="9">
        <v>34</v>
      </c>
      <c r="E23">
        <f t="shared" si="0"/>
        <v>0.39175426407233166</v>
      </c>
      <c r="F23">
        <f t="shared" si="1"/>
        <v>0.35977645940671471</v>
      </c>
    </row>
    <row r="24" spans="1:6" x14ac:dyDescent="0.2">
      <c r="A24" s="1">
        <v>23</v>
      </c>
      <c r="B24" s="1" t="s">
        <v>57</v>
      </c>
      <c r="C24">
        <f>基础信息!C24</f>
        <v>12952907</v>
      </c>
      <c r="D24">
        <v>439</v>
      </c>
      <c r="E24">
        <f t="shared" si="0"/>
        <v>0.33892005864011837</v>
      </c>
      <c r="F24">
        <f t="shared" si="1"/>
        <v>0.25083308858689385</v>
      </c>
    </row>
    <row r="25" spans="1:6" x14ac:dyDescent="0.2">
      <c r="A25" s="1">
        <v>24</v>
      </c>
      <c r="B25" s="1" t="s">
        <v>58</v>
      </c>
      <c r="C25">
        <f>基础信息!C25</f>
        <v>4359446</v>
      </c>
      <c r="D25">
        <v>195</v>
      </c>
      <c r="E25">
        <f t="shared" si="0"/>
        <v>0.44730454282493692</v>
      </c>
      <c r="F25">
        <f t="shared" si="1"/>
        <v>0.4743203343033297</v>
      </c>
    </row>
    <row r="26" spans="1:6" x14ac:dyDescent="0.2">
      <c r="A26" s="1">
        <v>25</v>
      </c>
      <c r="B26" s="1" t="s">
        <v>60</v>
      </c>
      <c r="C26">
        <f>基础信息!C26</f>
        <v>2467965</v>
      </c>
      <c r="D26">
        <v>89</v>
      </c>
      <c r="E26">
        <f t="shared" si="0"/>
        <v>0.3606209974614713</v>
      </c>
      <c r="F26">
        <f t="shared" si="1"/>
        <v>0.29558011195580119</v>
      </c>
    </row>
    <row r="27" spans="1:6" x14ac:dyDescent="0.2">
      <c r="A27" s="1">
        <v>26</v>
      </c>
      <c r="B27" s="1" t="s">
        <v>61</v>
      </c>
      <c r="C27">
        <f>基础信息!C27</f>
        <v>2859074</v>
      </c>
      <c r="D27" s="9">
        <v>129</v>
      </c>
      <c r="E27">
        <f t="shared" si="0"/>
        <v>0.45119503727430632</v>
      </c>
      <c r="F27">
        <f t="shared" si="1"/>
        <v>0.48234247783710343</v>
      </c>
    </row>
    <row r="28" spans="1:6" x14ac:dyDescent="0.2">
      <c r="A28" s="1">
        <v>27</v>
      </c>
      <c r="B28" s="1" t="s">
        <v>62</v>
      </c>
      <c r="C28">
        <f>基础信息!C28</f>
        <v>4054369</v>
      </c>
      <c r="D28">
        <v>200</v>
      </c>
      <c r="E28">
        <f t="shared" si="0"/>
        <v>0.49329501088825412</v>
      </c>
      <c r="F28">
        <f t="shared" si="1"/>
        <v>0.56915201721426933</v>
      </c>
    </row>
    <row r="29" spans="1:6" x14ac:dyDescent="0.2">
      <c r="A29" s="1">
        <v>28</v>
      </c>
      <c r="B29" s="1" t="s">
        <v>63</v>
      </c>
      <c r="C29">
        <f>基础信息!C29</f>
        <v>17560061</v>
      </c>
      <c r="D29">
        <v>533</v>
      </c>
      <c r="E29">
        <f t="shared" si="0"/>
        <v>0.30352969730572121</v>
      </c>
      <c r="F29">
        <f t="shared" si="1"/>
        <v>0.17785867311570111</v>
      </c>
    </row>
    <row r="30" spans="1:6" x14ac:dyDescent="0.2">
      <c r="A30" s="1">
        <v>29</v>
      </c>
      <c r="B30" s="1" t="s">
        <v>64</v>
      </c>
      <c r="C30">
        <f>基础信息!C30</f>
        <v>7450785</v>
      </c>
      <c r="D30">
        <v>200</v>
      </c>
      <c r="E30">
        <f t="shared" si="0"/>
        <v>0.2684280918050917</v>
      </c>
      <c r="F30">
        <f t="shared" si="1"/>
        <v>0.10547966801582351</v>
      </c>
    </row>
    <row r="31" spans="1:6" x14ac:dyDescent="0.2">
      <c r="A31" s="1">
        <v>30</v>
      </c>
      <c r="B31" s="1" t="s">
        <v>65</v>
      </c>
      <c r="C31">
        <f>基础信息!C31</f>
        <v>9404283</v>
      </c>
      <c r="D31">
        <v>426</v>
      </c>
      <c r="E31">
        <f t="shared" si="0"/>
        <v>0.45298509200541925</v>
      </c>
      <c r="F31">
        <f t="shared" si="1"/>
        <v>0.48603354491692574</v>
      </c>
    </row>
    <row r="32" spans="1:6" x14ac:dyDescent="0.2">
      <c r="A32" s="1">
        <v>31</v>
      </c>
      <c r="B32" s="1" t="s">
        <v>66</v>
      </c>
      <c r="C32">
        <f>基础信息!C32</f>
        <v>10071722</v>
      </c>
      <c r="D32">
        <v>380</v>
      </c>
      <c r="E32">
        <f t="shared" si="0"/>
        <v>0.37729397217278238</v>
      </c>
      <c r="F32">
        <f t="shared" si="1"/>
        <v>0.32995954572952052</v>
      </c>
    </row>
    <row r="33" spans="1:6" x14ac:dyDescent="0.2">
      <c r="A33" s="1">
        <v>32</v>
      </c>
      <c r="B33" s="1" t="s">
        <v>67</v>
      </c>
      <c r="C33">
        <f>基础信息!C33</f>
        <v>5163970</v>
      </c>
      <c r="D33">
        <v>236</v>
      </c>
      <c r="E33">
        <f t="shared" si="0"/>
        <v>0.45701272470599169</v>
      </c>
      <c r="F33">
        <f t="shared" si="1"/>
        <v>0.49433846554997024</v>
      </c>
    </row>
    <row r="34" spans="1:6" x14ac:dyDescent="0.2">
      <c r="A34" s="1">
        <v>33</v>
      </c>
      <c r="B34" s="1" t="s">
        <v>76</v>
      </c>
      <c r="C34">
        <f>基础信息!C34</f>
        <v>12748262</v>
      </c>
      <c r="D34">
        <v>667</v>
      </c>
      <c r="E34">
        <f t="shared" si="0"/>
        <v>0.52320857541208365</v>
      </c>
      <c r="F34">
        <f t="shared" si="1"/>
        <v>0.63083335652471617</v>
      </c>
    </row>
    <row r="35" spans="1:6" x14ac:dyDescent="0.2">
      <c r="A35" t="s">
        <v>191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B7C7F-B693-4FAD-9F21-A2AC85D39328}">
  <dimension ref="A1:D34"/>
  <sheetViews>
    <sheetView workbookViewId="0">
      <selection activeCell="E26" sqref="E26"/>
    </sheetView>
  </sheetViews>
  <sheetFormatPr defaultColWidth="8.875" defaultRowHeight="14.25" x14ac:dyDescent="0.2"/>
  <cols>
    <col min="3" max="4" width="9.875" customWidth="1"/>
  </cols>
  <sheetData>
    <row r="1" spans="1:4" x14ac:dyDescent="0.2">
      <c r="A1" s="1" t="s">
        <v>59</v>
      </c>
      <c r="B1" s="1" t="s">
        <v>68</v>
      </c>
      <c r="C1" t="s">
        <v>175</v>
      </c>
      <c r="D1" t="s">
        <v>70</v>
      </c>
    </row>
    <row r="2" spans="1:4" x14ac:dyDescent="0.2">
      <c r="A2" s="1">
        <v>1</v>
      </c>
      <c r="B2" s="1" t="s">
        <v>35</v>
      </c>
      <c r="C2">
        <v>1518</v>
      </c>
      <c r="D2">
        <f>(C2-MIN($C$2:$C$34))/(MAX($C$2:$C$34)-MIN($C$2:$C$34))</f>
        <v>0.41052631578947368</v>
      </c>
    </row>
    <row r="3" spans="1:4" x14ac:dyDescent="0.2">
      <c r="A3" s="1">
        <v>2</v>
      </c>
      <c r="B3" s="1" t="s">
        <v>36</v>
      </c>
      <c r="C3">
        <v>1514</v>
      </c>
      <c r="D3">
        <f t="shared" ref="D3:D34" si="0">(C3-MIN($C$2:$C$34))/(MAX($C$2:$C$34)-MIN($C$2:$C$34))</f>
        <v>0.39649122807017545</v>
      </c>
    </row>
    <row r="4" spans="1:4" x14ac:dyDescent="0.2">
      <c r="A4" s="1">
        <v>3</v>
      </c>
      <c r="B4" s="1" t="s">
        <v>37</v>
      </c>
      <c r="C4">
        <v>1437</v>
      </c>
      <c r="D4">
        <f t="shared" si="0"/>
        <v>0.12631578947368421</v>
      </c>
    </row>
    <row r="5" spans="1:4" x14ac:dyDescent="0.2">
      <c r="A5" s="1">
        <v>4</v>
      </c>
      <c r="B5" s="1" t="s">
        <v>38</v>
      </c>
      <c r="C5">
        <v>1551</v>
      </c>
      <c r="D5">
        <f t="shared" si="0"/>
        <v>0.52631578947368418</v>
      </c>
    </row>
    <row r="6" spans="1:4" x14ac:dyDescent="0.2">
      <c r="A6" s="1">
        <v>5</v>
      </c>
      <c r="B6" s="1" t="s">
        <v>39</v>
      </c>
      <c r="C6">
        <v>1534</v>
      </c>
      <c r="D6">
        <f t="shared" si="0"/>
        <v>0.46666666666666667</v>
      </c>
    </row>
    <row r="7" spans="1:4" x14ac:dyDescent="0.2">
      <c r="A7" s="1">
        <v>6</v>
      </c>
      <c r="B7" s="1" t="s">
        <v>40</v>
      </c>
      <c r="C7">
        <v>1545</v>
      </c>
      <c r="D7">
        <f t="shared" si="0"/>
        <v>0.50526315789473686</v>
      </c>
    </row>
    <row r="8" spans="1:4" x14ac:dyDescent="0.2">
      <c r="A8" s="1">
        <v>7</v>
      </c>
      <c r="B8" s="1" t="s">
        <v>41</v>
      </c>
      <c r="C8">
        <v>1646</v>
      </c>
      <c r="D8">
        <f t="shared" si="0"/>
        <v>0.85964912280701755</v>
      </c>
    </row>
    <row r="9" spans="1:4" x14ac:dyDescent="0.2">
      <c r="A9" s="1">
        <v>8</v>
      </c>
      <c r="B9" s="1" t="s">
        <v>42</v>
      </c>
      <c r="C9">
        <v>1664</v>
      </c>
      <c r="D9">
        <f t="shared" si="0"/>
        <v>0.92280701754385963</v>
      </c>
    </row>
    <row r="10" spans="1:4" x14ac:dyDescent="0.2">
      <c r="A10" s="1">
        <v>9</v>
      </c>
      <c r="B10" s="1" t="s">
        <v>43</v>
      </c>
      <c r="C10">
        <v>1550</v>
      </c>
      <c r="D10">
        <f t="shared" si="0"/>
        <v>0.52280701754385961</v>
      </c>
    </row>
    <row r="11" spans="1:4" x14ac:dyDescent="0.2">
      <c r="A11" s="1">
        <v>10</v>
      </c>
      <c r="B11" s="1" t="s">
        <v>44</v>
      </c>
      <c r="C11">
        <v>1526</v>
      </c>
      <c r="D11">
        <f t="shared" si="0"/>
        <v>0.43859649122807015</v>
      </c>
    </row>
    <row r="12" spans="1:4" x14ac:dyDescent="0.2">
      <c r="A12" s="1">
        <v>11</v>
      </c>
      <c r="B12" s="1" t="s">
        <v>45</v>
      </c>
      <c r="C12">
        <v>1516</v>
      </c>
      <c r="D12">
        <f t="shared" si="0"/>
        <v>0.40350877192982454</v>
      </c>
    </row>
    <row r="13" spans="1:4" x14ac:dyDescent="0.2">
      <c r="A13" s="1">
        <v>12</v>
      </c>
      <c r="B13" s="1" t="s">
        <v>46</v>
      </c>
      <c r="C13">
        <v>1562</v>
      </c>
      <c r="D13">
        <f t="shared" si="0"/>
        <v>0.56491228070175437</v>
      </c>
    </row>
    <row r="14" spans="1:4" x14ac:dyDescent="0.2">
      <c r="A14" s="1">
        <v>13</v>
      </c>
      <c r="B14" s="1" t="s">
        <v>47</v>
      </c>
      <c r="C14">
        <v>1600</v>
      </c>
      <c r="D14">
        <f t="shared" si="0"/>
        <v>0.69824561403508767</v>
      </c>
    </row>
    <row r="15" spans="1:4" x14ac:dyDescent="0.2">
      <c r="A15" s="1">
        <v>14</v>
      </c>
      <c r="B15" s="1" t="s">
        <v>48</v>
      </c>
      <c r="C15">
        <v>1638</v>
      </c>
      <c r="D15">
        <f t="shared" si="0"/>
        <v>0.83157894736842108</v>
      </c>
    </row>
    <row r="16" spans="1:4" x14ac:dyDescent="0.2">
      <c r="A16" s="1">
        <v>15</v>
      </c>
      <c r="B16" s="1" t="s">
        <v>49</v>
      </c>
      <c r="C16">
        <v>1613</v>
      </c>
      <c r="D16">
        <f t="shared" si="0"/>
        <v>0.743859649122807</v>
      </c>
    </row>
    <row r="17" spans="1:4" x14ac:dyDescent="0.2">
      <c r="A17" s="1">
        <v>16</v>
      </c>
      <c r="B17" s="1" t="s">
        <v>50</v>
      </c>
      <c r="C17">
        <v>1686</v>
      </c>
      <c r="D17">
        <f t="shared" si="0"/>
        <v>1</v>
      </c>
    </row>
    <row r="18" spans="1:4" x14ac:dyDescent="0.2">
      <c r="A18" s="1">
        <v>17</v>
      </c>
      <c r="B18" s="1" t="s">
        <v>51</v>
      </c>
      <c r="C18">
        <v>1540</v>
      </c>
      <c r="D18">
        <f t="shared" si="0"/>
        <v>0.48771929824561405</v>
      </c>
    </row>
    <row r="19" spans="1:4" x14ac:dyDescent="0.2">
      <c r="A19" s="1">
        <v>18</v>
      </c>
      <c r="B19" s="1" t="s">
        <v>52</v>
      </c>
      <c r="C19">
        <v>1522</v>
      </c>
      <c r="D19">
        <f t="shared" si="0"/>
        <v>0.42456140350877192</v>
      </c>
    </row>
    <row r="20" spans="1:4" x14ac:dyDescent="0.2">
      <c r="A20" s="1">
        <v>19</v>
      </c>
      <c r="B20" s="1" t="s">
        <v>53</v>
      </c>
      <c r="C20">
        <v>1677</v>
      </c>
      <c r="D20">
        <f t="shared" si="0"/>
        <v>0.96842105263157896</v>
      </c>
    </row>
    <row r="21" spans="1:4" x14ac:dyDescent="0.2">
      <c r="A21" s="1">
        <v>20</v>
      </c>
      <c r="B21" s="1" t="s">
        <v>54</v>
      </c>
      <c r="C21">
        <v>1516</v>
      </c>
      <c r="D21">
        <f t="shared" si="0"/>
        <v>0.40350877192982454</v>
      </c>
    </row>
    <row r="22" spans="1:4" x14ac:dyDescent="0.2">
      <c r="A22" s="1">
        <v>21</v>
      </c>
      <c r="B22" s="1" t="s">
        <v>55</v>
      </c>
      <c r="C22">
        <v>1546</v>
      </c>
      <c r="D22">
        <f t="shared" si="0"/>
        <v>0.50877192982456143</v>
      </c>
    </row>
    <row r="23" spans="1:4" x14ac:dyDescent="0.2">
      <c r="A23" s="1">
        <v>22</v>
      </c>
      <c r="B23" s="1" t="s">
        <v>56</v>
      </c>
      <c r="C23">
        <v>1404</v>
      </c>
      <c r="D23">
        <f t="shared" si="0"/>
        <v>1.0526315789473684E-2</v>
      </c>
    </row>
    <row r="24" spans="1:4" x14ac:dyDescent="0.2">
      <c r="A24" s="1">
        <v>23</v>
      </c>
      <c r="B24" s="1" t="s">
        <v>57</v>
      </c>
      <c r="C24">
        <v>1620</v>
      </c>
      <c r="D24">
        <f t="shared" si="0"/>
        <v>0.76842105263157889</v>
      </c>
    </row>
    <row r="25" spans="1:4" x14ac:dyDescent="0.2">
      <c r="A25" s="1">
        <v>24</v>
      </c>
      <c r="B25" s="1" t="s">
        <v>58</v>
      </c>
      <c r="C25">
        <v>1522</v>
      </c>
      <c r="D25">
        <f t="shared" si="0"/>
        <v>0.42456140350877192</v>
      </c>
    </row>
    <row r="26" spans="1:4" x14ac:dyDescent="0.2">
      <c r="A26" s="1">
        <v>25</v>
      </c>
      <c r="B26" s="1" t="s">
        <v>60</v>
      </c>
      <c r="C26">
        <v>1420</v>
      </c>
      <c r="D26">
        <f t="shared" si="0"/>
        <v>6.6666666666666666E-2</v>
      </c>
    </row>
    <row r="27" spans="1:4" x14ac:dyDescent="0.2">
      <c r="A27" s="1">
        <v>26</v>
      </c>
      <c r="B27" s="1" t="s">
        <v>61</v>
      </c>
      <c r="C27">
        <v>1401</v>
      </c>
      <c r="D27">
        <f t="shared" si="0"/>
        <v>0</v>
      </c>
    </row>
    <row r="28" spans="1:4" x14ac:dyDescent="0.2">
      <c r="A28" s="1">
        <v>27</v>
      </c>
      <c r="B28" s="1" t="s">
        <v>62</v>
      </c>
      <c r="C28">
        <v>1469</v>
      </c>
      <c r="D28">
        <f t="shared" si="0"/>
        <v>0.23859649122807017</v>
      </c>
    </row>
    <row r="29" spans="1:4" x14ac:dyDescent="0.2">
      <c r="A29" s="1">
        <v>28</v>
      </c>
      <c r="B29" s="1" t="s">
        <v>63</v>
      </c>
      <c r="C29">
        <v>1678</v>
      </c>
      <c r="D29">
        <f t="shared" si="0"/>
        <v>0.97192982456140353</v>
      </c>
    </row>
    <row r="30" spans="1:4" x14ac:dyDescent="0.2">
      <c r="A30" s="1">
        <v>29</v>
      </c>
      <c r="B30" s="1" t="s">
        <v>64</v>
      </c>
      <c r="C30">
        <v>1537</v>
      </c>
      <c r="D30">
        <f t="shared" si="0"/>
        <v>0.47719298245614034</v>
      </c>
    </row>
    <row r="31" spans="1:4" x14ac:dyDescent="0.2">
      <c r="A31" s="1">
        <v>30</v>
      </c>
      <c r="B31" s="1" t="s">
        <v>65</v>
      </c>
      <c r="C31">
        <v>1555</v>
      </c>
      <c r="D31">
        <f t="shared" si="0"/>
        <v>0.54035087719298247</v>
      </c>
    </row>
    <row r="32" spans="1:4" x14ac:dyDescent="0.2">
      <c r="A32" s="1">
        <v>31</v>
      </c>
      <c r="B32" s="1" t="s">
        <v>66</v>
      </c>
      <c r="C32">
        <v>1597</v>
      </c>
      <c r="D32">
        <f t="shared" si="0"/>
        <v>0.68771929824561406</v>
      </c>
    </row>
    <row r="33" spans="1:4" x14ac:dyDescent="0.2">
      <c r="A33" s="1">
        <v>32</v>
      </c>
      <c r="B33" s="1" t="s">
        <v>67</v>
      </c>
      <c r="C33">
        <v>1563</v>
      </c>
      <c r="D33">
        <f t="shared" si="0"/>
        <v>0.56842105263157894</v>
      </c>
    </row>
    <row r="34" spans="1:4" x14ac:dyDescent="0.2">
      <c r="A34" s="1">
        <v>33</v>
      </c>
      <c r="B34" s="1" t="s">
        <v>76</v>
      </c>
      <c r="C34">
        <v>1603</v>
      </c>
      <c r="D34">
        <f t="shared" si="0"/>
        <v>0.70877192982456139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115B8-1517-4B80-9E70-925E45DDA8A9}">
  <dimension ref="A1:H73"/>
  <sheetViews>
    <sheetView topLeftCell="A10" zoomScale="150" zoomScaleNormal="85" workbookViewId="0">
      <selection activeCell="T19" sqref="T19"/>
    </sheetView>
  </sheetViews>
  <sheetFormatPr defaultColWidth="9" defaultRowHeight="14.25" x14ac:dyDescent="0.2"/>
  <cols>
    <col min="1" max="1" width="5.125" style="1" customWidth="1"/>
    <col min="2" max="4" width="9" style="1"/>
    <col min="5" max="5" width="13.625" style="8" customWidth="1"/>
    <col min="6" max="6" width="14.875" style="8" customWidth="1"/>
    <col min="7" max="7" width="14.125" style="8" customWidth="1"/>
    <col min="8" max="8" width="15.625" style="8" customWidth="1"/>
    <col min="9" max="16384" width="9" style="1"/>
  </cols>
  <sheetData>
    <row r="1" spans="1:4" x14ac:dyDescent="0.2">
      <c r="A1" s="47" t="s">
        <v>210</v>
      </c>
      <c r="B1" s="48" t="s">
        <v>68</v>
      </c>
      <c r="C1" s="48" t="s">
        <v>174</v>
      </c>
    </row>
    <row r="2" spans="1:4" x14ac:dyDescent="0.2">
      <c r="A2" s="47">
        <v>33</v>
      </c>
      <c r="B2" s="49" t="s">
        <v>61</v>
      </c>
      <c r="C2" s="50">
        <f>数据大屏!C29</f>
        <v>0.24433708659119785</v>
      </c>
      <c r="D2" s="7"/>
    </row>
    <row r="3" spans="1:4" x14ac:dyDescent="0.2">
      <c r="A3" s="47">
        <v>32</v>
      </c>
      <c r="B3" s="49" t="s">
        <v>60</v>
      </c>
      <c r="C3" s="50">
        <f>数据大屏!C28</f>
        <v>0.24634690260819242</v>
      </c>
      <c r="D3" s="7"/>
    </row>
    <row r="4" spans="1:4" x14ac:dyDescent="0.2">
      <c r="A4" s="47">
        <v>31</v>
      </c>
      <c r="B4" s="49" t="s">
        <v>37</v>
      </c>
      <c r="C4" s="50">
        <f>数据大屏!C6</f>
        <v>0.27267391851495298</v>
      </c>
      <c r="D4" s="7"/>
    </row>
    <row r="5" spans="1:4" x14ac:dyDescent="0.2">
      <c r="A5" s="47">
        <v>30</v>
      </c>
      <c r="B5" s="49" t="s">
        <v>56</v>
      </c>
      <c r="C5" s="50">
        <f>数据大屏!C25</f>
        <v>0.29351466921490321</v>
      </c>
      <c r="D5" s="7"/>
    </row>
    <row r="6" spans="1:4" x14ac:dyDescent="0.2">
      <c r="A6" s="47">
        <v>29</v>
      </c>
      <c r="B6" s="49" t="s">
        <v>58</v>
      </c>
      <c r="C6" s="50">
        <f>数据大屏!C27</f>
        <v>0.30181513304281632</v>
      </c>
      <c r="D6" s="7"/>
    </row>
    <row r="7" spans="1:4" x14ac:dyDescent="0.2">
      <c r="A7" s="47">
        <v>28</v>
      </c>
      <c r="B7" s="49" t="s">
        <v>62</v>
      </c>
      <c r="C7" s="50">
        <f>数据大屏!C30</f>
        <v>0.31121289110481837</v>
      </c>
      <c r="D7" s="7"/>
    </row>
    <row r="8" spans="1:4" x14ac:dyDescent="0.2">
      <c r="A8" s="47">
        <v>27</v>
      </c>
      <c r="B8" s="49" t="s">
        <v>54</v>
      </c>
      <c r="C8" s="50">
        <f>数据大屏!C23</f>
        <v>0.324340534665777</v>
      </c>
      <c r="D8" s="7"/>
    </row>
    <row r="9" spans="1:4" x14ac:dyDescent="0.2">
      <c r="A9" s="47">
        <v>26</v>
      </c>
      <c r="B9" s="49" t="s">
        <v>52</v>
      </c>
      <c r="C9" s="50">
        <f>数据大屏!C21</f>
        <v>0.3298694624954906</v>
      </c>
      <c r="D9" s="7"/>
    </row>
    <row r="10" spans="1:4" x14ac:dyDescent="0.2">
      <c r="A10" s="47">
        <v>25</v>
      </c>
      <c r="B10" s="49" t="s">
        <v>35</v>
      </c>
      <c r="C10" s="50">
        <f>数据大屏!C4</f>
        <v>0.34076888245353959</v>
      </c>
      <c r="D10" s="7"/>
    </row>
    <row r="11" spans="1:4" x14ac:dyDescent="0.2">
      <c r="A11" s="47">
        <v>24</v>
      </c>
      <c r="B11" s="49" t="s">
        <v>51</v>
      </c>
      <c r="C11" s="50">
        <f>数据大屏!C20</f>
        <v>0.36368065853188192</v>
      </c>
      <c r="D11" s="7"/>
    </row>
    <row r="12" spans="1:4" x14ac:dyDescent="0.2">
      <c r="A12" s="47">
        <v>23</v>
      </c>
      <c r="B12" s="49" t="s">
        <v>36</v>
      </c>
      <c r="C12" s="50">
        <f>数据大屏!C5</f>
        <v>0.36557776978004813</v>
      </c>
      <c r="D12" s="7"/>
    </row>
    <row r="13" spans="1:4" x14ac:dyDescent="0.2">
      <c r="A13" s="47">
        <v>22</v>
      </c>
      <c r="B13" s="49" t="s">
        <v>39</v>
      </c>
      <c r="C13" s="50">
        <f>数据大屏!C8</f>
        <v>0.37501110121708692</v>
      </c>
      <c r="D13" s="7"/>
    </row>
    <row r="14" spans="1:4" x14ac:dyDescent="0.2">
      <c r="A14" s="47">
        <v>21</v>
      </c>
      <c r="B14" s="49" t="s">
        <v>64</v>
      </c>
      <c r="C14" s="50">
        <f>数据大屏!C32</f>
        <v>0.38611300687334249</v>
      </c>
      <c r="D14" s="7"/>
    </row>
    <row r="15" spans="1:4" x14ac:dyDescent="0.2">
      <c r="A15" s="47">
        <v>20</v>
      </c>
      <c r="B15" s="49" t="s">
        <v>43</v>
      </c>
      <c r="C15" s="50">
        <f>数据大屏!C12</f>
        <v>0.3891497222551572</v>
      </c>
      <c r="D15" s="7"/>
    </row>
    <row r="16" spans="1:4" x14ac:dyDescent="0.2">
      <c r="A16" s="47">
        <v>19</v>
      </c>
      <c r="B16" s="49" t="s">
        <v>38</v>
      </c>
      <c r="C16" s="50">
        <f>数据大屏!C7</f>
        <v>0.39409953246837098</v>
      </c>
      <c r="D16" s="7"/>
    </row>
    <row r="17" spans="1:4" x14ac:dyDescent="0.2">
      <c r="A17" s="47">
        <v>18</v>
      </c>
      <c r="B17" s="49" t="s">
        <v>55</v>
      </c>
      <c r="C17" s="50">
        <f>数据大屏!C24</f>
        <v>0.39790881478341983</v>
      </c>
      <c r="D17" s="7"/>
    </row>
    <row r="18" spans="1:4" x14ac:dyDescent="0.2">
      <c r="A18" s="47">
        <v>17</v>
      </c>
      <c r="B18" s="49" t="s">
        <v>44</v>
      </c>
      <c r="C18" s="50">
        <f>数据大屏!C13</f>
        <v>0.40489861578295955</v>
      </c>
      <c r="D18" s="7"/>
    </row>
    <row r="19" spans="1:4" x14ac:dyDescent="0.2">
      <c r="A19" s="47">
        <v>16</v>
      </c>
      <c r="B19" s="49" t="s">
        <v>45</v>
      </c>
      <c r="C19" s="50">
        <f>数据大屏!C14</f>
        <v>0.40759545138711933</v>
      </c>
      <c r="D19" s="7"/>
    </row>
    <row r="20" spans="1:4" x14ac:dyDescent="0.2">
      <c r="A20" s="47">
        <v>15</v>
      </c>
      <c r="B20" s="49" t="s">
        <v>40</v>
      </c>
      <c r="C20" s="50">
        <f>数据大屏!C9</f>
        <v>0.4081745500450456</v>
      </c>
      <c r="D20" s="7"/>
    </row>
    <row r="21" spans="1:4" x14ac:dyDescent="0.2">
      <c r="A21" s="47">
        <v>14</v>
      </c>
      <c r="B21" s="49" t="s">
        <v>47</v>
      </c>
      <c r="C21" s="50">
        <f>数据大屏!C16</f>
        <v>0.45204042462375871</v>
      </c>
      <c r="D21" s="7"/>
    </row>
    <row r="22" spans="1:4" x14ac:dyDescent="0.2">
      <c r="A22" s="47">
        <v>13</v>
      </c>
      <c r="B22" s="49" t="s">
        <v>67</v>
      </c>
      <c r="C22" s="50">
        <f>数据大屏!C35</f>
        <v>0.46813877027756906</v>
      </c>
      <c r="D22" s="7"/>
    </row>
    <row r="23" spans="1:4" x14ac:dyDescent="0.2">
      <c r="A23" s="47">
        <v>12</v>
      </c>
      <c r="B23" s="49" t="s">
        <v>65</v>
      </c>
      <c r="C23" s="50">
        <f>数据大屏!C33</f>
        <v>0.47747605213210914</v>
      </c>
      <c r="D23" s="7"/>
    </row>
    <row r="24" spans="1:4" x14ac:dyDescent="0.2">
      <c r="A24" s="47">
        <v>11</v>
      </c>
      <c r="B24" s="49" t="s">
        <v>46</v>
      </c>
      <c r="C24" s="50">
        <f>数据大屏!C15</f>
        <v>0.50611659055587632</v>
      </c>
      <c r="D24" s="7"/>
    </row>
    <row r="25" spans="1:4" x14ac:dyDescent="0.2">
      <c r="A25" s="47">
        <v>10</v>
      </c>
      <c r="B25" s="49" t="s">
        <v>66</v>
      </c>
      <c r="C25" s="50">
        <f>数据大屏!C34</f>
        <v>0.51770410085622454</v>
      </c>
      <c r="D25" s="7"/>
    </row>
    <row r="26" spans="1:4" x14ac:dyDescent="0.2">
      <c r="A26" s="47">
        <v>9</v>
      </c>
      <c r="B26" s="49" t="s">
        <v>57</v>
      </c>
      <c r="C26" s="50">
        <f>数据大屏!C26</f>
        <v>0.53254013778685849</v>
      </c>
      <c r="D26" s="7"/>
    </row>
    <row r="27" spans="1:4" x14ac:dyDescent="0.2">
      <c r="A27" s="47">
        <v>8</v>
      </c>
      <c r="B27" s="49" t="s">
        <v>49</v>
      </c>
      <c r="C27" s="50">
        <f>数据大屏!C18</f>
        <v>0.53548914745887011</v>
      </c>
      <c r="D27" s="7"/>
    </row>
    <row r="28" spans="1:4" x14ac:dyDescent="0.2">
      <c r="A28" s="47">
        <v>7</v>
      </c>
      <c r="B28" s="49" t="s">
        <v>63</v>
      </c>
      <c r="C28" s="50">
        <f>数据大屏!C31</f>
        <v>0.56260381846772034</v>
      </c>
      <c r="D28" s="7"/>
    </row>
    <row r="29" spans="1:4" x14ac:dyDescent="0.2">
      <c r="A29" s="47">
        <v>6</v>
      </c>
      <c r="B29" s="49" t="s">
        <v>76</v>
      </c>
      <c r="C29" s="50">
        <f>数据大屏!C36</f>
        <v>0.59121461640679296</v>
      </c>
      <c r="D29" s="7"/>
    </row>
    <row r="30" spans="1:4" x14ac:dyDescent="0.2">
      <c r="A30" s="47">
        <v>5</v>
      </c>
      <c r="B30" s="49" t="s">
        <v>48</v>
      </c>
      <c r="C30" s="50">
        <f>数据大屏!C17</f>
        <v>0.62232603092048178</v>
      </c>
      <c r="D30" s="7"/>
    </row>
    <row r="31" spans="1:4" x14ac:dyDescent="0.2">
      <c r="A31" s="47">
        <v>4</v>
      </c>
      <c r="B31" s="49" t="s">
        <v>41</v>
      </c>
      <c r="C31" s="50">
        <f>数据大屏!C10</f>
        <v>0.63536637806941887</v>
      </c>
      <c r="D31" s="7"/>
    </row>
    <row r="32" spans="1:4" x14ac:dyDescent="0.2">
      <c r="A32" s="47">
        <v>3</v>
      </c>
      <c r="B32" s="49" t="s">
        <v>53</v>
      </c>
      <c r="C32" s="50">
        <f>数据大屏!C22</f>
        <v>0.67666092461454141</v>
      </c>
      <c r="D32" s="7"/>
    </row>
    <row r="33" spans="1:7" x14ac:dyDescent="0.2">
      <c r="A33" s="47">
        <v>2</v>
      </c>
      <c r="B33" s="49" t="s">
        <v>42</v>
      </c>
      <c r="C33" s="50">
        <f>数据大屏!C11</f>
        <v>0.69306668954837802</v>
      </c>
    </row>
    <row r="34" spans="1:7" x14ac:dyDescent="0.2">
      <c r="A34" s="47">
        <v>1</v>
      </c>
      <c r="B34" s="49" t="s">
        <v>50</v>
      </c>
      <c r="C34" s="50">
        <f>数据大屏!C19</f>
        <v>0.69744234937574623</v>
      </c>
    </row>
    <row r="40" spans="1:7" x14ac:dyDescent="0.2">
      <c r="D40" s="51" t="s">
        <v>68</v>
      </c>
      <c r="E40" s="51" t="s">
        <v>211</v>
      </c>
      <c r="F40" s="51" t="s">
        <v>212</v>
      </c>
      <c r="G40" s="51" t="s">
        <v>212</v>
      </c>
    </row>
    <row r="41" spans="1:7" x14ac:dyDescent="0.2">
      <c r="D41" s="52" t="s">
        <v>35</v>
      </c>
      <c r="E41" s="53">
        <f>SUM(数据大屏!D4:I4,数据大屏!P4:U4)</f>
        <v>3.0216478648623157</v>
      </c>
      <c r="F41" s="53">
        <f>SUM(数据大屏!J4:O4,数据大屏!V4:Z4)</f>
        <v>4.9976722884529616</v>
      </c>
      <c r="G41" s="53">
        <f>基础信息!C2</f>
        <v>11235086</v>
      </c>
    </row>
    <row r="42" spans="1:7" x14ac:dyDescent="0.2">
      <c r="D42" s="54" t="s">
        <v>36</v>
      </c>
      <c r="E42" s="55">
        <f>SUM(数据大屏!D5:I5,数据大屏!P5:U5)</f>
        <v>3.5262772987638287</v>
      </c>
      <c r="F42" s="55">
        <f>SUM(数据大屏!J5:O5,数据大屏!V5:Z5)</f>
        <v>5.0043913534623492</v>
      </c>
      <c r="G42" s="53">
        <f>基础信息!C3</f>
        <v>5304061</v>
      </c>
    </row>
    <row r="43" spans="1:7" x14ac:dyDescent="0.2">
      <c r="D43" s="52" t="s">
        <v>37</v>
      </c>
      <c r="E43" s="53">
        <f>SUM(数据大屏!D6:I6,数据大屏!P6:U6)</f>
        <v>3.0289824815198783</v>
      </c>
      <c r="F43" s="53">
        <f>SUM(数据大屏!J6:O6,数据大屏!V6:Z6)</f>
        <v>3.31832700881737</v>
      </c>
      <c r="G43" s="53">
        <f>基础信息!C4</f>
        <v>3446100</v>
      </c>
    </row>
    <row r="44" spans="1:7" x14ac:dyDescent="0.2">
      <c r="D44" s="54" t="s">
        <v>38</v>
      </c>
      <c r="E44" s="55">
        <f>SUM(数据大屏!D7:I7,数据大屏!P7:U7)</f>
        <v>4.4548744401293057</v>
      </c>
      <c r="F44" s="55">
        <f>SUM(数据大屏!J7:O7,数据大屏!V7:Z7)</f>
        <v>4.5581713089097002</v>
      </c>
      <c r="G44" s="53">
        <f>基础信息!C5</f>
        <v>9070093</v>
      </c>
    </row>
    <row r="45" spans="1:7" x14ac:dyDescent="0.2">
      <c r="D45" s="52" t="s">
        <v>39</v>
      </c>
      <c r="E45" s="53">
        <f>SUM(数据大屏!D8:I8,数据大屏!P8:U8)</f>
        <v>4.2413633240593223</v>
      </c>
      <c r="F45" s="53">
        <f>SUM(数据大屏!J8:O8,数据大屏!V8:Z8)</f>
        <v>4.4311988144643921</v>
      </c>
      <c r="G45" s="53">
        <f>基础信息!C6</f>
        <v>9066906</v>
      </c>
    </row>
    <row r="46" spans="1:7" x14ac:dyDescent="0.2">
      <c r="D46" s="54" t="s">
        <v>40</v>
      </c>
      <c r="E46" s="55">
        <f>SUM(数据大屏!D9:I9,数据大屏!P9:U9)</f>
        <v>5.0977474923590016</v>
      </c>
      <c r="F46" s="55">
        <f>SUM(数据大屏!J9:O9,数据大屏!V9:Z9)</f>
        <v>4.3416809819493167</v>
      </c>
      <c r="G46" s="53">
        <f>基础信息!C7</f>
        <v>10009854</v>
      </c>
    </row>
    <row r="47" spans="1:7" x14ac:dyDescent="0.2">
      <c r="D47" s="52" t="s">
        <v>41</v>
      </c>
      <c r="E47" s="53">
        <f>SUM(数据大屏!D10:I10,数据大屏!P10:U10)</f>
        <v>8.1499335298805526</v>
      </c>
      <c r="F47" s="53">
        <f>SUM(数据大屏!J10:O10,数据大屏!V10:Z10)</f>
        <v>6.2166056472011473</v>
      </c>
      <c r="G47" s="53">
        <f>基础信息!C8</f>
        <v>9314685</v>
      </c>
    </row>
    <row r="48" spans="1:7" x14ac:dyDescent="0.2">
      <c r="D48" s="54" t="s">
        <v>42</v>
      </c>
      <c r="E48" s="55">
        <f>SUM(数据大屏!D11:I11,数据大屏!P11:U11)</f>
        <v>9.2207816044973008</v>
      </c>
      <c r="F48" s="55">
        <f>SUM(数据大屏!J11:O11,数据大屏!V11:Z11)</f>
        <v>6.7058437838356326</v>
      </c>
      <c r="G48" s="53">
        <f>基础信息!C9</f>
        <v>11936010</v>
      </c>
    </row>
    <row r="49" spans="4:7" x14ac:dyDescent="0.2">
      <c r="D49" s="52" t="s">
        <v>43</v>
      </c>
      <c r="E49" s="53">
        <f>SUM(数据大屏!D12:I12,数据大屏!P12:U12)</f>
        <v>4.622678204638599</v>
      </c>
      <c r="F49" s="53">
        <f>SUM(数据大屏!J12:O12,数据大屏!V12:Z12)</f>
        <v>4.4527906829513935</v>
      </c>
      <c r="G49" s="53">
        <f>基础信息!C10</f>
        <v>9369881</v>
      </c>
    </row>
    <row r="50" spans="4:7" x14ac:dyDescent="0.2">
      <c r="D50" s="54" t="s">
        <v>44</v>
      </c>
      <c r="E50" s="55">
        <f>SUM(数据大屏!D13:I13,数据大屏!P13:U13)</f>
        <v>4.7339377074330615</v>
      </c>
      <c r="F50" s="55">
        <f>SUM(数据大屏!J13:O13,数据大屏!V13:Z13)</f>
        <v>4.6058489379626284</v>
      </c>
      <c r="G50" s="53">
        <f>基础信息!C11</f>
        <v>8291268</v>
      </c>
    </row>
    <row r="51" spans="4:7" x14ac:dyDescent="0.2">
      <c r="D51" s="52" t="s">
        <v>45</v>
      </c>
      <c r="E51" s="53">
        <f>SUM(数据大屏!D14:I14,数据大屏!P14:U14)</f>
        <v>4.5223881472015091</v>
      </c>
      <c r="F51" s="53">
        <f>SUM(数据大屏!J14:O14,数据大屏!V14:Z14)</f>
        <v>5.1683661983202773</v>
      </c>
      <c r="G51" s="53">
        <f>基础信息!C12</f>
        <v>6255007</v>
      </c>
    </row>
    <row r="52" spans="4:7" x14ac:dyDescent="0.2">
      <c r="D52" s="54" t="s">
        <v>46</v>
      </c>
      <c r="E52" s="55">
        <f>SUM(数据大屏!D15:I15,数据大屏!P15:U15)</f>
        <v>5.5428115081409581</v>
      </c>
      <c r="F52" s="55">
        <f>SUM(数据大屏!J15:O15,数据大屏!V15:Z15)</f>
        <v>6.1341853597909726</v>
      </c>
      <c r="G52" s="53">
        <f>基础信息!C13</f>
        <v>9202432</v>
      </c>
    </row>
    <row r="53" spans="4:7" x14ac:dyDescent="0.2">
      <c r="D53" s="52" t="s">
        <v>47</v>
      </c>
      <c r="E53" s="53">
        <f>SUM(数据大屏!D16:I16,数据大屏!P16:U16)</f>
        <v>4.6932356478315391</v>
      </c>
      <c r="F53" s="53">
        <f>SUM(数据大屏!J16:O16,数据大屏!V16:Z16)</f>
        <v>5.8437607821705155</v>
      </c>
      <c r="G53" s="53">
        <f>基础信息!C14</f>
        <v>12600574</v>
      </c>
    </row>
    <row r="54" spans="4:7" x14ac:dyDescent="0.2">
      <c r="D54" s="54" t="s">
        <v>48</v>
      </c>
      <c r="E54" s="55">
        <f>SUM(数据大屏!D17:I17,数据大屏!P17:U17)</f>
        <v>7.2803171547470003</v>
      </c>
      <c r="F54" s="55">
        <f>SUM(数据大屏!J17:O17,数据大屏!V17:Z17)</f>
        <v>6.8854645108307615</v>
      </c>
      <c r="G54" s="53">
        <f>基础信息!C15</f>
        <v>12326518</v>
      </c>
    </row>
    <row r="55" spans="4:7" x14ac:dyDescent="0.2">
      <c r="D55" s="52" t="s">
        <v>49</v>
      </c>
      <c r="E55" s="53">
        <f>SUM(数据大屏!D18:I18,数据大屏!P18:U18)</f>
        <v>6.4081125737983768</v>
      </c>
      <c r="F55" s="53">
        <f>SUM(数据大屏!J18:O18,数据大屏!V18:Z18)</f>
        <v>5.8273116240960903</v>
      </c>
      <c r="G55" s="53">
        <f>基础信息!C16</f>
        <v>10047914</v>
      </c>
    </row>
    <row r="56" spans="4:7" x14ac:dyDescent="0.2">
      <c r="D56" s="54" t="s">
        <v>50</v>
      </c>
      <c r="E56" s="55">
        <f>SUM(数据大屏!D19:I19,数据大屏!P19:U19)</f>
        <v>8.5561092176331002</v>
      </c>
      <c r="F56" s="55">
        <f>SUM(数据大屏!J19:O19,数据大屏!V19:Z19)</f>
        <v>7.5194560232698331</v>
      </c>
      <c r="G56" s="53">
        <f>基础信息!C17</f>
        <v>18676605</v>
      </c>
    </row>
    <row r="57" spans="4:7" x14ac:dyDescent="0.2">
      <c r="D57" s="52" t="s">
        <v>51</v>
      </c>
      <c r="E57" s="53">
        <f>SUM(数据大屏!D20:I20,数据大屏!P20:U20)</f>
        <v>4.5602987633298175</v>
      </c>
      <c r="F57" s="53">
        <f>SUM(数据大屏!J20:O20,数据大屏!V20:Z20)</f>
        <v>4.1163094337370332</v>
      </c>
      <c r="G57" s="53">
        <f>基础信息!C18</f>
        <v>8741584</v>
      </c>
    </row>
    <row r="58" spans="4:7" x14ac:dyDescent="0.2">
      <c r="D58" s="54" t="s">
        <v>52</v>
      </c>
      <c r="E58" s="55">
        <f>SUM(数据大屏!D21:I21,数据大屏!P21:U21)</f>
        <v>3.7846140279582783</v>
      </c>
      <c r="F58" s="55">
        <f>SUM(数据大屏!J21:O21,数据大屏!V21:Z21)</f>
        <v>3.8515211466531882</v>
      </c>
      <c r="G58" s="53">
        <f>基础信息!C19</f>
        <v>2873358</v>
      </c>
    </row>
    <row r="59" spans="4:7" x14ac:dyDescent="0.2">
      <c r="D59" s="52" t="s">
        <v>53</v>
      </c>
      <c r="E59" s="53">
        <f>SUM(数据大屏!D22:I22,数据大屏!P22:U22)</f>
        <v>8.2256783630653789</v>
      </c>
      <c r="F59" s="53">
        <f>SUM(数据大屏!J22:O22,数据大屏!V22:Z22)</f>
        <v>6.9090916765491457</v>
      </c>
      <c r="G59" s="53">
        <f>基础信息!C20</f>
        <v>20937757</v>
      </c>
    </row>
    <row r="60" spans="4:7" x14ac:dyDescent="0.2">
      <c r="D60" s="54" t="s">
        <v>54</v>
      </c>
      <c r="E60" s="55">
        <f>SUM(数据大屏!D23:I23,数据大屏!P23:U23)</f>
        <v>3.5108186816667977</v>
      </c>
      <c r="F60" s="55">
        <f>SUM(数据大屏!J23:O23,数据大屏!V23:Z23)</f>
        <v>4.2752155423280991</v>
      </c>
      <c r="G60" s="53">
        <f>基础信息!C21</f>
        <v>5987018</v>
      </c>
    </row>
    <row r="61" spans="4:7" x14ac:dyDescent="0.2">
      <c r="D61" s="52" t="s">
        <v>55</v>
      </c>
      <c r="E61" s="53">
        <f>SUM(数据大屏!D24:I24,数据大屏!P24:U24)</f>
        <v>4.1183150059351563</v>
      </c>
      <c r="F61" s="53">
        <f>SUM(数据大屏!J24:O24,数据大屏!V24:Z24)</f>
        <v>4.9302754442850469</v>
      </c>
      <c r="G61" s="53">
        <f>基础信息!C22</f>
        <v>8460088</v>
      </c>
    </row>
    <row r="62" spans="4:7" x14ac:dyDescent="0.2">
      <c r="D62" s="54" t="s">
        <v>56</v>
      </c>
      <c r="E62" s="55">
        <f>SUM(数据大屏!D25:I25,数据大屏!P25:U25)</f>
        <v>4.1141108248039195</v>
      </c>
      <c r="F62" s="55">
        <f>SUM(数据大屏!J25:O25,数据大屏!V25:Z25)</f>
        <v>2.5598597278046018</v>
      </c>
      <c r="G62" s="53">
        <f>基础信息!C23</f>
        <v>867891</v>
      </c>
    </row>
    <row r="63" spans="4:7" x14ac:dyDescent="0.2">
      <c r="D63" s="52" t="s">
        <v>57</v>
      </c>
      <c r="E63" s="53">
        <f>SUM(数据大屏!D26:I26,数据大屏!P26:U26)</f>
        <v>6.1795774168831059</v>
      </c>
      <c r="F63" s="53">
        <f>SUM(数据大屏!J26:O26,数据大屏!V26:Z26)</f>
        <v>5.9382319943100157</v>
      </c>
      <c r="G63" s="53">
        <f>基础信息!C24</f>
        <v>12952907</v>
      </c>
    </row>
    <row r="64" spans="4:7" x14ac:dyDescent="0.2">
      <c r="D64" s="54" t="s">
        <v>58</v>
      </c>
      <c r="E64" s="55">
        <f>SUM(数据大屏!D27:I27,数据大屏!P27:U27)</f>
        <v>2.9206079931527382</v>
      </c>
      <c r="F64" s="55">
        <f>SUM(数据大屏!J27:O27,数据大屏!V27:Z27)</f>
        <v>4.1780927932536578</v>
      </c>
      <c r="G64" s="53">
        <f>基础信息!C25</f>
        <v>4359446</v>
      </c>
    </row>
    <row r="65" spans="4:7" x14ac:dyDescent="0.2">
      <c r="D65" s="52" t="s">
        <v>60</v>
      </c>
      <c r="E65" s="53">
        <f>SUM(数据大屏!D28:I28,数据大屏!P28:U28)</f>
        <v>2.4361526500813104</v>
      </c>
      <c r="F65" s="53">
        <f>SUM(数据大屏!J28:O28,数据大屏!V28:Z28)</f>
        <v>3.3121648309341203</v>
      </c>
      <c r="G65" s="53">
        <f>基础信息!C26</f>
        <v>2467965</v>
      </c>
    </row>
    <row r="66" spans="4:7" x14ac:dyDescent="0.2">
      <c r="D66" s="54" t="s">
        <v>61</v>
      </c>
      <c r="E66" s="55">
        <f>SUM(数据大屏!D29:I29,数据大屏!P29:U29)</f>
        <v>2.357332308496602</v>
      </c>
      <c r="F66" s="55">
        <f>SUM(数据大屏!J29:O29,数据大屏!V29:Z29)</f>
        <v>3.3099488222357949</v>
      </c>
      <c r="G66" s="53">
        <f>基础信息!C27</f>
        <v>2859074</v>
      </c>
    </row>
    <row r="67" spans="4:7" x14ac:dyDescent="0.2">
      <c r="D67" s="52" t="s">
        <v>62</v>
      </c>
      <c r="E67" s="53">
        <f>SUM(数据大屏!D30:I30,数据大屏!P30:U30)</f>
        <v>3.495229330198014</v>
      </c>
      <c r="F67" s="53">
        <f>SUM(数据大屏!J30:O30,数据大屏!V30:Z30)</f>
        <v>3.700908737269462</v>
      </c>
      <c r="G67" s="53">
        <f>基础信息!C28</f>
        <v>4054369</v>
      </c>
    </row>
    <row r="68" spans="4:7" x14ac:dyDescent="0.2">
      <c r="D68" s="54" t="s">
        <v>63</v>
      </c>
      <c r="E68" s="55">
        <f>SUM(数据大屏!D31:I31,数据大屏!P31:U31)</f>
        <v>7.0932691790172289</v>
      </c>
      <c r="F68" s="55">
        <f>SUM(数据大屏!J31:O31,数据大屏!V31:Z31)</f>
        <v>6.3569942917239031</v>
      </c>
      <c r="G68" s="53">
        <f>基础信息!C29</f>
        <v>17560061</v>
      </c>
    </row>
    <row r="69" spans="4:7" x14ac:dyDescent="0.2">
      <c r="D69" s="52" t="s">
        <v>64</v>
      </c>
      <c r="E69" s="53">
        <f>SUM(数据大屏!D32:I32,数据大屏!P32:U32)</f>
        <v>4.520699448953498</v>
      </c>
      <c r="F69" s="53">
        <f>SUM(数据大屏!J32:O32,数据大屏!V32:Z32)</f>
        <v>4.4152030160376672</v>
      </c>
      <c r="G69" s="53">
        <f>基础信息!C30</f>
        <v>7450785</v>
      </c>
    </row>
    <row r="70" spans="4:7" x14ac:dyDescent="0.2">
      <c r="D70" s="54" t="s">
        <v>65</v>
      </c>
      <c r="E70" s="55">
        <f>SUM(数据大屏!D33:I33,数据大屏!P33:U33)</f>
        <v>5.8446820968480626</v>
      </c>
      <c r="F70" s="55">
        <f>SUM(数据大屏!J33:O33,数据大屏!V33:Z33)</f>
        <v>5.1496004044904273</v>
      </c>
      <c r="G70" s="53">
        <f>基础信息!C31</f>
        <v>9404283</v>
      </c>
    </row>
    <row r="71" spans="4:7" x14ac:dyDescent="0.2">
      <c r="D71" s="52" t="s">
        <v>66</v>
      </c>
      <c r="E71" s="53">
        <f>SUM(数据大屏!D34:I34,数据大屏!P34:U34)</f>
        <v>5.9962107556099857</v>
      </c>
      <c r="F71" s="53">
        <f>SUM(数据大屏!J34:O34,数据大屏!V34:Z34)</f>
        <v>5.6844264358491881</v>
      </c>
      <c r="G71" s="53">
        <f>基础信息!C32</f>
        <v>10071722</v>
      </c>
    </row>
    <row r="72" spans="4:7" x14ac:dyDescent="0.2">
      <c r="D72" s="54" t="s">
        <v>67</v>
      </c>
      <c r="E72" s="55">
        <f>SUM(数据大屏!D35:I35,数据大屏!P35:U35)</f>
        <v>5.8337967249723812</v>
      </c>
      <c r="F72" s="55">
        <f>SUM(数据大屏!J35:O35,数据大屏!V35:Z35)</f>
        <v>4.6678307112510842</v>
      </c>
      <c r="G72" s="53">
        <f>基础信息!C33</f>
        <v>5163970</v>
      </c>
    </row>
    <row r="73" spans="4:7" x14ac:dyDescent="0.2">
      <c r="D73" s="52" t="s">
        <v>76</v>
      </c>
      <c r="E73" s="53">
        <f>SUM(数据大屏!D36:I36,数据大屏!P36:U36)</f>
        <v>7.8061728588311405</v>
      </c>
      <c r="F73" s="53">
        <f>SUM(数据大屏!J36:O36,数据大屏!V36:Z36)</f>
        <v>5.5002235436389473</v>
      </c>
      <c r="G73" s="53">
        <f>基础信息!C34</f>
        <v>12748262</v>
      </c>
    </row>
  </sheetData>
  <sortState xmlns:xlrd2="http://schemas.microsoft.com/office/spreadsheetml/2017/richdata2" ref="A2:C73">
    <sortCondition ref="C2:C73"/>
  </sortState>
  <phoneticPr fontId="1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CA0F5-3F3A-4CF2-A647-6D234F2A166B}">
  <dimension ref="A1:I35"/>
  <sheetViews>
    <sheetView workbookViewId="0">
      <selection activeCell="K16" sqref="K16"/>
    </sheetView>
  </sheetViews>
  <sheetFormatPr defaultColWidth="8.875" defaultRowHeight="14.25" x14ac:dyDescent="0.2"/>
  <cols>
    <col min="3" max="3" width="11.625" customWidth="1"/>
    <col min="5" max="5" width="9.5" bestFit="1" customWidth="1"/>
    <col min="6" max="6" width="9.5" customWidth="1"/>
    <col min="8" max="8" width="8.875" customWidth="1"/>
  </cols>
  <sheetData>
    <row r="1" spans="1:9" x14ac:dyDescent="0.2">
      <c r="A1" s="1" t="s">
        <v>59</v>
      </c>
      <c r="B1" s="1" t="s">
        <v>68</v>
      </c>
      <c r="C1" t="s">
        <v>213</v>
      </c>
      <c r="D1" t="s">
        <v>70</v>
      </c>
      <c r="E1" t="s">
        <v>214</v>
      </c>
      <c r="F1" t="s">
        <v>70</v>
      </c>
      <c r="G1" t="s">
        <v>215</v>
      </c>
      <c r="H1" t="s">
        <v>70</v>
      </c>
      <c r="I1" s="73" t="s">
        <v>70</v>
      </c>
    </row>
    <row r="2" spans="1:9" x14ac:dyDescent="0.2">
      <c r="A2" s="72" t="s">
        <v>78</v>
      </c>
      <c r="B2" s="72"/>
      <c r="C2" s="72">
        <v>0.5</v>
      </c>
      <c r="D2" s="72"/>
      <c r="E2" s="72">
        <v>0.3</v>
      </c>
      <c r="F2" s="72"/>
      <c r="G2" s="72">
        <v>-0.3</v>
      </c>
      <c r="H2" s="72"/>
      <c r="I2" s="73"/>
    </row>
    <row r="3" spans="1:9" x14ac:dyDescent="0.2">
      <c r="A3" s="1">
        <v>1</v>
      </c>
      <c r="B3" s="1" t="s">
        <v>35</v>
      </c>
      <c r="C3">
        <v>16941125</v>
      </c>
      <c r="D3">
        <f>(C3-MIN($C$3:$C$35))/(MAX($C$3:$C$35)-MIN($C$3:$C$35))</f>
        <v>9.92996161593903E-2</v>
      </c>
      <c r="E3" s="74">
        <v>8.8099999999999998E-2</v>
      </c>
      <c r="F3" s="11">
        <f>(E3-MIN($E$3:$E$35))/(MAX($E$3:$E$35)-MIN($E$3:$E$35))</f>
        <v>0</v>
      </c>
      <c r="G3" s="74">
        <v>0.107</v>
      </c>
      <c r="H3" s="11">
        <f>(MAX($G$3:$G$35)-G3)/(MAX($G$3:$G$35)-MIN($G$3:$G$35))</f>
        <v>0.55014534883720934</v>
      </c>
      <c r="I3" s="11">
        <f>AVERAGE(H3,F3,D3)</f>
        <v>0.21648165499886654</v>
      </c>
    </row>
    <row r="4" spans="1:9" x14ac:dyDescent="0.2">
      <c r="A4" s="1">
        <v>2</v>
      </c>
      <c r="B4" s="1" t="s">
        <v>36</v>
      </c>
      <c r="C4">
        <v>15769127</v>
      </c>
      <c r="D4">
        <f t="shared" ref="D4:D35" si="0">(C4-MIN($C$3:$C$35))/(MAX($C$3:$C$35)-MIN($C$3:$C$35))</f>
        <v>8.9626176122493822E-2</v>
      </c>
      <c r="E4" s="74">
        <v>0.1052</v>
      </c>
      <c r="F4" s="11">
        <f t="shared" ref="F4:F35" si="1">(E4-MIN($E$3:$E$35))/(MAX($E$3:$E$35)-MIN($E$3:$E$35))</f>
        <v>0.17325227963525841</v>
      </c>
      <c r="G4" s="74">
        <v>6.8699999999999997E-2</v>
      </c>
      <c r="H4" s="11">
        <f t="shared" ref="H4:H35" si="2">(MAX($G$3:$G$35)-G4)/(MAX($G$3:$G$35)-MIN($G$3:$G$35))</f>
        <v>0.82848837209302328</v>
      </c>
      <c r="I4" s="11">
        <f t="shared" ref="I4:I35" si="3">AVERAGE(H4,F4,D4)</f>
        <v>0.36378894261692518</v>
      </c>
    </row>
    <row r="5" spans="1:9" x14ac:dyDescent="0.2">
      <c r="A5" s="1">
        <v>3</v>
      </c>
      <c r="B5" s="1" t="s">
        <v>37</v>
      </c>
      <c r="C5">
        <v>7334666</v>
      </c>
      <c r="D5">
        <f t="shared" si="0"/>
        <v>2.0009800730179241E-2</v>
      </c>
      <c r="E5" s="74">
        <v>9.9500000000000005E-2</v>
      </c>
      <c r="F5" s="11">
        <f t="shared" si="1"/>
        <v>0.11550151975683899</v>
      </c>
      <c r="G5" s="74">
        <v>0.1827</v>
      </c>
      <c r="H5" s="11">
        <f t="shared" si="2"/>
        <v>0</v>
      </c>
      <c r="I5" s="11">
        <f t="shared" si="3"/>
        <v>4.5170440162339405E-2</v>
      </c>
    </row>
    <row r="6" spans="1:9" x14ac:dyDescent="0.2">
      <c r="A6" s="1">
        <v>4</v>
      </c>
      <c r="B6" s="1" t="s">
        <v>38</v>
      </c>
      <c r="C6">
        <v>25040236</v>
      </c>
      <c r="D6">
        <f t="shared" si="0"/>
        <v>0.16614807887918051</v>
      </c>
      <c r="E6" s="74">
        <v>0.113</v>
      </c>
      <c r="F6" s="11">
        <f t="shared" si="1"/>
        <v>0.25227963525835873</v>
      </c>
      <c r="G6" s="74">
        <v>7.0000000000000007E-2</v>
      </c>
      <c r="H6" s="11">
        <f t="shared" si="2"/>
        <v>0.81904069767441856</v>
      </c>
      <c r="I6" s="11">
        <f t="shared" si="3"/>
        <v>0.41248947060398594</v>
      </c>
    </row>
    <row r="7" spans="1:9" x14ac:dyDescent="0.2">
      <c r="A7" s="1">
        <v>5</v>
      </c>
      <c r="B7" s="1" t="s">
        <v>39</v>
      </c>
      <c r="C7">
        <v>20794469</v>
      </c>
      <c r="D7">
        <f t="shared" si="0"/>
        <v>0.13110435654762886</v>
      </c>
      <c r="E7" s="74">
        <v>0.13220000000000001</v>
      </c>
      <c r="F7" s="11">
        <f t="shared" si="1"/>
        <v>0.44680851063829802</v>
      </c>
      <c r="G7" s="74">
        <v>8.1799999999999998E-2</v>
      </c>
      <c r="H7" s="11">
        <f t="shared" si="2"/>
        <v>0.73328488372093026</v>
      </c>
      <c r="I7" s="11">
        <f t="shared" si="3"/>
        <v>0.43706591696895236</v>
      </c>
    </row>
    <row r="8" spans="1:9" x14ac:dyDescent="0.2">
      <c r="A8" s="1">
        <v>6</v>
      </c>
      <c r="B8" s="1" t="s">
        <v>40</v>
      </c>
      <c r="C8">
        <v>28547108</v>
      </c>
      <c r="D8">
        <f t="shared" si="0"/>
        <v>0.19509310780335207</v>
      </c>
      <c r="E8" s="74">
        <v>0.12839999999999999</v>
      </c>
      <c r="F8" s="11">
        <f t="shared" si="1"/>
        <v>0.4083080040526848</v>
      </c>
      <c r="G8" s="74">
        <v>8.3799999999999999E-2</v>
      </c>
      <c r="H8" s="11">
        <f t="shared" si="2"/>
        <v>0.71875</v>
      </c>
      <c r="I8" s="11">
        <f t="shared" si="3"/>
        <v>0.44071703728534556</v>
      </c>
    </row>
    <row r="9" spans="1:9" x14ac:dyDescent="0.2">
      <c r="A9" s="1">
        <v>7</v>
      </c>
      <c r="B9" s="1" t="s">
        <v>41</v>
      </c>
      <c r="C9">
        <v>75445807</v>
      </c>
      <c r="D9">
        <f t="shared" si="0"/>
        <v>0.58218570743659104</v>
      </c>
      <c r="E9" s="74">
        <v>0.18679999999999999</v>
      </c>
      <c r="F9" s="11">
        <f t="shared" si="1"/>
        <v>1</v>
      </c>
      <c r="G9" s="74">
        <v>7.8399999999999997E-2</v>
      </c>
      <c r="H9" s="11">
        <f t="shared" si="2"/>
        <v>0.7579941860465117</v>
      </c>
      <c r="I9" s="11">
        <f t="shared" si="3"/>
        <v>0.78005996449436754</v>
      </c>
    </row>
    <row r="10" spans="1:9" x14ac:dyDescent="0.2">
      <c r="A10" s="1">
        <v>8</v>
      </c>
      <c r="B10" s="1" t="s">
        <v>42</v>
      </c>
      <c r="C10">
        <v>98714576</v>
      </c>
      <c r="D10">
        <f t="shared" si="0"/>
        <v>0.77424153146862496</v>
      </c>
      <c r="E10" s="74">
        <v>0.15859999999999999</v>
      </c>
      <c r="F10" s="11">
        <f t="shared" si="1"/>
        <v>0.71428571428571419</v>
      </c>
      <c r="G10" s="74">
        <v>5.8000000000000003E-2</v>
      </c>
      <c r="H10" s="11">
        <f t="shared" si="2"/>
        <v>0.90625</v>
      </c>
      <c r="I10" s="11">
        <f t="shared" si="3"/>
        <v>0.79825908191811301</v>
      </c>
    </row>
    <row r="11" spans="1:9" x14ac:dyDescent="0.2">
      <c r="A11" s="1">
        <v>9</v>
      </c>
      <c r="B11" s="1" t="s">
        <v>43</v>
      </c>
      <c r="C11">
        <v>23459444</v>
      </c>
      <c r="D11">
        <f t="shared" si="0"/>
        <v>0.1531005338980409</v>
      </c>
      <c r="E11" s="74">
        <v>0.10970000000000001</v>
      </c>
      <c r="F11" s="11">
        <f t="shared" si="1"/>
        <v>0.2188449848024317</v>
      </c>
      <c r="G11" s="74">
        <v>6.6299999999999998E-2</v>
      </c>
      <c r="H11" s="11">
        <f t="shared" si="2"/>
        <v>0.84593023255813959</v>
      </c>
      <c r="I11" s="11">
        <f t="shared" si="3"/>
        <v>0.40595858375287075</v>
      </c>
    </row>
    <row r="12" spans="1:9" x14ac:dyDescent="0.2">
      <c r="A12" s="1">
        <v>10</v>
      </c>
      <c r="B12" s="1" t="s">
        <v>44</v>
      </c>
      <c r="C12">
        <v>18467363</v>
      </c>
      <c r="D12">
        <f t="shared" si="0"/>
        <v>0.1118968831982699</v>
      </c>
      <c r="E12" s="74">
        <v>0.1166</v>
      </c>
      <c r="F12" s="11">
        <f t="shared" si="1"/>
        <v>0.28875379939209728</v>
      </c>
      <c r="G12" s="74">
        <v>5.28E-2</v>
      </c>
      <c r="H12" s="11">
        <f t="shared" si="2"/>
        <v>0.94404069767441867</v>
      </c>
      <c r="I12" s="11">
        <f t="shared" si="3"/>
        <v>0.4482304600882619</v>
      </c>
    </row>
    <row r="13" spans="1:9" x14ac:dyDescent="0.2">
      <c r="A13" s="1">
        <v>11</v>
      </c>
      <c r="B13" s="1" t="s">
        <v>45</v>
      </c>
      <c r="C13">
        <v>16261395</v>
      </c>
      <c r="D13">
        <f t="shared" si="0"/>
        <v>9.3689258977654802E-2</v>
      </c>
      <c r="E13" s="74">
        <v>0.14940000000000001</v>
      </c>
      <c r="F13" s="11">
        <f t="shared" si="1"/>
        <v>0.62107396149949357</v>
      </c>
      <c r="G13" s="74">
        <v>7.3899999999999993E-2</v>
      </c>
      <c r="H13" s="11">
        <f t="shared" si="2"/>
        <v>0.79069767441860472</v>
      </c>
      <c r="I13" s="11">
        <f t="shared" si="3"/>
        <v>0.50182029829858432</v>
      </c>
    </row>
    <row r="14" spans="1:9" x14ac:dyDescent="0.2">
      <c r="A14" s="1">
        <v>12</v>
      </c>
      <c r="B14" s="1" t="s">
        <v>46</v>
      </c>
      <c r="C14">
        <v>27487952</v>
      </c>
      <c r="D14">
        <f t="shared" si="0"/>
        <v>0.18635104334955682</v>
      </c>
      <c r="E14" s="74">
        <v>0.13650000000000001</v>
      </c>
      <c r="F14" s="11">
        <f t="shared" si="1"/>
        <v>0.49037487335359692</v>
      </c>
      <c r="G14" s="74">
        <v>6.88E-2</v>
      </c>
      <c r="H14" s="11">
        <f t="shared" si="2"/>
        <v>0.82776162790697672</v>
      </c>
      <c r="I14" s="11">
        <f t="shared" si="3"/>
        <v>0.50149584820337678</v>
      </c>
    </row>
    <row r="15" spans="1:9" x14ac:dyDescent="0.2">
      <c r="A15" s="1">
        <v>13</v>
      </c>
      <c r="B15" s="1" t="s">
        <v>47</v>
      </c>
      <c r="C15">
        <v>44931277</v>
      </c>
      <c r="D15">
        <f t="shared" si="0"/>
        <v>0.33032480305870071</v>
      </c>
      <c r="E15" s="74">
        <v>0.1163</v>
      </c>
      <c r="F15" s="11">
        <f t="shared" si="1"/>
        <v>0.28571428571428575</v>
      </c>
      <c r="G15" s="74">
        <v>0.12130000000000001</v>
      </c>
      <c r="H15" s="11">
        <f t="shared" si="2"/>
        <v>0.4462209302325581</v>
      </c>
      <c r="I15" s="11">
        <f t="shared" si="3"/>
        <v>0.35408667300184815</v>
      </c>
    </row>
    <row r="16" spans="1:9" x14ac:dyDescent="0.2">
      <c r="A16" s="1">
        <v>14</v>
      </c>
      <c r="B16" s="1" t="s">
        <v>48</v>
      </c>
      <c r="C16">
        <v>65178354</v>
      </c>
      <c r="D16">
        <f t="shared" si="0"/>
        <v>0.49744017806951629</v>
      </c>
      <c r="E16" s="74">
        <v>0.1409</v>
      </c>
      <c r="F16" s="11">
        <f t="shared" si="1"/>
        <v>0.53495440729483279</v>
      </c>
      <c r="G16" s="74">
        <v>7.9100000000000004E-2</v>
      </c>
      <c r="H16" s="11">
        <f t="shared" si="2"/>
        <v>0.75290697674418605</v>
      </c>
      <c r="I16" s="11">
        <f t="shared" si="3"/>
        <v>0.59510052070284503</v>
      </c>
    </row>
    <row r="17" spans="1:9" x14ac:dyDescent="0.2">
      <c r="A17" s="1">
        <v>15</v>
      </c>
      <c r="B17" s="1" t="s">
        <v>49</v>
      </c>
      <c r="C17">
        <v>62245452</v>
      </c>
      <c r="D17">
        <f t="shared" si="0"/>
        <v>0.47323258417337166</v>
      </c>
      <c r="E17" s="74">
        <v>0.1736</v>
      </c>
      <c r="F17" s="11">
        <f t="shared" si="1"/>
        <v>0.86626139817629189</v>
      </c>
      <c r="G17" s="74">
        <v>5.9400000000000001E-2</v>
      </c>
      <c r="H17" s="11">
        <f t="shared" si="2"/>
        <v>0.89607558139534882</v>
      </c>
      <c r="I17" s="11">
        <f t="shared" si="3"/>
        <v>0.74518985458167075</v>
      </c>
    </row>
    <row r="18" spans="1:9" x14ac:dyDescent="0.2">
      <c r="A18" s="1">
        <v>16</v>
      </c>
      <c r="B18" s="1" t="s">
        <v>50</v>
      </c>
      <c r="C18">
        <v>106554393</v>
      </c>
      <c r="D18">
        <f t="shared" si="0"/>
        <v>0.83894983271977175</v>
      </c>
      <c r="E18" s="74">
        <v>0.14080000000000001</v>
      </c>
      <c r="F18" s="11">
        <f t="shared" si="1"/>
        <v>0.53394123606889576</v>
      </c>
      <c r="G18" s="74">
        <v>6.4600000000000005E-2</v>
      </c>
      <c r="H18" s="11">
        <f t="shared" si="2"/>
        <v>0.85828488372093026</v>
      </c>
      <c r="I18" s="11">
        <f t="shared" si="3"/>
        <v>0.74372531750319926</v>
      </c>
    </row>
    <row r="19" spans="1:9" x14ac:dyDescent="0.2">
      <c r="A19" s="1">
        <v>17</v>
      </c>
      <c r="B19" s="1" t="s">
        <v>51</v>
      </c>
      <c r="C19">
        <v>28000111</v>
      </c>
      <c r="D19">
        <f t="shared" si="0"/>
        <v>0.19057830259049141</v>
      </c>
      <c r="E19" s="74">
        <v>0.1525</v>
      </c>
      <c r="F19" s="11">
        <f t="shared" si="1"/>
        <v>0.65248226950354615</v>
      </c>
      <c r="G19" s="74">
        <v>4.5100000000000001E-2</v>
      </c>
      <c r="H19" s="11">
        <f t="shared" si="2"/>
        <v>1</v>
      </c>
      <c r="I19" s="11">
        <f t="shared" si="3"/>
        <v>0.61435352403134591</v>
      </c>
    </row>
    <row r="20" spans="1:9" x14ac:dyDescent="0.2">
      <c r="A20" s="1">
        <v>18</v>
      </c>
      <c r="B20" s="1" t="s">
        <v>52</v>
      </c>
      <c r="C20">
        <v>21961402</v>
      </c>
      <c r="D20">
        <f t="shared" si="0"/>
        <v>0.14073599107480017</v>
      </c>
      <c r="E20" s="74">
        <v>0.1356</v>
      </c>
      <c r="F20" s="11">
        <f t="shared" si="1"/>
        <v>0.48125633232016213</v>
      </c>
      <c r="G20" s="74">
        <v>4.9700000000000001E-2</v>
      </c>
      <c r="H20" s="11">
        <f t="shared" si="2"/>
        <v>0.96656976744186052</v>
      </c>
      <c r="I20" s="11">
        <f t="shared" si="3"/>
        <v>0.52952069694560766</v>
      </c>
    </row>
    <row r="21" spans="1:9" x14ac:dyDescent="0.2">
      <c r="A21" s="1">
        <v>19</v>
      </c>
      <c r="B21" s="1" t="s">
        <v>53</v>
      </c>
      <c r="C21">
        <v>126066632</v>
      </c>
      <c r="D21">
        <f t="shared" si="0"/>
        <v>1</v>
      </c>
      <c r="E21" s="74">
        <v>0.16059999999999999</v>
      </c>
      <c r="F21" s="11">
        <f t="shared" si="1"/>
        <v>0.73454913880445794</v>
      </c>
      <c r="G21" s="74">
        <v>5.96E-2</v>
      </c>
      <c r="H21" s="11">
        <f t="shared" si="2"/>
        <v>0.89462209302325579</v>
      </c>
      <c r="I21" s="11">
        <f t="shared" si="3"/>
        <v>0.87639041060923795</v>
      </c>
    </row>
    <row r="22" spans="1:9" x14ac:dyDescent="0.2">
      <c r="A22" s="1">
        <v>20</v>
      </c>
      <c r="B22" s="1" t="s">
        <v>54</v>
      </c>
      <c r="C22">
        <v>18048380</v>
      </c>
      <c r="D22">
        <f t="shared" si="0"/>
        <v>0.1084386802602282</v>
      </c>
      <c r="E22" s="74">
        <v>0.12089999999999999</v>
      </c>
      <c r="F22" s="11">
        <f t="shared" si="1"/>
        <v>0.33232016210739612</v>
      </c>
      <c r="G22" s="74">
        <v>8.3900000000000002E-2</v>
      </c>
      <c r="H22" s="11">
        <f t="shared" si="2"/>
        <v>0.71802325581395343</v>
      </c>
      <c r="I22" s="11">
        <f t="shared" si="3"/>
        <v>0.38626069939385926</v>
      </c>
    </row>
    <row r="23" spans="1:9" x14ac:dyDescent="0.2">
      <c r="A23" s="1">
        <v>21</v>
      </c>
      <c r="B23" s="1" t="s">
        <v>55</v>
      </c>
      <c r="C23">
        <v>22411250</v>
      </c>
      <c r="D23">
        <f t="shared" si="0"/>
        <v>0.14444894762738628</v>
      </c>
      <c r="E23" s="74">
        <v>0.1084</v>
      </c>
      <c r="F23" s="11">
        <f t="shared" si="1"/>
        <v>0.20567375886524822</v>
      </c>
      <c r="G23" s="74">
        <v>5.3699999999999998E-2</v>
      </c>
      <c r="H23" s="11">
        <f t="shared" si="2"/>
        <v>0.9375</v>
      </c>
      <c r="I23" s="11">
        <f t="shared" si="3"/>
        <v>0.42920756883087813</v>
      </c>
    </row>
    <row r="24" spans="1:9" x14ac:dyDescent="0.2">
      <c r="A24" s="1">
        <v>22</v>
      </c>
      <c r="B24" s="1" t="s">
        <v>56</v>
      </c>
      <c r="C24">
        <v>5157717</v>
      </c>
      <c r="D24">
        <f t="shared" si="0"/>
        <v>2.0416936046707078E-3</v>
      </c>
      <c r="E24" s="74">
        <v>0.13</v>
      </c>
      <c r="F24" s="11">
        <f t="shared" si="1"/>
        <v>0.42451874366767994</v>
      </c>
      <c r="G24" s="74">
        <v>7.9200000000000007E-2</v>
      </c>
      <c r="H24" s="11">
        <f t="shared" si="2"/>
        <v>0.75218023255813948</v>
      </c>
      <c r="I24" s="11">
        <f t="shared" si="3"/>
        <v>0.39291355661016336</v>
      </c>
    </row>
    <row r="25" spans="1:9" x14ac:dyDescent="0.2">
      <c r="A25" s="1">
        <v>23</v>
      </c>
      <c r="B25" s="1" t="s">
        <v>57</v>
      </c>
      <c r="C25">
        <v>50969922</v>
      </c>
      <c r="D25">
        <f t="shared" si="0"/>
        <v>0.38016658633103118</v>
      </c>
      <c r="E25" s="74">
        <v>0.1232</v>
      </c>
      <c r="F25" s="11">
        <f t="shared" si="1"/>
        <v>0.35562310030395144</v>
      </c>
      <c r="G25" s="74">
        <v>6.8099999999999994E-2</v>
      </c>
      <c r="H25" s="11">
        <f t="shared" si="2"/>
        <v>0.83284883720930236</v>
      </c>
      <c r="I25" s="11">
        <f t="shared" si="3"/>
        <v>0.5228795079480949</v>
      </c>
    </row>
    <row r="26" spans="1:9" x14ac:dyDescent="0.2">
      <c r="A26" s="1">
        <v>24</v>
      </c>
      <c r="B26" s="1" t="s">
        <v>58</v>
      </c>
      <c r="C26">
        <v>17371492</v>
      </c>
      <c r="D26">
        <f t="shared" si="0"/>
        <v>0.10285178038523286</v>
      </c>
      <c r="E26" s="74">
        <v>9.8599999999999993E-2</v>
      </c>
      <c r="F26" s="11">
        <f t="shared" si="1"/>
        <v>0.10638297872340421</v>
      </c>
      <c r="G26" s="74">
        <v>9.74E-2</v>
      </c>
      <c r="H26" s="11">
        <f t="shared" si="2"/>
        <v>0.61991279069767447</v>
      </c>
      <c r="I26" s="11">
        <f t="shared" si="3"/>
        <v>0.27638251660210383</v>
      </c>
    </row>
    <row r="27" spans="1:9" x14ac:dyDescent="0.2">
      <c r="A27" s="1">
        <v>25</v>
      </c>
      <c r="B27" s="1" t="s">
        <v>60</v>
      </c>
      <c r="C27">
        <v>6133682</v>
      </c>
      <c r="D27">
        <f t="shared" si="0"/>
        <v>1.0097115973659112E-2</v>
      </c>
      <c r="E27" s="74">
        <v>0.11609999999999999</v>
      </c>
      <c r="F27" s="11">
        <f t="shared" si="1"/>
        <v>0.28368794326241131</v>
      </c>
      <c r="G27" s="74">
        <v>9.74E-2</v>
      </c>
      <c r="H27" s="11">
        <f t="shared" si="2"/>
        <v>0.61991279069767447</v>
      </c>
      <c r="I27" s="11">
        <f t="shared" si="3"/>
        <v>0.30456594997791497</v>
      </c>
    </row>
    <row r="28" spans="1:9" x14ac:dyDescent="0.2">
      <c r="A28" s="1">
        <v>26</v>
      </c>
      <c r="B28" s="1" t="s">
        <v>61</v>
      </c>
      <c r="C28">
        <v>4910353</v>
      </c>
      <c r="D28">
        <f t="shared" si="0"/>
        <v>0</v>
      </c>
      <c r="E28" s="74">
        <v>0.1135</v>
      </c>
      <c r="F28" s="11">
        <f t="shared" si="1"/>
        <v>0.25734549138804463</v>
      </c>
      <c r="G28" s="74">
        <v>7.0999999999999994E-2</v>
      </c>
      <c r="H28" s="11">
        <f t="shared" si="2"/>
        <v>0.81177325581395354</v>
      </c>
      <c r="I28" s="11">
        <f t="shared" si="3"/>
        <v>0.35637291573399937</v>
      </c>
    </row>
    <row r="29" spans="1:9" x14ac:dyDescent="0.2">
      <c r="A29" s="1">
        <v>27</v>
      </c>
      <c r="B29" s="1" t="s">
        <v>62</v>
      </c>
      <c r="C29">
        <v>11772717</v>
      </c>
      <c r="D29">
        <f t="shared" si="0"/>
        <v>5.664059722402006E-2</v>
      </c>
      <c r="E29" s="74">
        <v>0.1193</v>
      </c>
      <c r="F29" s="11">
        <f t="shared" si="1"/>
        <v>0.31610942249240126</v>
      </c>
      <c r="G29" s="74">
        <v>0.1726</v>
      </c>
      <c r="H29" s="11">
        <f t="shared" si="2"/>
        <v>7.3401162790697652E-2</v>
      </c>
      <c r="I29" s="11">
        <f t="shared" si="3"/>
        <v>0.14871706083570632</v>
      </c>
    </row>
    <row r="30" spans="1:9" x14ac:dyDescent="0.2">
      <c r="A30" s="1">
        <v>28</v>
      </c>
      <c r="B30" s="1" t="s">
        <v>63</v>
      </c>
      <c r="C30">
        <v>92507963</v>
      </c>
      <c r="D30">
        <f t="shared" si="0"/>
        <v>0.72301337349589612</v>
      </c>
      <c r="E30" s="74">
        <v>0.1051</v>
      </c>
      <c r="F30" s="11">
        <f t="shared" si="1"/>
        <v>0.17223910840932119</v>
      </c>
      <c r="G30" s="74">
        <v>6.8500000000000005E-2</v>
      </c>
      <c r="H30" s="11">
        <f t="shared" si="2"/>
        <v>0.8299418604651162</v>
      </c>
      <c r="I30" s="11">
        <f t="shared" si="3"/>
        <v>0.57506478079011114</v>
      </c>
    </row>
    <row r="31" spans="1:9" x14ac:dyDescent="0.2">
      <c r="A31" s="1">
        <v>29</v>
      </c>
      <c r="B31" s="1" t="s">
        <v>64</v>
      </c>
      <c r="C31">
        <v>21279558</v>
      </c>
      <c r="D31">
        <f t="shared" si="0"/>
        <v>0.13510818535455352</v>
      </c>
      <c r="E31" s="74">
        <v>0.1381</v>
      </c>
      <c r="F31" s="11">
        <f t="shared" si="1"/>
        <v>0.50658561296859173</v>
      </c>
      <c r="G31" s="74">
        <v>7.6899999999999996E-2</v>
      </c>
      <c r="H31" s="11">
        <f t="shared" si="2"/>
        <v>0.76889534883720934</v>
      </c>
      <c r="I31" s="11">
        <f t="shared" si="3"/>
        <v>0.47019638238678491</v>
      </c>
    </row>
    <row r="32" spans="1:9" x14ac:dyDescent="0.2">
      <c r="A32" s="1">
        <v>30</v>
      </c>
      <c r="B32" s="1" t="s">
        <v>65</v>
      </c>
      <c r="C32">
        <v>25030891</v>
      </c>
      <c r="D32">
        <f t="shared" si="0"/>
        <v>0.16607094709470238</v>
      </c>
      <c r="E32" s="74">
        <v>0.1245</v>
      </c>
      <c r="F32" s="11">
        <f t="shared" si="1"/>
        <v>0.36879432624113478</v>
      </c>
      <c r="G32" s="74">
        <v>6.88E-2</v>
      </c>
      <c r="H32" s="11">
        <f t="shared" si="2"/>
        <v>0.82776162790697672</v>
      </c>
      <c r="I32" s="11">
        <f t="shared" si="3"/>
        <v>0.45420896708093794</v>
      </c>
    </row>
    <row r="33" spans="1:9" x14ac:dyDescent="0.2">
      <c r="A33" s="1">
        <v>31</v>
      </c>
      <c r="B33" s="1" t="s">
        <v>66</v>
      </c>
      <c r="C33">
        <v>43916742</v>
      </c>
      <c r="D33">
        <f t="shared" si="0"/>
        <v>0.32195103152681009</v>
      </c>
      <c r="E33" s="74">
        <v>0.15529999999999999</v>
      </c>
      <c r="F33" s="11">
        <f t="shared" si="1"/>
        <v>0.68085106382978722</v>
      </c>
      <c r="G33" s="74">
        <v>5.7200000000000001E-2</v>
      </c>
      <c r="H33" s="11">
        <f t="shared" si="2"/>
        <v>0.9120639534883721</v>
      </c>
      <c r="I33" s="11">
        <f t="shared" si="3"/>
        <v>0.63828868294832319</v>
      </c>
    </row>
    <row r="34" spans="1:9" x14ac:dyDescent="0.2">
      <c r="A34" s="1">
        <v>32</v>
      </c>
      <c r="B34" s="1" t="s">
        <v>67</v>
      </c>
      <c r="C34">
        <v>29736232</v>
      </c>
      <c r="D34">
        <f t="shared" si="0"/>
        <v>0.20490790246207544</v>
      </c>
      <c r="E34" s="74">
        <v>0.13880000000000001</v>
      </c>
      <c r="F34" s="11">
        <f t="shared" si="1"/>
        <v>0.51367781155015213</v>
      </c>
      <c r="G34" s="74">
        <v>5.0900000000000001E-2</v>
      </c>
      <c r="H34" s="11">
        <f t="shared" si="2"/>
        <v>0.95784883720930236</v>
      </c>
      <c r="I34" s="11">
        <f t="shared" si="3"/>
        <v>0.55881151707384336</v>
      </c>
    </row>
    <row r="35" spans="1:9" x14ac:dyDescent="0.2">
      <c r="A35" s="1">
        <v>33</v>
      </c>
      <c r="B35" s="1" t="s">
        <v>76</v>
      </c>
      <c r="C35">
        <v>48634780</v>
      </c>
      <c r="D35">
        <f t="shared" si="0"/>
        <v>0.36089278542468278</v>
      </c>
      <c r="E35" s="74">
        <v>0.16969999999999999</v>
      </c>
      <c r="F35" s="11">
        <f t="shared" si="1"/>
        <v>0.82674772036474165</v>
      </c>
      <c r="G35" s="74">
        <v>4.9700000000000001E-2</v>
      </c>
      <c r="H35" s="11">
        <f t="shared" si="2"/>
        <v>0.96656976744186052</v>
      </c>
      <c r="I35" s="11">
        <f t="shared" si="3"/>
        <v>0.71807009107709507</v>
      </c>
    </row>
  </sheetData>
  <mergeCells count="5">
    <mergeCell ref="A2:B2"/>
    <mergeCell ref="I1:I2"/>
    <mergeCell ref="C2:D2"/>
    <mergeCell ref="E2:F2"/>
    <mergeCell ref="G2:H2"/>
  </mergeCells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D7EE3-89D0-4925-B7E4-702F1C0B2518}">
  <dimension ref="A1:D34"/>
  <sheetViews>
    <sheetView zoomScale="185" workbookViewId="0">
      <selection activeCell="E31" sqref="E31"/>
    </sheetView>
  </sheetViews>
  <sheetFormatPr defaultColWidth="8.875" defaultRowHeight="14.25" x14ac:dyDescent="0.2"/>
  <cols>
    <col min="3" max="3" width="14.375" customWidth="1"/>
  </cols>
  <sheetData>
    <row r="1" spans="1:4" x14ac:dyDescent="0.2">
      <c r="A1" s="1" t="s">
        <v>59</v>
      </c>
      <c r="B1" s="1" t="s">
        <v>68</v>
      </c>
      <c r="C1" t="s">
        <v>177</v>
      </c>
      <c r="D1" t="s">
        <v>70</v>
      </c>
    </row>
    <row r="2" spans="1:4" x14ac:dyDescent="0.2">
      <c r="A2" s="1">
        <v>1</v>
      </c>
      <c r="B2" s="1" t="s">
        <v>35</v>
      </c>
      <c r="C2">
        <v>8.81</v>
      </c>
      <c r="D2">
        <f>(C2-MIN($C$2:$C$34))/(MAX($C$2:$C$34)-MIN($C$2:$C$34))</f>
        <v>0</v>
      </c>
    </row>
    <row r="3" spans="1:4" x14ac:dyDescent="0.2">
      <c r="A3" s="1">
        <v>2</v>
      </c>
      <c r="B3" s="1" t="s">
        <v>36</v>
      </c>
      <c r="C3">
        <v>10.52</v>
      </c>
      <c r="D3">
        <f t="shared" ref="D3:D34" si="0">(C3-MIN($C$2:$C$34))/(MAX($C$2:$C$34)-MIN($C$2:$C$34))</f>
        <v>0.17325227963525827</v>
      </c>
    </row>
    <row r="4" spans="1:4" x14ac:dyDescent="0.2">
      <c r="A4" s="1">
        <v>3</v>
      </c>
      <c r="B4" s="1" t="s">
        <v>37</v>
      </c>
      <c r="C4">
        <v>9.9499999999999993</v>
      </c>
      <c r="D4">
        <f t="shared" si="0"/>
        <v>0.1155015197568388</v>
      </c>
    </row>
    <row r="5" spans="1:4" x14ac:dyDescent="0.2">
      <c r="A5" s="1">
        <v>4</v>
      </c>
      <c r="B5" s="1" t="s">
        <v>38</v>
      </c>
      <c r="C5">
        <v>11.3</v>
      </c>
      <c r="D5">
        <f t="shared" si="0"/>
        <v>0.25227963525835873</v>
      </c>
    </row>
    <row r="6" spans="1:4" x14ac:dyDescent="0.2">
      <c r="A6" s="1">
        <v>5</v>
      </c>
      <c r="B6" s="1" t="s">
        <v>39</v>
      </c>
      <c r="C6">
        <v>13.22</v>
      </c>
      <c r="D6">
        <f t="shared" si="0"/>
        <v>0.44680851063829791</v>
      </c>
    </row>
    <row r="7" spans="1:4" x14ac:dyDescent="0.2">
      <c r="A7" s="1">
        <v>6</v>
      </c>
      <c r="B7" s="1" t="s">
        <v>40</v>
      </c>
      <c r="C7">
        <v>12.84</v>
      </c>
      <c r="D7">
        <f t="shared" si="0"/>
        <v>0.40830800405268486</v>
      </c>
    </row>
    <row r="8" spans="1:4" x14ac:dyDescent="0.2">
      <c r="A8" s="1">
        <v>7</v>
      </c>
      <c r="B8" s="1" t="s">
        <v>41</v>
      </c>
      <c r="C8">
        <v>18.68</v>
      </c>
      <c r="D8">
        <f t="shared" si="0"/>
        <v>1</v>
      </c>
    </row>
    <row r="9" spans="1:4" x14ac:dyDescent="0.2">
      <c r="A9" s="1">
        <v>8</v>
      </c>
      <c r="B9" s="1" t="s">
        <v>42</v>
      </c>
      <c r="C9">
        <v>15.86</v>
      </c>
      <c r="D9">
        <f t="shared" si="0"/>
        <v>0.71428571428571419</v>
      </c>
    </row>
    <row r="10" spans="1:4" x14ac:dyDescent="0.2">
      <c r="A10" s="1">
        <v>9</v>
      </c>
      <c r="B10" s="1" t="s">
        <v>43</v>
      </c>
      <c r="C10">
        <v>10.97</v>
      </c>
      <c r="D10">
        <f t="shared" si="0"/>
        <v>0.21884498480243164</v>
      </c>
    </row>
    <row r="11" spans="1:4" x14ac:dyDescent="0.2">
      <c r="A11" s="1">
        <v>10</v>
      </c>
      <c r="B11" s="1" t="s">
        <v>44</v>
      </c>
      <c r="C11">
        <v>11.66</v>
      </c>
      <c r="D11">
        <f t="shared" si="0"/>
        <v>0.28875379939209728</v>
      </c>
    </row>
    <row r="12" spans="1:4" x14ac:dyDescent="0.2">
      <c r="A12" s="1">
        <v>11</v>
      </c>
      <c r="B12" s="1" t="s">
        <v>45</v>
      </c>
      <c r="C12">
        <v>14.94</v>
      </c>
      <c r="D12">
        <f t="shared" si="0"/>
        <v>0.62107396149949334</v>
      </c>
    </row>
    <row r="13" spans="1:4" x14ac:dyDescent="0.2">
      <c r="A13" s="1">
        <v>12</v>
      </c>
      <c r="B13" s="1" t="s">
        <v>46</v>
      </c>
      <c r="C13">
        <v>13.65</v>
      </c>
      <c r="D13">
        <f t="shared" si="0"/>
        <v>0.49037487335359681</v>
      </c>
    </row>
    <row r="14" spans="1:4" x14ac:dyDescent="0.2">
      <c r="A14" s="1">
        <v>13</v>
      </c>
      <c r="B14" s="1" t="s">
        <v>47</v>
      </c>
      <c r="C14">
        <v>11.63</v>
      </c>
      <c r="D14">
        <f t="shared" si="0"/>
        <v>0.28571428571428575</v>
      </c>
    </row>
    <row r="15" spans="1:4" x14ac:dyDescent="0.2">
      <c r="A15" s="1">
        <v>14</v>
      </c>
      <c r="B15" s="1" t="s">
        <v>48</v>
      </c>
      <c r="C15">
        <v>14.09</v>
      </c>
      <c r="D15">
        <f t="shared" si="0"/>
        <v>0.53495440729483279</v>
      </c>
    </row>
    <row r="16" spans="1:4" x14ac:dyDescent="0.2">
      <c r="A16" s="1">
        <v>15</v>
      </c>
      <c r="B16" s="1" t="s">
        <v>49</v>
      </c>
      <c r="C16">
        <v>17.36</v>
      </c>
      <c r="D16">
        <f t="shared" si="0"/>
        <v>0.86626139817629177</v>
      </c>
    </row>
    <row r="17" spans="1:4" x14ac:dyDescent="0.2">
      <c r="A17" s="1">
        <v>16</v>
      </c>
      <c r="B17" s="1" t="s">
        <v>50</v>
      </c>
      <c r="C17">
        <v>14.08</v>
      </c>
      <c r="D17">
        <f t="shared" si="0"/>
        <v>0.53394123606889565</v>
      </c>
    </row>
    <row r="18" spans="1:4" x14ac:dyDescent="0.2">
      <c r="A18" s="1">
        <v>17</v>
      </c>
      <c r="B18" s="1" t="s">
        <v>51</v>
      </c>
      <c r="C18">
        <v>15.25</v>
      </c>
      <c r="D18">
        <f t="shared" si="0"/>
        <v>0.65248226950354615</v>
      </c>
    </row>
    <row r="19" spans="1:4" x14ac:dyDescent="0.2">
      <c r="A19" s="1">
        <v>18</v>
      </c>
      <c r="B19" s="1" t="s">
        <v>52</v>
      </c>
      <c r="C19">
        <v>13.56</v>
      </c>
      <c r="D19">
        <f t="shared" si="0"/>
        <v>0.48125633232016213</v>
      </c>
    </row>
    <row r="20" spans="1:4" x14ac:dyDescent="0.2">
      <c r="A20" s="1">
        <v>19</v>
      </c>
      <c r="B20" s="1" t="s">
        <v>53</v>
      </c>
      <c r="C20">
        <v>16.059999999999999</v>
      </c>
      <c r="D20">
        <f t="shared" si="0"/>
        <v>0.73454913880445782</v>
      </c>
    </row>
    <row r="21" spans="1:4" x14ac:dyDescent="0.2">
      <c r="A21" s="1">
        <v>20</v>
      </c>
      <c r="B21" s="1" t="s">
        <v>54</v>
      </c>
      <c r="C21">
        <v>12.09</v>
      </c>
      <c r="D21">
        <f t="shared" si="0"/>
        <v>0.33232016210739612</v>
      </c>
    </row>
    <row r="22" spans="1:4" x14ac:dyDescent="0.2">
      <c r="A22" s="1">
        <v>21</v>
      </c>
      <c r="B22" s="1" t="s">
        <v>55</v>
      </c>
      <c r="C22">
        <v>10.84</v>
      </c>
      <c r="D22">
        <f t="shared" si="0"/>
        <v>0.20567375886524819</v>
      </c>
    </row>
    <row r="23" spans="1:4" x14ac:dyDescent="0.2">
      <c r="A23" s="1">
        <v>22</v>
      </c>
      <c r="B23" s="1" t="s">
        <v>56</v>
      </c>
      <c r="C23">
        <v>13</v>
      </c>
      <c r="D23">
        <f t="shared" si="0"/>
        <v>0.42451874366767983</v>
      </c>
    </row>
    <row r="24" spans="1:4" x14ac:dyDescent="0.2">
      <c r="A24" s="1">
        <v>23</v>
      </c>
      <c r="B24" s="1" t="s">
        <v>57</v>
      </c>
      <c r="C24">
        <v>12.32</v>
      </c>
      <c r="D24">
        <f t="shared" si="0"/>
        <v>0.35562310030395139</v>
      </c>
    </row>
    <row r="25" spans="1:4" x14ac:dyDescent="0.2">
      <c r="A25" s="1">
        <v>24</v>
      </c>
      <c r="B25" s="1" t="s">
        <v>58</v>
      </c>
      <c r="C25">
        <v>9.86</v>
      </c>
      <c r="D25">
        <f t="shared" si="0"/>
        <v>0.10638297872340416</v>
      </c>
    </row>
    <row r="26" spans="1:4" x14ac:dyDescent="0.2">
      <c r="A26" s="1">
        <v>25</v>
      </c>
      <c r="B26" s="1" t="s">
        <v>60</v>
      </c>
      <c r="C26">
        <v>11.61</v>
      </c>
      <c r="D26">
        <f t="shared" si="0"/>
        <v>0.28368794326241126</v>
      </c>
    </row>
    <row r="27" spans="1:4" x14ac:dyDescent="0.2">
      <c r="A27" s="1">
        <v>26</v>
      </c>
      <c r="B27" s="1" t="s">
        <v>61</v>
      </c>
      <c r="C27">
        <v>11.35</v>
      </c>
      <c r="D27">
        <f t="shared" si="0"/>
        <v>0.25734549138804452</v>
      </c>
    </row>
    <row r="28" spans="1:4" x14ac:dyDescent="0.2">
      <c r="A28" s="1">
        <v>27</v>
      </c>
      <c r="B28" s="1" t="s">
        <v>62</v>
      </c>
      <c r="C28">
        <v>11.93</v>
      </c>
      <c r="D28">
        <f t="shared" si="0"/>
        <v>0.31610942249240115</v>
      </c>
    </row>
    <row r="29" spans="1:4" x14ac:dyDescent="0.2">
      <c r="A29" s="1">
        <v>28</v>
      </c>
      <c r="B29" s="1" t="s">
        <v>63</v>
      </c>
      <c r="C29">
        <v>10.51</v>
      </c>
      <c r="D29">
        <f t="shared" si="0"/>
        <v>0.17223910840932111</v>
      </c>
    </row>
    <row r="30" spans="1:4" x14ac:dyDescent="0.2">
      <c r="A30" s="1">
        <v>29</v>
      </c>
      <c r="B30" s="1" t="s">
        <v>64</v>
      </c>
      <c r="C30">
        <v>13.81</v>
      </c>
      <c r="D30">
        <f t="shared" si="0"/>
        <v>0.50658561296859173</v>
      </c>
    </row>
    <row r="31" spans="1:4" x14ac:dyDescent="0.2">
      <c r="A31" s="1">
        <v>30</v>
      </c>
      <c r="B31" s="1" t="s">
        <v>65</v>
      </c>
      <c r="C31">
        <v>12.45</v>
      </c>
      <c r="D31">
        <f t="shared" si="0"/>
        <v>0.36879432624113467</v>
      </c>
    </row>
    <row r="32" spans="1:4" x14ac:dyDescent="0.2">
      <c r="A32" s="1">
        <v>31</v>
      </c>
      <c r="B32" s="1" t="s">
        <v>66</v>
      </c>
      <c r="C32">
        <v>15.53</v>
      </c>
      <c r="D32">
        <f t="shared" si="0"/>
        <v>0.68085106382978722</v>
      </c>
    </row>
    <row r="33" spans="1:4" x14ac:dyDescent="0.2">
      <c r="A33" s="1">
        <v>32</v>
      </c>
      <c r="B33" s="1" t="s">
        <v>67</v>
      </c>
      <c r="C33">
        <v>13.88</v>
      </c>
      <c r="D33">
        <f t="shared" si="0"/>
        <v>0.51367781155015202</v>
      </c>
    </row>
    <row r="34" spans="1:4" x14ac:dyDescent="0.2">
      <c r="A34" s="1">
        <v>33</v>
      </c>
      <c r="B34" s="1" t="s">
        <v>76</v>
      </c>
      <c r="C34">
        <v>16.97</v>
      </c>
      <c r="D34">
        <f t="shared" si="0"/>
        <v>0.82674772036474153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DF885-1E4E-4B22-8ADA-43BCBC19BFE6}">
  <dimension ref="A1:D35"/>
  <sheetViews>
    <sheetView zoomScale="125" workbookViewId="0">
      <selection activeCell="A13" sqref="A13:XFD13"/>
    </sheetView>
  </sheetViews>
  <sheetFormatPr defaultColWidth="8.875" defaultRowHeight="14.25" x14ac:dyDescent="0.2"/>
  <cols>
    <col min="3" max="3" width="13.625" customWidth="1"/>
  </cols>
  <sheetData>
    <row r="1" spans="1:4" x14ac:dyDescent="0.2">
      <c r="A1" s="1" t="s">
        <v>59</v>
      </c>
      <c r="B1" s="1" t="s">
        <v>68</v>
      </c>
      <c r="C1" t="s">
        <v>179</v>
      </c>
      <c r="D1" t="s">
        <v>70</v>
      </c>
    </row>
    <row r="2" spans="1:4" x14ac:dyDescent="0.2">
      <c r="A2" s="1">
        <v>1</v>
      </c>
      <c r="B2" s="1" t="s">
        <v>35</v>
      </c>
      <c r="C2">
        <v>5.0999999999999996</v>
      </c>
      <c r="D2">
        <f>(C2-MIN($C$2:$C$34))/(MAX($C$2:$C$34)-MIN($C$2:$C$34))</f>
        <v>0.46166666666666661</v>
      </c>
    </row>
    <row r="3" spans="1:4" x14ac:dyDescent="0.2">
      <c r="A3" s="1">
        <v>2</v>
      </c>
      <c r="B3" s="1" t="s">
        <v>36</v>
      </c>
      <c r="C3">
        <v>5.33</v>
      </c>
      <c r="D3">
        <f t="shared" ref="D3:D34" si="0">(C3-MIN($C$2:$C$34))/(MAX($C$2:$C$34)-MIN($C$2:$C$34))</f>
        <v>0.5</v>
      </c>
    </row>
    <row r="4" spans="1:4" x14ac:dyDescent="0.2">
      <c r="A4" s="1">
        <v>3</v>
      </c>
      <c r="B4" s="1" t="s">
        <v>37</v>
      </c>
      <c r="C4">
        <v>4.33</v>
      </c>
      <c r="D4">
        <f t="shared" si="0"/>
        <v>0.33333333333333331</v>
      </c>
    </row>
    <row r="5" spans="1:4" x14ac:dyDescent="0.2">
      <c r="A5" s="1">
        <v>4</v>
      </c>
      <c r="B5" s="1" t="s">
        <v>38</v>
      </c>
      <c r="C5">
        <v>6.8</v>
      </c>
      <c r="D5">
        <f t="shared" si="0"/>
        <v>0.745</v>
      </c>
    </row>
    <row r="6" spans="1:4" x14ac:dyDescent="0.2">
      <c r="A6" s="1">
        <v>5</v>
      </c>
      <c r="B6" s="1" t="s">
        <v>39</v>
      </c>
      <c r="C6">
        <v>6.7</v>
      </c>
      <c r="D6">
        <f t="shared" si="0"/>
        <v>0.72833333333333339</v>
      </c>
    </row>
    <row r="7" spans="1:4" x14ac:dyDescent="0.2">
      <c r="A7" s="1">
        <v>6</v>
      </c>
      <c r="B7" s="1" t="s">
        <v>40</v>
      </c>
      <c r="C7">
        <v>7.1</v>
      </c>
      <c r="D7">
        <f t="shared" si="0"/>
        <v>0.79499999999999993</v>
      </c>
    </row>
    <row r="8" spans="1:4" x14ac:dyDescent="0.2">
      <c r="A8" s="1">
        <v>7</v>
      </c>
      <c r="B8" s="1" t="s">
        <v>41</v>
      </c>
      <c r="C8">
        <v>7.3</v>
      </c>
      <c r="D8">
        <f t="shared" si="0"/>
        <v>0.82833333333333325</v>
      </c>
    </row>
    <row r="9" spans="1:4" x14ac:dyDescent="0.2">
      <c r="A9" s="1">
        <v>8</v>
      </c>
      <c r="B9" s="1" t="s">
        <v>42</v>
      </c>
      <c r="C9">
        <v>8</v>
      </c>
      <c r="D9">
        <f t="shared" si="0"/>
        <v>0.94499999999999995</v>
      </c>
    </row>
    <row r="10" spans="1:4" x14ac:dyDescent="0.2">
      <c r="A10" s="1">
        <v>9</v>
      </c>
      <c r="B10" s="1" t="s">
        <v>43</v>
      </c>
      <c r="C10">
        <v>6.5</v>
      </c>
      <c r="D10">
        <f t="shared" si="0"/>
        <v>0.69499999999999995</v>
      </c>
    </row>
    <row r="11" spans="1:4" x14ac:dyDescent="0.2">
      <c r="A11" s="1">
        <v>10</v>
      </c>
      <c r="B11" s="1" t="s">
        <v>44</v>
      </c>
      <c r="C11">
        <v>6.9</v>
      </c>
      <c r="D11">
        <f t="shared" si="0"/>
        <v>0.76166666666666671</v>
      </c>
    </row>
    <row r="12" spans="1:4" x14ac:dyDescent="0.2">
      <c r="A12" s="1">
        <v>11</v>
      </c>
      <c r="B12" s="1" t="s">
        <v>45</v>
      </c>
      <c r="C12">
        <v>3.2</v>
      </c>
      <c r="D12">
        <f t="shared" si="0"/>
        <v>0.14500000000000002</v>
      </c>
    </row>
    <row r="13" spans="1:4" x14ac:dyDescent="0.2">
      <c r="A13" s="1">
        <v>12</v>
      </c>
      <c r="B13" s="1" t="s">
        <v>46</v>
      </c>
      <c r="C13">
        <v>7.16</v>
      </c>
      <c r="D13">
        <f t="shared" si="0"/>
        <v>0.80500000000000005</v>
      </c>
    </row>
    <row r="14" spans="1:4" x14ac:dyDescent="0.2">
      <c r="A14" s="1">
        <v>13</v>
      </c>
      <c r="B14" s="1" t="s">
        <v>47</v>
      </c>
      <c r="C14">
        <v>5.66</v>
      </c>
      <c r="D14">
        <f t="shared" si="0"/>
        <v>0.55500000000000005</v>
      </c>
    </row>
    <row r="15" spans="1:4" x14ac:dyDescent="0.2">
      <c r="A15" s="1">
        <v>14</v>
      </c>
      <c r="B15" s="1" t="s">
        <v>48</v>
      </c>
      <c r="C15">
        <v>7.1</v>
      </c>
      <c r="D15">
        <f t="shared" si="0"/>
        <v>0.79499999999999993</v>
      </c>
    </row>
    <row r="16" spans="1:4" x14ac:dyDescent="0.2">
      <c r="A16" s="1">
        <v>15</v>
      </c>
      <c r="B16" s="1" t="s">
        <v>49</v>
      </c>
      <c r="C16">
        <v>6.9</v>
      </c>
      <c r="D16">
        <f t="shared" si="0"/>
        <v>0.76166666666666671</v>
      </c>
    </row>
    <row r="17" spans="1:4" x14ac:dyDescent="0.2">
      <c r="A17" s="1">
        <v>16</v>
      </c>
      <c r="B17" s="1" t="s">
        <v>50</v>
      </c>
      <c r="C17">
        <v>7.4</v>
      </c>
      <c r="D17">
        <f t="shared" si="0"/>
        <v>0.84500000000000008</v>
      </c>
    </row>
    <row r="18" spans="1:4" x14ac:dyDescent="0.2">
      <c r="A18" s="1">
        <v>17</v>
      </c>
      <c r="B18" s="1" t="s">
        <v>51</v>
      </c>
      <c r="C18">
        <v>3</v>
      </c>
      <c r="D18">
        <f t="shared" si="0"/>
        <v>0.11166666666666665</v>
      </c>
    </row>
    <row r="19" spans="1:4" x14ac:dyDescent="0.2">
      <c r="A19" s="1">
        <v>18</v>
      </c>
      <c r="B19" s="1" t="s">
        <v>52</v>
      </c>
      <c r="C19">
        <v>5.6</v>
      </c>
      <c r="D19">
        <f t="shared" si="0"/>
        <v>0.54499999999999993</v>
      </c>
    </row>
    <row r="20" spans="1:4" x14ac:dyDescent="0.2">
      <c r="A20" s="1">
        <v>19</v>
      </c>
      <c r="B20" s="1" t="s">
        <v>53</v>
      </c>
      <c r="C20">
        <v>8</v>
      </c>
      <c r="D20">
        <f t="shared" si="0"/>
        <v>0.94499999999999995</v>
      </c>
    </row>
    <row r="21" spans="1:4" x14ac:dyDescent="0.2">
      <c r="A21" s="1">
        <v>20</v>
      </c>
      <c r="B21" s="1" t="s">
        <v>54</v>
      </c>
      <c r="C21">
        <v>3.2</v>
      </c>
      <c r="D21">
        <f t="shared" si="0"/>
        <v>0.14500000000000002</v>
      </c>
    </row>
    <row r="22" spans="1:4" x14ac:dyDescent="0.2">
      <c r="A22" s="1">
        <v>21</v>
      </c>
      <c r="B22" s="1" t="s">
        <v>55</v>
      </c>
      <c r="C22">
        <v>7.1</v>
      </c>
      <c r="D22">
        <f t="shared" si="0"/>
        <v>0.79499999999999993</v>
      </c>
    </row>
    <row r="23" spans="1:4" x14ac:dyDescent="0.2">
      <c r="A23" s="1">
        <v>22</v>
      </c>
      <c r="B23" s="1" t="s">
        <v>56</v>
      </c>
      <c r="C23">
        <v>7.8</v>
      </c>
      <c r="D23">
        <f t="shared" si="0"/>
        <v>0.91166666666666663</v>
      </c>
    </row>
    <row r="24" spans="1:4" x14ac:dyDescent="0.2">
      <c r="A24" s="1">
        <v>23</v>
      </c>
      <c r="B24" s="1" t="s">
        <v>57</v>
      </c>
      <c r="C24">
        <v>8.33</v>
      </c>
      <c r="D24">
        <f t="shared" si="0"/>
        <v>1</v>
      </c>
    </row>
    <row r="25" spans="1:4" x14ac:dyDescent="0.2">
      <c r="A25" s="1">
        <v>24</v>
      </c>
      <c r="B25" s="1" t="s">
        <v>58</v>
      </c>
      <c r="C25">
        <v>4</v>
      </c>
      <c r="D25">
        <f t="shared" si="0"/>
        <v>0.27833333333333332</v>
      </c>
    </row>
    <row r="26" spans="1:4" x14ac:dyDescent="0.2">
      <c r="A26" s="1">
        <v>25</v>
      </c>
      <c r="B26" s="1" t="s">
        <v>60</v>
      </c>
      <c r="C26">
        <v>2.33</v>
      </c>
      <c r="D26">
        <f t="shared" si="0"/>
        <v>0</v>
      </c>
    </row>
    <row r="27" spans="1:4" x14ac:dyDescent="0.2">
      <c r="A27" s="1">
        <v>26</v>
      </c>
      <c r="B27" s="1" t="s">
        <v>61</v>
      </c>
      <c r="C27">
        <v>3</v>
      </c>
      <c r="D27">
        <f t="shared" si="0"/>
        <v>0.11166666666666665</v>
      </c>
    </row>
    <row r="28" spans="1:4" x14ac:dyDescent="0.2">
      <c r="A28" s="1">
        <v>27</v>
      </c>
      <c r="B28" s="1" t="s">
        <v>62</v>
      </c>
      <c r="C28">
        <v>7.2</v>
      </c>
      <c r="D28">
        <f t="shared" si="0"/>
        <v>0.81166666666666665</v>
      </c>
    </row>
    <row r="29" spans="1:4" x14ac:dyDescent="0.2">
      <c r="A29" s="1">
        <v>28</v>
      </c>
      <c r="B29" s="1" t="s">
        <v>63</v>
      </c>
      <c r="C29">
        <v>6.2</v>
      </c>
      <c r="D29">
        <f t="shared" si="0"/>
        <v>0.64500000000000002</v>
      </c>
    </row>
    <row r="30" spans="1:4" x14ac:dyDescent="0.2">
      <c r="A30" s="1">
        <v>29</v>
      </c>
      <c r="B30" s="1" t="s">
        <v>64</v>
      </c>
      <c r="C30">
        <v>5</v>
      </c>
      <c r="D30">
        <f t="shared" si="0"/>
        <v>0.44500000000000001</v>
      </c>
    </row>
    <row r="31" spans="1:4" x14ac:dyDescent="0.2">
      <c r="A31" s="1">
        <v>30</v>
      </c>
      <c r="B31" s="1" t="s">
        <v>65</v>
      </c>
      <c r="C31">
        <v>5.2</v>
      </c>
      <c r="D31">
        <f t="shared" si="0"/>
        <v>0.47833333333333333</v>
      </c>
    </row>
    <row r="32" spans="1:4" x14ac:dyDescent="0.2">
      <c r="A32" s="1">
        <v>31</v>
      </c>
      <c r="B32" s="1" t="s">
        <v>66</v>
      </c>
      <c r="C32">
        <v>7.2</v>
      </c>
      <c r="D32">
        <f t="shared" si="0"/>
        <v>0.81166666666666665</v>
      </c>
    </row>
    <row r="33" spans="1:4" x14ac:dyDescent="0.2">
      <c r="A33" s="1">
        <v>32</v>
      </c>
      <c r="B33" s="1" t="s">
        <v>67</v>
      </c>
      <c r="C33">
        <v>7.1</v>
      </c>
      <c r="D33">
        <f t="shared" si="0"/>
        <v>0.79499999999999993</v>
      </c>
    </row>
    <row r="34" spans="1:4" x14ac:dyDescent="0.2">
      <c r="A34" s="1">
        <v>33</v>
      </c>
      <c r="B34" s="1" t="s">
        <v>76</v>
      </c>
      <c r="C34">
        <v>7.2</v>
      </c>
      <c r="D34">
        <f t="shared" si="0"/>
        <v>0.81166666666666665</v>
      </c>
    </row>
    <row r="35" spans="1:4" x14ac:dyDescent="0.2">
      <c r="A35" t="s">
        <v>192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8BF63-21CE-4D53-85B1-F20CA096AF57}">
  <dimension ref="A1:M35"/>
  <sheetViews>
    <sheetView zoomScale="115" zoomScaleNormal="115" workbookViewId="0">
      <selection activeCell="K14" sqref="K14"/>
    </sheetView>
  </sheetViews>
  <sheetFormatPr defaultColWidth="8.875" defaultRowHeight="14.25" x14ac:dyDescent="0.2"/>
  <cols>
    <col min="1" max="1" width="9" bestFit="1" customWidth="1"/>
    <col min="3" max="4" width="10" bestFit="1" customWidth="1"/>
    <col min="5" max="5" width="9" bestFit="1" customWidth="1"/>
    <col min="6" max="6" width="10" bestFit="1" customWidth="1"/>
    <col min="7" max="13" width="9" bestFit="1" customWidth="1"/>
  </cols>
  <sheetData>
    <row r="1" spans="1:13" x14ac:dyDescent="0.2">
      <c r="A1" s="1" t="s">
        <v>59</v>
      </c>
      <c r="B1" s="1" t="s">
        <v>68</v>
      </c>
      <c r="C1" s="8" t="s">
        <v>184</v>
      </c>
      <c r="D1" t="s">
        <v>185</v>
      </c>
      <c r="E1" t="s">
        <v>186</v>
      </c>
      <c r="F1" t="s">
        <v>187</v>
      </c>
      <c r="G1" t="s">
        <v>188</v>
      </c>
      <c r="H1" t="s">
        <v>70</v>
      </c>
      <c r="I1" t="s">
        <v>189</v>
      </c>
      <c r="J1" t="s">
        <v>70</v>
      </c>
      <c r="K1" t="s">
        <v>194</v>
      </c>
      <c r="L1" t="s">
        <v>70</v>
      </c>
      <c r="M1" t="s">
        <v>74</v>
      </c>
    </row>
    <row r="2" spans="1:13" x14ac:dyDescent="0.2">
      <c r="A2" s="1">
        <v>1</v>
      </c>
      <c r="B2" s="1" t="s">
        <v>35</v>
      </c>
      <c r="C2">
        <v>6991115</v>
      </c>
      <c r="D2">
        <v>1050390</v>
      </c>
      <c r="E2">
        <v>211.81</v>
      </c>
      <c r="F2">
        <f>E2*10000+D2</f>
        <v>3168490</v>
      </c>
      <c r="G2">
        <f>F2/C2</f>
        <v>0.45321669004157422</v>
      </c>
      <c r="H2">
        <f>(G2-MIN($G$2:$G$34))/(MAX($G$2:$G$34)-MIN($G$2:$G$34))</f>
        <v>0.38096743709234404</v>
      </c>
      <c r="I2">
        <v>84870</v>
      </c>
      <c r="J2">
        <f>(I2-MIN($I$2:$I$34))/(MAX($I$2:$I$34)-MIN($I$2:$I$34))</f>
        <v>1.3543191800878477E-3</v>
      </c>
      <c r="K2" s="15">
        <v>14164</v>
      </c>
      <c r="L2">
        <f>(MAX($K$2:$K$34)-K2)/(MAX($K$2:$K$34)-MIN($K$2:$K$34))</f>
        <v>0.89132906074435314</v>
      </c>
      <c r="M2">
        <f>AVERAGE(L2,J2,H2)</f>
        <v>0.42455027233892834</v>
      </c>
    </row>
    <row r="3" spans="1:13" x14ac:dyDescent="0.2">
      <c r="A3" s="1">
        <v>2</v>
      </c>
      <c r="B3" s="1" t="s">
        <v>36</v>
      </c>
      <c r="C3">
        <v>3624821</v>
      </c>
      <c r="D3">
        <v>1013630</v>
      </c>
      <c r="E3">
        <v>103.43</v>
      </c>
      <c r="F3">
        <f t="shared" ref="F3:F34" si="0">E3*10000+D3</f>
        <v>2047930</v>
      </c>
      <c r="G3">
        <f t="shared" ref="G3:G34" si="1">F3/C3</f>
        <v>0.56497410492821576</v>
      </c>
      <c r="H3">
        <f t="shared" ref="H3:H34" si="2">(G3-MIN($G$2:$G$34))/(MAX($G$2:$G$34)-MIN($G$2:$G$34))</f>
        <v>0.49069604919827509</v>
      </c>
      <c r="I3">
        <v>88650</v>
      </c>
      <c r="J3">
        <f t="shared" ref="J3:J34" si="3">(I3-MIN($I$2:$I$34))/(MAX($I$2:$I$34)-MIN($I$2:$I$34))</f>
        <v>7.0534407027818449E-2</v>
      </c>
      <c r="K3" s="15">
        <v>10556</v>
      </c>
      <c r="L3">
        <f t="shared" ref="L3:L34" si="4">(MAX($K$2:$K$34)-K3)/(MAX($K$2:$K$34)-MIN($K$2:$K$34))</f>
        <v>0.95077186681384585</v>
      </c>
      <c r="M3">
        <f t="shared" ref="M3:M34" si="5">AVERAGE(L3,J3,H3)</f>
        <v>0.50400077434664647</v>
      </c>
    </row>
    <row r="4" spans="1:13" x14ac:dyDescent="0.2">
      <c r="A4" s="1">
        <v>3</v>
      </c>
      <c r="B4" s="1" t="s">
        <v>37</v>
      </c>
      <c r="C4">
        <v>2345550</v>
      </c>
      <c r="D4">
        <v>437896</v>
      </c>
      <c r="E4">
        <v>124.34</v>
      </c>
      <c r="F4">
        <f t="shared" si="0"/>
        <v>1681296</v>
      </c>
      <c r="G4">
        <f t="shared" si="1"/>
        <v>0.71680245571401169</v>
      </c>
      <c r="H4">
        <f t="shared" si="2"/>
        <v>0.63976816425172733</v>
      </c>
      <c r="I4">
        <v>89549</v>
      </c>
      <c r="J4">
        <f t="shared" si="3"/>
        <v>8.6987554904831621E-2</v>
      </c>
      <c r="K4" s="15">
        <v>10767</v>
      </c>
      <c r="L4">
        <f t="shared" si="4"/>
        <v>0.94729558297774186</v>
      </c>
      <c r="M4">
        <f t="shared" si="5"/>
        <v>0.55801710071143351</v>
      </c>
    </row>
    <row r="5" spans="1:13" x14ac:dyDescent="0.2">
      <c r="A5" s="1">
        <v>4</v>
      </c>
      <c r="B5" s="1" t="s">
        <v>38</v>
      </c>
      <c r="C5">
        <v>6074327</v>
      </c>
      <c r="D5">
        <v>1184237</v>
      </c>
      <c r="E5">
        <v>214.9</v>
      </c>
      <c r="F5">
        <f t="shared" si="0"/>
        <v>3333237</v>
      </c>
      <c r="G5">
        <f t="shared" si="1"/>
        <v>0.54874177830729232</v>
      </c>
      <c r="H5">
        <f t="shared" si="2"/>
        <v>0.474758398231932</v>
      </c>
      <c r="I5">
        <v>95908</v>
      </c>
      <c r="J5">
        <f t="shared" si="3"/>
        <v>0.20336749633967788</v>
      </c>
      <c r="K5" s="15">
        <v>10861</v>
      </c>
      <c r="L5">
        <f t="shared" si="4"/>
        <v>0.94574690676639706</v>
      </c>
      <c r="M5">
        <f t="shared" si="5"/>
        <v>0.54129093377933568</v>
      </c>
    </row>
    <row r="6" spans="1:13" x14ac:dyDescent="0.2">
      <c r="A6" s="1">
        <v>5</v>
      </c>
      <c r="B6" s="1" t="s">
        <v>39</v>
      </c>
      <c r="C6">
        <v>6075939</v>
      </c>
      <c r="D6">
        <v>1102433</v>
      </c>
      <c r="E6">
        <v>148.55000000000001</v>
      </c>
      <c r="F6">
        <f t="shared" si="0"/>
        <v>2587933</v>
      </c>
      <c r="G6">
        <f t="shared" si="1"/>
        <v>0.42593136632872713</v>
      </c>
      <c r="H6">
        <f t="shared" si="2"/>
        <v>0.35417744105576215</v>
      </c>
      <c r="I6">
        <v>92905</v>
      </c>
      <c r="J6">
        <f t="shared" si="3"/>
        <v>0.14840775988286969</v>
      </c>
      <c r="K6" s="15">
        <v>9618</v>
      </c>
      <c r="L6">
        <f t="shared" si="4"/>
        <v>0.96622567836960638</v>
      </c>
      <c r="M6">
        <f t="shared" si="5"/>
        <v>0.48960362643607941</v>
      </c>
    </row>
    <row r="7" spans="1:13" x14ac:dyDescent="0.2">
      <c r="A7" s="1">
        <v>6</v>
      </c>
      <c r="B7" s="1" t="s">
        <v>40</v>
      </c>
      <c r="C7">
        <v>6763000</v>
      </c>
      <c r="D7">
        <v>1070519</v>
      </c>
      <c r="E7">
        <v>130.49</v>
      </c>
      <c r="F7">
        <f t="shared" si="0"/>
        <v>2375419</v>
      </c>
      <c r="G7">
        <f t="shared" si="1"/>
        <v>0.35123746857903299</v>
      </c>
      <c r="H7">
        <f t="shared" si="2"/>
        <v>0.28083950870317742</v>
      </c>
      <c r="I7">
        <v>84796</v>
      </c>
      <c r="J7">
        <f t="shared" si="3"/>
        <v>0</v>
      </c>
      <c r="K7" s="15">
        <v>9288</v>
      </c>
      <c r="L7">
        <f t="shared" si="4"/>
        <v>0.97166252038815759</v>
      </c>
      <c r="M7">
        <f t="shared" si="5"/>
        <v>0.4175006763637783</v>
      </c>
    </row>
    <row r="8" spans="1:13" x14ac:dyDescent="0.2">
      <c r="A8" s="1">
        <v>7</v>
      </c>
      <c r="B8" s="1" t="s">
        <v>41</v>
      </c>
      <c r="C8">
        <v>6359338</v>
      </c>
      <c r="D8">
        <v>2161081</v>
      </c>
      <c r="E8">
        <v>473.05</v>
      </c>
      <c r="F8">
        <f t="shared" si="0"/>
        <v>6891581</v>
      </c>
      <c r="G8">
        <f t="shared" si="1"/>
        <v>1.083694717909317</v>
      </c>
      <c r="H8">
        <f t="shared" si="2"/>
        <v>1</v>
      </c>
      <c r="I8">
        <v>138005</v>
      </c>
      <c r="J8">
        <f t="shared" si="3"/>
        <v>0.97381039531478775</v>
      </c>
      <c r="K8" s="15">
        <v>35231</v>
      </c>
      <c r="L8">
        <f t="shared" si="4"/>
        <v>0.54424436133581566</v>
      </c>
      <c r="M8">
        <f t="shared" si="5"/>
        <v>0.83935158555020106</v>
      </c>
    </row>
    <row r="9" spans="1:13" x14ac:dyDescent="0.2">
      <c r="A9" s="1">
        <v>8</v>
      </c>
      <c r="B9" s="1" t="s">
        <v>42</v>
      </c>
      <c r="C9">
        <v>8369200</v>
      </c>
      <c r="D9">
        <v>2923541</v>
      </c>
      <c r="E9">
        <v>350.43</v>
      </c>
      <c r="F9">
        <f t="shared" si="0"/>
        <v>6427841</v>
      </c>
      <c r="G9">
        <f t="shared" si="1"/>
        <v>0.76803529608564736</v>
      </c>
      <c r="H9">
        <f t="shared" si="2"/>
        <v>0.69007094258573354</v>
      </c>
      <c r="I9">
        <v>132188</v>
      </c>
      <c r="J9">
        <f t="shared" si="3"/>
        <v>0.86734992679355782</v>
      </c>
      <c r="K9" s="15">
        <v>43225</v>
      </c>
      <c r="L9">
        <f t="shared" si="4"/>
        <v>0.41254098225612468</v>
      </c>
      <c r="M9">
        <f t="shared" si="5"/>
        <v>0.65665395054513864</v>
      </c>
    </row>
    <row r="10" spans="1:13" x14ac:dyDescent="0.2">
      <c r="A10" s="1">
        <v>9</v>
      </c>
      <c r="B10" s="1" t="s">
        <v>43</v>
      </c>
      <c r="C10">
        <v>9634000</v>
      </c>
      <c r="D10" s="9">
        <v>1729908</v>
      </c>
      <c r="E10">
        <v>184.81</v>
      </c>
      <c r="F10">
        <f t="shared" si="0"/>
        <v>3578008</v>
      </c>
      <c r="G10">
        <f t="shared" si="1"/>
        <v>0.37139381357691509</v>
      </c>
      <c r="H10">
        <f t="shared" si="2"/>
        <v>0.3006299428680097</v>
      </c>
      <c r="I10">
        <v>104818</v>
      </c>
      <c r="J10">
        <f t="shared" si="3"/>
        <v>0.36643484626647144</v>
      </c>
      <c r="K10" s="15">
        <v>20902</v>
      </c>
      <c r="L10">
        <f t="shared" si="4"/>
        <v>0.78031863189284478</v>
      </c>
      <c r="M10">
        <f t="shared" si="5"/>
        <v>0.48246114034244197</v>
      </c>
    </row>
    <row r="11" spans="1:13" x14ac:dyDescent="0.2">
      <c r="A11" s="1">
        <v>10</v>
      </c>
      <c r="B11" s="1" t="s">
        <v>44</v>
      </c>
      <c r="C11">
        <v>5485297</v>
      </c>
      <c r="D11">
        <v>1561135</v>
      </c>
      <c r="E11">
        <v>204.18</v>
      </c>
      <c r="F11">
        <f t="shared" si="0"/>
        <v>3602935</v>
      </c>
      <c r="G11">
        <f t="shared" si="1"/>
        <v>0.65683498997410716</v>
      </c>
      <c r="H11">
        <f t="shared" si="2"/>
        <v>0.58088932570822571</v>
      </c>
      <c r="I11">
        <v>96478</v>
      </c>
      <c r="J11">
        <f t="shared" si="3"/>
        <v>0.21379941434846267</v>
      </c>
      <c r="K11" s="15">
        <v>26391</v>
      </c>
      <c r="L11">
        <f t="shared" si="4"/>
        <v>0.68988582631761042</v>
      </c>
      <c r="M11">
        <f t="shared" si="5"/>
        <v>0.49485818879143295</v>
      </c>
    </row>
    <row r="12" spans="1:13" x14ac:dyDescent="0.2">
      <c r="A12" s="1">
        <v>11</v>
      </c>
      <c r="B12" s="1" t="s">
        <v>45</v>
      </c>
      <c r="C12">
        <v>4453100</v>
      </c>
      <c r="D12">
        <v>1239463</v>
      </c>
      <c r="E12">
        <v>142.65</v>
      </c>
      <c r="F12">
        <f t="shared" si="0"/>
        <v>2665963</v>
      </c>
      <c r="G12">
        <f t="shared" si="1"/>
        <v>0.59867575396914507</v>
      </c>
      <c r="H12">
        <f t="shared" si="2"/>
        <v>0.52378589096576189</v>
      </c>
      <c r="I12">
        <v>93774</v>
      </c>
      <c r="J12">
        <f t="shared" si="3"/>
        <v>0.16431185944363105</v>
      </c>
      <c r="K12" s="15">
        <v>13697</v>
      </c>
      <c r="L12">
        <f t="shared" si="4"/>
        <v>0.89902301596454515</v>
      </c>
      <c r="M12">
        <f t="shared" si="5"/>
        <v>0.52904025545797939</v>
      </c>
    </row>
    <row r="13" spans="1:13" x14ac:dyDescent="0.2">
      <c r="A13" s="1">
        <v>12</v>
      </c>
      <c r="B13" s="1" t="s">
        <v>46</v>
      </c>
      <c r="C13">
        <v>5852700</v>
      </c>
      <c r="D13">
        <v>1549779</v>
      </c>
      <c r="E13">
        <v>283.51</v>
      </c>
      <c r="F13">
        <f t="shared" si="0"/>
        <v>4384879</v>
      </c>
      <c r="G13">
        <f t="shared" si="1"/>
        <v>0.74920617834503733</v>
      </c>
      <c r="H13">
        <f t="shared" si="2"/>
        <v>0.67158364168536833</v>
      </c>
      <c r="I13">
        <v>108391</v>
      </c>
      <c r="J13">
        <f t="shared" si="3"/>
        <v>0.43182650073206441</v>
      </c>
      <c r="K13" s="15">
        <v>16250</v>
      </c>
      <c r="L13">
        <f t="shared" si="4"/>
        <v>0.85696162907557205</v>
      </c>
      <c r="M13">
        <f t="shared" si="5"/>
        <v>0.653457257164335</v>
      </c>
    </row>
    <row r="14" spans="1:13" x14ac:dyDescent="0.2">
      <c r="A14" s="1">
        <v>13</v>
      </c>
      <c r="B14" s="1" t="s">
        <v>47</v>
      </c>
      <c r="C14">
        <v>9225000</v>
      </c>
      <c r="D14">
        <v>2139900</v>
      </c>
      <c r="E14">
        <v>237.77</v>
      </c>
      <c r="F14">
        <f t="shared" si="0"/>
        <v>4517600</v>
      </c>
      <c r="G14">
        <f t="shared" si="1"/>
        <v>0.48971273712737129</v>
      </c>
      <c r="H14">
        <f t="shared" si="2"/>
        <v>0.4168009484359918</v>
      </c>
      <c r="I14">
        <v>89464</v>
      </c>
      <c r="J14">
        <f t="shared" si="3"/>
        <v>8.5431918008784774E-2</v>
      </c>
      <c r="K14" s="15">
        <v>19436</v>
      </c>
      <c r="L14">
        <f t="shared" si="4"/>
        <v>0.80447139067828721</v>
      </c>
      <c r="M14">
        <f t="shared" si="5"/>
        <v>0.43556808570768796</v>
      </c>
    </row>
    <row r="15" spans="1:13" x14ac:dyDescent="0.2">
      <c r="A15" s="1">
        <v>14</v>
      </c>
      <c r="B15" s="1" t="s">
        <v>48</v>
      </c>
      <c r="C15">
        <v>8593995</v>
      </c>
      <c r="D15">
        <v>1763564</v>
      </c>
      <c r="E15">
        <v>259.56</v>
      </c>
      <c r="F15">
        <f t="shared" si="0"/>
        <v>4359164</v>
      </c>
      <c r="G15">
        <f t="shared" si="1"/>
        <v>0.50723371377339643</v>
      </c>
      <c r="H15">
        <f t="shared" si="2"/>
        <v>0.43400385575143807</v>
      </c>
      <c r="I15">
        <v>107567</v>
      </c>
      <c r="J15">
        <f t="shared" si="3"/>
        <v>0.41674597364568083</v>
      </c>
      <c r="K15" s="15">
        <v>19436</v>
      </c>
      <c r="L15">
        <f t="shared" si="4"/>
        <v>0.80447139067828721</v>
      </c>
      <c r="M15">
        <f t="shared" si="5"/>
        <v>0.55174040669180202</v>
      </c>
    </row>
    <row r="16" spans="1:13" x14ac:dyDescent="0.2">
      <c r="A16" s="1">
        <v>15</v>
      </c>
      <c r="B16" s="1" t="s">
        <v>49</v>
      </c>
      <c r="C16">
        <v>6835863</v>
      </c>
      <c r="D16">
        <v>1425867</v>
      </c>
      <c r="E16">
        <v>246.31</v>
      </c>
      <c r="F16">
        <f t="shared" si="0"/>
        <v>3888967</v>
      </c>
      <c r="G16">
        <f t="shared" si="1"/>
        <v>0.56890651553432248</v>
      </c>
      <c r="H16">
        <f t="shared" si="2"/>
        <v>0.49455707227648787</v>
      </c>
      <c r="I16">
        <v>105603</v>
      </c>
      <c r="J16">
        <f t="shared" si="3"/>
        <v>0.38080161054172768</v>
      </c>
      <c r="K16" s="15">
        <v>11972</v>
      </c>
      <c r="L16">
        <f t="shared" si="4"/>
        <v>0.92744287197060815</v>
      </c>
      <c r="M16">
        <f t="shared" si="5"/>
        <v>0.60093385159627455</v>
      </c>
    </row>
    <row r="17" spans="1:13" x14ac:dyDescent="0.2">
      <c r="A17" s="1">
        <v>16</v>
      </c>
      <c r="B17" s="1" t="s">
        <v>50</v>
      </c>
      <c r="C17">
        <v>13353400</v>
      </c>
      <c r="D17">
        <v>4193638</v>
      </c>
      <c r="E17">
        <v>408.65</v>
      </c>
      <c r="F17">
        <f t="shared" si="0"/>
        <v>8280138</v>
      </c>
      <c r="G17">
        <f t="shared" si="1"/>
        <v>0.6200771339134602</v>
      </c>
      <c r="H17">
        <f t="shared" si="2"/>
        <v>0.54479875817303758</v>
      </c>
      <c r="I17">
        <v>135138</v>
      </c>
      <c r="J17">
        <f t="shared" si="3"/>
        <v>0.9213396778916545</v>
      </c>
      <c r="K17" s="15">
        <v>45273</v>
      </c>
      <c r="L17">
        <f t="shared" si="4"/>
        <v>0.37879961118341926</v>
      </c>
      <c r="M17">
        <f t="shared" si="5"/>
        <v>0.6149793490827038</v>
      </c>
    </row>
    <row r="18" spans="1:13" x14ac:dyDescent="0.2">
      <c r="A18" s="1">
        <v>17</v>
      </c>
      <c r="B18" s="1" t="s">
        <v>51</v>
      </c>
      <c r="C18">
        <v>5668361</v>
      </c>
      <c r="D18">
        <v>1097670</v>
      </c>
      <c r="E18">
        <v>127.47</v>
      </c>
      <c r="F18">
        <f t="shared" si="0"/>
        <v>2372370</v>
      </c>
      <c r="G18">
        <f t="shared" si="1"/>
        <v>0.41852838942332715</v>
      </c>
      <c r="H18">
        <f t="shared" si="2"/>
        <v>0.3469088550553992</v>
      </c>
      <c r="I18">
        <v>97079</v>
      </c>
      <c r="J18">
        <f t="shared" si="3"/>
        <v>0.22479868228404098</v>
      </c>
      <c r="K18" s="15">
        <v>12571</v>
      </c>
      <c r="L18">
        <f t="shared" si="4"/>
        <v>0.9175741799429955</v>
      </c>
      <c r="M18">
        <f t="shared" si="5"/>
        <v>0.49642723909414516</v>
      </c>
    </row>
    <row r="19" spans="1:13" x14ac:dyDescent="0.2">
      <c r="A19" s="1">
        <v>18</v>
      </c>
      <c r="B19" s="1" t="s">
        <v>52</v>
      </c>
      <c r="C19">
        <v>1987937</v>
      </c>
      <c r="D19">
        <v>560715</v>
      </c>
      <c r="E19">
        <v>81.319999999999993</v>
      </c>
      <c r="F19">
        <f t="shared" si="0"/>
        <v>1373915</v>
      </c>
      <c r="G19">
        <f t="shared" si="1"/>
        <v>0.69112602662961653</v>
      </c>
      <c r="H19">
        <f t="shared" si="2"/>
        <v>0.61455785556549969</v>
      </c>
      <c r="I19">
        <v>90277</v>
      </c>
      <c r="J19">
        <f t="shared" si="3"/>
        <v>0.10031112737920937</v>
      </c>
      <c r="K19" s="15">
        <v>17535</v>
      </c>
      <c r="L19">
        <f t="shared" si="4"/>
        <v>0.8357908957609107</v>
      </c>
      <c r="M19">
        <f t="shared" si="5"/>
        <v>0.51688662623520665</v>
      </c>
    </row>
    <row r="20" spans="1:13" x14ac:dyDescent="0.2">
      <c r="A20" s="1">
        <v>19</v>
      </c>
      <c r="B20" s="1" t="s">
        <v>53</v>
      </c>
      <c r="C20">
        <v>14392900</v>
      </c>
      <c r="D20">
        <v>11433200</v>
      </c>
      <c r="E20">
        <v>346.02</v>
      </c>
      <c r="F20">
        <f t="shared" si="0"/>
        <v>14893400</v>
      </c>
      <c r="G20">
        <f t="shared" si="1"/>
        <v>1.0347740900027096</v>
      </c>
      <c r="H20">
        <f t="shared" si="2"/>
        <v>0.95196745908101388</v>
      </c>
      <c r="I20" s="9">
        <v>104463</v>
      </c>
      <c r="J20">
        <f t="shared" si="3"/>
        <v>0.35993777452415815</v>
      </c>
      <c r="K20" s="16">
        <v>16740</v>
      </c>
      <c r="L20">
        <f t="shared" si="4"/>
        <v>0.84888874244196588</v>
      </c>
      <c r="M20">
        <f t="shared" si="5"/>
        <v>0.72026465868237943</v>
      </c>
    </row>
    <row r="21" spans="1:13" x14ac:dyDescent="0.2">
      <c r="A21" s="1">
        <v>20</v>
      </c>
      <c r="B21" s="1" t="s">
        <v>54</v>
      </c>
      <c r="C21">
        <v>23388800</v>
      </c>
      <c r="D21">
        <v>1132677</v>
      </c>
      <c r="E21">
        <v>39.24</v>
      </c>
      <c r="F21">
        <f t="shared" si="0"/>
        <v>1525077</v>
      </c>
      <c r="G21">
        <f t="shared" si="1"/>
        <v>6.5205440210699142E-2</v>
      </c>
      <c r="H21">
        <f t="shared" si="2"/>
        <v>0</v>
      </c>
      <c r="I21">
        <v>101829</v>
      </c>
      <c r="J21">
        <f t="shared" si="3"/>
        <v>0.31173133235724743</v>
      </c>
      <c r="K21" s="15">
        <v>9043</v>
      </c>
      <c r="L21">
        <f t="shared" si="4"/>
        <v>0.97569896370496068</v>
      </c>
      <c r="M21">
        <f t="shared" si="5"/>
        <v>0.42914343202073607</v>
      </c>
    </row>
    <row r="22" spans="1:13" x14ac:dyDescent="0.2">
      <c r="A22" s="1">
        <v>21</v>
      </c>
      <c r="B22" s="1" t="s">
        <v>55</v>
      </c>
      <c r="C22">
        <v>5974188</v>
      </c>
      <c r="D22">
        <v>1126367</v>
      </c>
      <c r="E22">
        <v>198.37</v>
      </c>
      <c r="F22">
        <f t="shared" si="0"/>
        <v>3110067</v>
      </c>
      <c r="G22">
        <f t="shared" si="1"/>
        <v>0.52058405259426055</v>
      </c>
      <c r="H22">
        <f t="shared" si="2"/>
        <v>0.44711183745845279</v>
      </c>
      <c r="I22">
        <v>102304</v>
      </c>
      <c r="J22">
        <f t="shared" si="3"/>
        <v>0.32042459736456808</v>
      </c>
      <c r="K22" s="15">
        <v>13495</v>
      </c>
      <c r="L22">
        <f t="shared" si="4"/>
        <v>0.90235102229105224</v>
      </c>
      <c r="M22">
        <f t="shared" si="5"/>
        <v>0.55662915237135768</v>
      </c>
    </row>
    <row r="23" spans="1:13" x14ac:dyDescent="0.2">
      <c r="A23" s="1">
        <v>22</v>
      </c>
      <c r="B23" s="1" t="s">
        <v>56</v>
      </c>
      <c r="C23" s="14">
        <v>651141</v>
      </c>
      <c r="D23">
        <v>173603</v>
      </c>
      <c r="E23">
        <v>19.11</v>
      </c>
      <c r="F23">
        <f t="shared" si="0"/>
        <v>364703</v>
      </c>
      <c r="G23">
        <f t="shared" si="1"/>
        <v>0.56009835043408418</v>
      </c>
      <c r="H23">
        <f t="shared" si="2"/>
        <v>0.48590880734812142</v>
      </c>
      <c r="I23">
        <v>125998</v>
      </c>
      <c r="J23">
        <f t="shared" si="3"/>
        <v>0.75406295754026353</v>
      </c>
      <c r="K23" s="15">
        <v>11857</v>
      </c>
      <c r="L23">
        <f t="shared" si="4"/>
        <v>0.92933752903767897</v>
      </c>
      <c r="M23">
        <f t="shared" si="5"/>
        <v>0.72310309797535466</v>
      </c>
    </row>
    <row r="24" spans="1:13" x14ac:dyDescent="0.2">
      <c r="A24" s="1">
        <v>23</v>
      </c>
      <c r="B24" s="1" t="s">
        <v>57</v>
      </c>
      <c r="C24">
        <v>8850989</v>
      </c>
      <c r="D24">
        <v>2135688</v>
      </c>
      <c r="E24">
        <v>210.43</v>
      </c>
      <c r="F24">
        <f t="shared" si="0"/>
        <v>4239988</v>
      </c>
      <c r="G24">
        <f t="shared" si="1"/>
        <v>0.47904115573977102</v>
      </c>
      <c r="H24">
        <f t="shared" si="2"/>
        <v>0.4063230949904319</v>
      </c>
      <c r="I24">
        <v>104363</v>
      </c>
      <c r="J24">
        <f t="shared" si="3"/>
        <v>0.35810761346998538</v>
      </c>
      <c r="K24" s="15">
        <v>17793</v>
      </c>
      <c r="L24">
        <f t="shared" si="4"/>
        <v>0.83154027381913442</v>
      </c>
      <c r="M24">
        <f t="shared" si="5"/>
        <v>0.53199032742651731</v>
      </c>
    </row>
    <row r="25" spans="1:13" x14ac:dyDescent="0.2">
      <c r="A25" s="1">
        <v>24</v>
      </c>
      <c r="B25" s="1" t="s">
        <v>58</v>
      </c>
      <c r="C25">
        <v>2958300</v>
      </c>
      <c r="D25">
        <v>785040</v>
      </c>
      <c r="E25">
        <v>125.62</v>
      </c>
      <c r="F25">
        <f t="shared" si="0"/>
        <v>2041240</v>
      </c>
      <c r="G25">
        <f t="shared" si="1"/>
        <v>0.69000439441571171</v>
      </c>
      <c r="H25">
        <f t="shared" si="2"/>
        <v>0.61345658504801404</v>
      </c>
      <c r="I25">
        <v>93847</v>
      </c>
      <c r="J25">
        <f t="shared" si="3"/>
        <v>0.16564787701317715</v>
      </c>
      <c r="K25" s="15">
        <v>12134</v>
      </c>
      <c r="L25">
        <f t="shared" si="4"/>
        <v>0.92477387679786482</v>
      </c>
      <c r="M25">
        <f t="shared" si="5"/>
        <v>0.56795944628635198</v>
      </c>
    </row>
    <row r="26" spans="1:13" x14ac:dyDescent="0.2">
      <c r="A26" s="1">
        <v>25</v>
      </c>
      <c r="B26" s="1" t="s">
        <v>60</v>
      </c>
      <c r="C26">
        <v>1710014</v>
      </c>
      <c r="D26">
        <v>357449</v>
      </c>
      <c r="E26">
        <v>40.61</v>
      </c>
      <c r="F26">
        <f t="shared" si="0"/>
        <v>763549</v>
      </c>
      <c r="G26">
        <f t="shared" si="1"/>
        <v>0.44651622735252461</v>
      </c>
      <c r="H26">
        <f t="shared" si="2"/>
        <v>0.37438861212504537</v>
      </c>
      <c r="I26">
        <v>98369</v>
      </c>
      <c r="J26">
        <f t="shared" si="3"/>
        <v>0.2484077598828697</v>
      </c>
      <c r="K26" s="15">
        <v>10050</v>
      </c>
      <c r="L26">
        <f t="shared" si="4"/>
        <v>0.95910835790895765</v>
      </c>
      <c r="M26">
        <f t="shared" si="5"/>
        <v>0.5273015766389576</v>
      </c>
    </row>
    <row r="27" spans="1:13" x14ac:dyDescent="0.2">
      <c r="A27" s="1">
        <v>26</v>
      </c>
      <c r="B27" s="1" t="s">
        <v>61</v>
      </c>
      <c r="C27">
        <v>1976600</v>
      </c>
      <c r="D27">
        <v>349788</v>
      </c>
      <c r="E27">
        <v>52.67</v>
      </c>
      <c r="F27">
        <f t="shared" si="0"/>
        <v>876488</v>
      </c>
      <c r="G27">
        <f t="shared" si="1"/>
        <v>0.44343215622786603</v>
      </c>
      <c r="H27">
        <f t="shared" si="2"/>
        <v>0.37136052808705988</v>
      </c>
      <c r="I27">
        <v>105653</v>
      </c>
      <c r="J27">
        <f t="shared" si="3"/>
        <v>0.38171669106881406</v>
      </c>
      <c r="K27" s="15">
        <v>7568</v>
      </c>
      <c r="L27">
        <f t="shared" si="4"/>
        <v>1</v>
      </c>
      <c r="M27">
        <f t="shared" si="5"/>
        <v>0.584359073051958</v>
      </c>
    </row>
    <row r="28" spans="1:13" x14ac:dyDescent="0.2">
      <c r="A28" s="1">
        <v>27</v>
      </c>
      <c r="B28" s="1" t="s">
        <v>62</v>
      </c>
      <c r="C28" s="15">
        <v>2926849</v>
      </c>
      <c r="D28">
        <v>819995</v>
      </c>
      <c r="E28">
        <v>76.05</v>
      </c>
      <c r="F28">
        <f t="shared" si="0"/>
        <v>1580495</v>
      </c>
      <c r="G28">
        <f t="shared" si="1"/>
        <v>0.5399988178413031</v>
      </c>
      <c r="H28">
        <f t="shared" si="2"/>
        <v>0.46617415423699782</v>
      </c>
      <c r="I28">
        <v>98907</v>
      </c>
      <c r="J28">
        <f t="shared" si="3"/>
        <v>0.25825402635431915</v>
      </c>
      <c r="K28" s="15">
        <v>8793</v>
      </c>
      <c r="L28">
        <f t="shared" si="4"/>
        <v>0.97981778341598436</v>
      </c>
      <c r="M28">
        <f t="shared" si="5"/>
        <v>0.56808198800243381</v>
      </c>
    </row>
    <row r="29" spans="1:13" x14ac:dyDescent="0.2">
      <c r="A29" s="1">
        <v>28</v>
      </c>
      <c r="B29" s="1" t="s">
        <v>63</v>
      </c>
      <c r="C29">
        <v>13965964</v>
      </c>
      <c r="D29">
        <v>5052700</v>
      </c>
      <c r="E29">
        <v>781.72</v>
      </c>
      <c r="F29">
        <f t="shared" si="0"/>
        <v>12869900</v>
      </c>
      <c r="G29">
        <f t="shared" si="1"/>
        <v>0.92151891555785193</v>
      </c>
      <c r="H29">
        <f t="shared" si="2"/>
        <v>0.84076827718999836</v>
      </c>
      <c r="I29">
        <v>139436</v>
      </c>
      <c r="J29">
        <f t="shared" si="3"/>
        <v>1</v>
      </c>
      <c r="K29" s="15">
        <v>68265</v>
      </c>
      <c r="L29">
        <f t="shared" si="4"/>
        <v>0</v>
      </c>
      <c r="M29">
        <f t="shared" si="5"/>
        <v>0.61358942572999942</v>
      </c>
    </row>
    <row r="30" spans="1:13" x14ac:dyDescent="0.2">
      <c r="A30" s="1">
        <v>29</v>
      </c>
      <c r="B30" s="1" t="s">
        <v>64</v>
      </c>
      <c r="C30">
        <v>4741653</v>
      </c>
      <c r="D30">
        <v>1047641</v>
      </c>
      <c r="E30">
        <v>131.58000000000001</v>
      </c>
      <c r="F30">
        <f t="shared" si="0"/>
        <v>2363441</v>
      </c>
      <c r="G30">
        <f t="shared" si="1"/>
        <v>0.49844242081822521</v>
      </c>
      <c r="H30">
        <f t="shared" si="2"/>
        <v>0.42537215667745659</v>
      </c>
      <c r="I30">
        <v>98812</v>
      </c>
      <c r="J30">
        <f t="shared" si="3"/>
        <v>0.25651537335285507</v>
      </c>
      <c r="K30" s="15">
        <v>15082</v>
      </c>
      <c r="L30">
        <f t="shared" si="4"/>
        <v>0.87620475476547444</v>
      </c>
      <c r="M30">
        <f t="shared" si="5"/>
        <v>0.5193640949319287</v>
      </c>
    </row>
    <row r="31" spans="1:13" x14ac:dyDescent="0.2">
      <c r="A31" s="1">
        <v>30</v>
      </c>
      <c r="B31" s="1" t="s">
        <v>65</v>
      </c>
      <c r="C31">
        <v>6606000</v>
      </c>
      <c r="D31">
        <v>1647943</v>
      </c>
      <c r="E31">
        <v>417.79</v>
      </c>
      <c r="F31">
        <f t="shared" si="0"/>
        <v>5825843</v>
      </c>
      <c r="G31">
        <f t="shared" si="1"/>
        <v>0.88190175597941267</v>
      </c>
      <c r="H31">
        <f t="shared" si="2"/>
        <v>0.80187031287567745</v>
      </c>
      <c r="I31">
        <v>111286</v>
      </c>
      <c r="J31">
        <f t="shared" si="3"/>
        <v>0.48480966325036601</v>
      </c>
      <c r="K31" s="15">
        <v>23527</v>
      </c>
      <c r="L31">
        <f t="shared" si="4"/>
        <v>0.73707102492709686</v>
      </c>
      <c r="M31">
        <f t="shared" si="5"/>
        <v>0.67458366701771355</v>
      </c>
    </row>
    <row r="32" spans="1:13" x14ac:dyDescent="0.2">
      <c r="A32" s="1">
        <v>31</v>
      </c>
      <c r="B32" s="1" t="s">
        <v>66</v>
      </c>
      <c r="C32">
        <v>6476976</v>
      </c>
      <c r="D32">
        <v>1477012</v>
      </c>
      <c r="E32">
        <v>439.75</v>
      </c>
      <c r="F32">
        <f t="shared" si="0"/>
        <v>5874512</v>
      </c>
      <c r="G32">
        <f t="shared" si="1"/>
        <v>0.90698375291185274</v>
      </c>
      <c r="H32">
        <f t="shared" si="2"/>
        <v>0.82649698051140896</v>
      </c>
      <c r="I32">
        <v>116115</v>
      </c>
      <c r="J32">
        <f t="shared" si="3"/>
        <v>0.57318814055636891</v>
      </c>
      <c r="K32" s="15">
        <v>19227</v>
      </c>
      <c r="L32">
        <f t="shared" si="4"/>
        <v>0.80791472395670294</v>
      </c>
      <c r="M32">
        <f t="shared" si="5"/>
        <v>0.7358666150081602</v>
      </c>
    </row>
    <row r="33" spans="1:13" x14ac:dyDescent="0.2">
      <c r="A33" s="1">
        <v>32</v>
      </c>
      <c r="B33" s="1" t="s">
        <v>67</v>
      </c>
      <c r="C33">
        <v>3784109</v>
      </c>
      <c r="D33">
        <v>1267026</v>
      </c>
      <c r="E33">
        <v>253.15</v>
      </c>
      <c r="F33">
        <f t="shared" si="0"/>
        <v>3798526</v>
      </c>
      <c r="G33">
        <f t="shared" si="1"/>
        <v>1.0038098796836983</v>
      </c>
      <c r="H33">
        <f t="shared" si="2"/>
        <v>0.92156536158522273</v>
      </c>
      <c r="I33">
        <v>108554</v>
      </c>
      <c r="J33">
        <f t="shared" si="3"/>
        <v>0.43480966325036602</v>
      </c>
      <c r="K33" s="15">
        <v>54222</v>
      </c>
      <c r="L33">
        <f t="shared" si="4"/>
        <v>0.23136234080761817</v>
      </c>
      <c r="M33">
        <f t="shared" si="5"/>
        <v>0.52924578854773563</v>
      </c>
    </row>
    <row r="34" spans="1:13" x14ac:dyDescent="0.2">
      <c r="A34" s="1">
        <v>33</v>
      </c>
      <c r="B34" s="1" t="s">
        <v>76</v>
      </c>
      <c r="C34">
        <v>8860000</v>
      </c>
      <c r="D34">
        <v>2974094</v>
      </c>
      <c r="E34">
        <v>542.88</v>
      </c>
      <c r="F34">
        <f t="shared" si="0"/>
        <v>8402894</v>
      </c>
      <c r="G34">
        <f t="shared" si="1"/>
        <v>0.94840790067720093</v>
      </c>
      <c r="H34">
        <f t="shared" si="2"/>
        <v>0.86716912961733805</v>
      </c>
      <c r="I34">
        <v>113744</v>
      </c>
      <c r="J34">
        <f t="shared" si="3"/>
        <v>0.52979502196193262</v>
      </c>
      <c r="K34" s="15">
        <v>24466</v>
      </c>
      <c r="L34">
        <f t="shared" si="4"/>
        <v>0.72160073809249226</v>
      </c>
      <c r="M34">
        <f t="shared" si="5"/>
        <v>0.70618829655725435</v>
      </c>
    </row>
    <row r="35" spans="1:13" x14ac:dyDescent="0.2">
      <c r="A35" t="s">
        <v>193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E0FC7-C8C8-4218-AB6C-EF039AA252BC}">
  <dimension ref="A1:H36"/>
  <sheetViews>
    <sheetView workbookViewId="0">
      <selection activeCell="P37" sqref="P37"/>
    </sheetView>
  </sheetViews>
  <sheetFormatPr defaultColWidth="8.875" defaultRowHeight="14.25" x14ac:dyDescent="0.2"/>
  <sheetData>
    <row r="1" spans="1:8" x14ac:dyDescent="0.2">
      <c r="A1" s="1" t="s">
        <v>59</v>
      </c>
      <c r="B1" s="1" t="s">
        <v>68</v>
      </c>
      <c r="C1" t="s">
        <v>180</v>
      </c>
      <c r="D1" t="s">
        <v>181</v>
      </c>
      <c r="E1" t="s">
        <v>183</v>
      </c>
      <c r="F1" t="s">
        <v>182</v>
      </c>
      <c r="G1" s="73" t="s">
        <v>178</v>
      </c>
      <c r="H1" s="73" t="s">
        <v>70</v>
      </c>
    </row>
    <row r="2" spans="1:8" x14ac:dyDescent="0.2">
      <c r="A2" s="72" t="s">
        <v>78</v>
      </c>
      <c r="B2" s="72"/>
      <c r="C2">
        <v>0.5</v>
      </c>
      <c r="D2">
        <v>0.35</v>
      </c>
      <c r="E2">
        <v>0.1</v>
      </c>
      <c r="F2">
        <v>0.05</v>
      </c>
      <c r="G2" s="73"/>
      <c r="H2" s="73"/>
    </row>
    <row r="3" spans="1:8" x14ac:dyDescent="0.2">
      <c r="A3" s="1">
        <v>1</v>
      </c>
      <c r="B3" s="1" t="s">
        <v>35</v>
      </c>
      <c r="C3">
        <v>0</v>
      </c>
      <c r="D3">
        <v>0</v>
      </c>
      <c r="E3">
        <v>44</v>
      </c>
      <c r="F3">
        <v>140</v>
      </c>
      <c r="G3">
        <f>C3*$C$2+D3*$D$2+E3*$E$2+F3*$F$2</f>
        <v>11.4</v>
      </c>
      <c r="H3">
        <f>(G3-MIN($G$3:$G$35))/(MAX($G$3:$G$35)-MIN($G$3:$G$35))</f>
        <v>0.6227544910179641</v>
      </c>
    </row>
    <row r="4" spans="1:8" x14ac:dyDescent="0.2">
      <c r="A4" s="1">
        <v>2</v>
      </c>
      <c r="B4" s="1" t="s">
        <v>36</v>
      </c>
      <c r="C4">
        <v>0</v>
      </c>
      <c r="D4">
        <v>1</v>
      </c>
      <c r="E4">
        <v>45</v>
      </c>
      <c r="F4">
        <v>48</v>
      </c>
      <c r="G4">
        <f t="shared" ref="G4:G35" si="0">C4*$C$2+D4*$D$2+E4*$E$2+F4*$F$2</f>
        <v>7.25</v>
      </c>
      <c r="H4">
        <f t="shared" ref="H4:H35" si="1">(G4-MIN($G$3:$G$35))/(MAX($G$3:$G$35)-MIN($G$3:$G$35))</f>
        <v>0.37425149700598803</v>
      </c>
    </row>
    <row r="5" spans="1:8" x14ac:dyDescent="0.2">
      <c r="A5" s="1">
        <v>3</v>
      </c>
      <c r="B5" s="1" t="s">
        <v>37</v>
      </c>
      <c r="C5">
        <v>0</v>
      </c>
      <c r="D5">
        <v>1</v>
      </c>
      <c r="E5">
        <v>24</v>
      </c>
      <c r="F5">
        <v>58</v>
      </c>
      <c r="G5">
        <f t="shared" si="0"/>
        <v>5.65</v>
      </c>
      <c r="H5">
        <f t="shared" si="1"/>
        <v>0.27844311377245512</v>
      </c>
    </row>
    <row r="6" spans="1:8" x14ac:dyDescent="0.2">
      <c r="A6" s="1">
        <v>4</v>
      </c>
      <c r="B6" s="1" t="s">
        <v>38</v>
      </c>
      <c r="C6">
        <v>1</v>
      </c>
      <c r="D6">
        <v>2</v>
      </c>
      <c r="E6">
        <v>45</v>
      </c>
      <c r="F6">
        <v>110</v>
      </c>
      <c r="G6">
        <f t="shared" si="0"/>
        <v>11.2</v>
      </c>
      <c r="H6">
        <f t="shared" si="1"/>
        <v>0.61077844311377238</v>
      </c>
    </row>
    <row r="7" spans="1:8" x14ac:dyDescent="0.2">
      <c r="A7" s="1">
        <v>5</v>
      </c>
      <c r="B7" s="1" t="s">
        <v>39</v>
      </c>
      <c r="C7">
        <v>1</v>
      </c>
      <c r="D7">
        <v>2</v>
      </c>
      <c r="E7">
        <v>41</v>
      </c>
      <c r="F7">
        <v>90</v>
      </c>
      <c r="G7">
        <f t="shared" si="0"/>
        <v>9.8000000000000007</v>
      </c>
      <c r="H7">
        <f t="shared" si="1"/>
        <v>0.52694610778443118</v>
      </c>
    </row>
    <row r="8" spans="1:8" x14ac:dyDescent="0.2">
      <c r="A8" s="1">
        <v>6</v>
      </c>
      <c r="B8" s="1" t="s">
        <v>40</v>
      </c>
      <c r="C8">
        <v>1</v>
      </c>
      <c r="D8">
        <v>4</v>
      </c>
      <c r="E8">
        <v>50</v>
      </c>
      <c r="F8">
        <v>55</v>
      </c>
      <c r="G8">
        <f t="shared" si="0"/>
        <v>9.65</v>
      </c>
      <c r="H8">
        <f t="shared" si="1"/>
        <v>0.51796407185628746</v>
      </c>
    </row>
    <row r="9" spans="1:8" x14ac:dyDescent="0.2">
      <c r="A9" s="1">
        <v>7</v>
      </c>
      <c r="B9" s="1" t="s">
        <v>41</v>
      </c>
      <c r="C9">
        <v>2</v>
      </c>
      <c r="D9">
        <v>8</v>
      </c>
      <c r="E9">
        <v>53</v>
      </c>
      <c r="F9">
        <v>39</v>
      </c>
      <c r="G9">
        <f t="shared" si="0"/>
        <v>11.05</v>
      </c>
      <c r="H9">
        <f t="shared" si="1"/>
        <v>0.60179640718562877</v>
      </c>
    </row>
    <row r="10" spans="1:8" x14ac:dyDescent="0.2">
      <c r="A10" s="1">
        <v>8</v>
      </c>
      <c r="B10" s="1" t="s">
        <v>42</v>
      </c>
      <c r="C10">
        <v>1</v>
      </c>
      <c r="D10">
        <v>1</v>
      </c>
      <c r="E10">
        <v>40</v>
      </c>
      <c r="F10">
        <v>42</v>
      </c>
      <c r="G10">
        <f t="shared" si="0"/>
        <v>6.9499999999999993</v>
      </c>
      <c r="H10">
        <f t="shared" si="1"/>
        <v>0.35628742514970058</v>
      </c>
    </row>
    <row r="11" spans="1:8" x14ac:dyDescent="0.2">
      <c r="A11" s="1">
        <v>9</v>
      </c>
      <c r="B11" s="1" t="s">
        <v>43</v>
      </c>
      <c r="C11">
        <v>1</v>
      </c>
      <c r="D11">
        <v>3</v>
      </c>
      <c r="E11">
        <v>52</v>
      </c>
      <c r="F11">
        <v>52</v>
      </c>
      <c r="G11">
        <f t="shared" si="0"/>
        <v>9.35</v>
      </c>
      <c r="H11">
        <f t="shared" si="1"/>
        <v>0.5</v>
      </c>
    </row>
    <row r="12" spans="1:8" x14ac:dyDescent="0.2">
      <c r="A12" s="1">
        <v>10</v>
      </c>
      <c r="B12" s="1" t="s">
        <v>44</v>
      </c>
      <c r="C12">
        <v>0</v>
      </c>
      <c r="D12">
        <v>1</v>
      </c>
      <c r="E12">
        <v>34</v>
      </c>
      <c r="F12">
        <v>40</v>
      </c>
      <c r="G12">
        <f t="shared" si="0"/>
        <v>5.75</v>
      </c>
      <c r="H12">
        <f t="shared" si="1"/>
        <v>0.28443113772455092</v>
      </c>
    </row>
    <row r="13" spans="1:8" x14ac:dyDescent="0.2">
      <c r="A13" s="1">
        <v>11</v>
      </c>
      <c r="B13" s="1" t="s">
        <v>45</v>
      </c>
      <c r="C13">
        <v>0</v>
      </c>
      <c r="D13">
        <v>1</v>
      </c>
      <c r="E13">
        <v>52</v>
      </c>
      <c r="F13">
        <v>47</v>
      </c>
      <c r="G13">
        <f t="shared" si="0"/>
        <v>7.9</v>
      </c>
      <c r="H13">
        <f t="shared" si="1"/>
        <v>0.41317365269461082</v>
      </c>
    </row>
    <row r="14" spans="1:8" x14ac:dyDescent="0.2">
      <c r="A14" s="1">
        <v>12</v>
      </c>
      <c r="B14" s="1" t="s">
        <v>46</v>
      </c>
      <c r="C14">
        <v>1</v>
      </c>
      <c r="D14">
        <v>1</v>
      </c>
      <c r="E14">
        <v>44</v>
      </c>
      <c r="F14">
        <v>70</v>
      </c>
      <c r="G14">
        <f t="shared" si="0"/>
        <v>8.75</v>
      </c>
      <c r="H14">
        <f t="shared" si="1"/>
        <v>0.46407185628742514</v>
      </c>
    </row>
    <row r="15" spans="1:8" x14ac:dyDescent="0.2">
      <c r="A15" s="1">
        <v>13</v>
      </c>
      <c r="B15" s="1" t="s">
        <v>47</v>
      </c>
      <c r="C15">
        <v>0</v>
      </c>
      <c r="D15">
        <v>1</v>
      </c>
      <c r="E15">
        <v>65</v>
      </c>
      <c r="F15">
        <v>110</v>
      </c>
      <c r="G15">
        <f t="shared" si="0"/>
        <v>12.35</v>
      </c>
      <c r="H15">
        <f t="shared" si="1"/>
        <v>0.67964071856287422</v>
      </c>
    </row>
    <row r="16" spans="1:8" x14ac:dyDescent="0.2">
      <c r="A16" s="1">
        <v>14</v>
      </c>
      <c r="B16" s="1" t="s">
        <v>48</v>
      </c>
      <c r="C16">
        <v>2</v>
      </c>
      <c r="D16">
        <v>7</v>
      </c>
      <c r="E16">
        <v>93</v>
      </c>
      <c r="F16">
        <v>99</v>
      </c>
      <c r="G16">
        <f t="shared" si="0"/>
        <v>17.7</v>
      </c>
      <c r="H16">
        <f t="shared" si="1"/>
        <v>1</v>
      </c>
    </row>
    <row r="17" spans="1:8" x14ac:dyDescent="0.2">
      <c r="A17" s="1">
        <v>15</v>
      </c>
      <c r="B17" s="1" t="s">
        <v>49</v>
      </c>
      <c r="C17">
        <v>3</v>
      </c>
      <c r="D17">
        <v>4</v>
      </c>
      <c r="E17">
        <v>52</v>
      </c>
      <c r="F17">
        <v>84</v>
      </c>
      <c r="G17">
        <f t="shared" si="0"/>
        <v>12.3</v>
      </c>
      <c r="H17">
        <f t="shared" si="1"/>
        <v>0.67664670658682646</v>
      </c>
    </row>
    <row r="18" spans="1:8" x14ac:dyDescent="0.2">
      <c r="A18" s="1">
        <v>16</v>
      </c>
      <c r="B18" s="1" t="s">
        <v>50</v>
      </c>
      <c r="C18">
        <v>2</v>
      </c>
      <c r="D18">
        <v>4</v>
      </c>
      <c r="E18">
        <v>82</v>
      </c>
      <c r="F18">
        <v>77</v>
      </c>
      <c r="G18">
        <f t="shared" si="0"/>
        <v>14.450000000000001</v>
      </c>
      <c r="H18">
        <f t="shared" si="1"/>
        <v>0.8053892215568863</v>
      </c>
    </row>
    <row r="19" spans="1:8" x14ac:dyDescent="0.2">
      <c r="A19" s="1">
        <v>17</v>
      </c>
      <c r="B19" s="1" t="s">
        <v>51</v>
      </c>
      <c r="C19">
        <v>0</v>
      </c>
      <c r="D19">
        <v>1</v>
      </c>
      <c r="E19">
        <v>35</v>
      </c>
      <c r="F19">
        <v>58</v>
      </c>
      <c r="G19">
        <f t="shared" si="0"/>
        <v>6.75</v>
      </c>
      <c r="H19">
        <f t="shared" si="1"/>
        <v>0.34431137724550898</v>
      </c>
    </row>
    <row r="20" spans="1:8" x14ac:dyDescent="0.2">
      <c r="A20" s="1">
        <v>18</v>
      </c>
      <c r="B20" s="1" t="s">
        <v>52</v>
      </c>
      <c r="C20">
        <v>0</v>
      </c>
      <c r="D20">
        <v>1</v>
      </c>
      <c r="E20">
        <v>12</v>
      </c>
      <c r="F20">
        <v>43</v>
      </c>
      <c r="G20">
        <f t="shared" si="0"/>
        <v>3.7</v>
      </c>
      <c r="H20">
        <f t="shared" si="1"/>
        <v>0.16167664670658685</v>
      </c>
    </row>
    <row r="21" spans="1:8" x14ac:dyDescent="0.2">
      <c r="A21" s="1">
        <v>19</v>
      </c>
      <c r="B21" s="1" t="s">
        <v>53</v>
      </c>
      <c r="C21">
        <v>2</v>
      </c>
      <c r="D21">
        <v>4</v>
      </c>
      <c r="E21">
        <v>65</v>
      </c>
      <c r="F21">
        <v>87</v>
      </c>
      <c r="G21">
        <f t="shared" si="0"/>
        <v>13.25</v>
      </c>
      <c r="H21">
        <f t="shared" si="1"/>
        <v>0.73353293413173659</v>
      </c>
    </row>
    <row r="22" spans="1:8" x14ac:dyDescent="0.2">
      <c r="A22" s="1">
        <v>20</v>
      </c>
      <c r="B22" s="1" t="s">
        <v>54</v>
      </c>
      <c r="C22">
        <v>0</v>
      </c>
      <c r="D22">
        <v>1</v>
      </c>
      <c r="E22">
        <v>35</v>
      </c>
      <c r="F22">
        <v>57</v>
      </c>
      <c r="G22">
        <f t="shared" si="0"/>
        <v>6.7</v>
      </c>
      <c r="H22">
        <f t="shared" si="1"/>
        <v>0.3413173652694611</v>
      </c>
    </row>
    <row r="23" spans="1:8" x14ac:dyDescent="0.2">
      <c r="A23" s="1">
        <v>21</v>
      </c>
      <c r="B23" s="1" t="s">
        <v>55</v>
      </c>
      <c r="C23">
        <v>0</v>
      </c>
      <c r="D23">
        <v>1</v>
      </c>
      <c r="E23">
        <v>52</v>
      </c>
      <c r="F23">
        <v>80</v>
      </c>
      <c r="G23">
        <f t="shared" si="0"/>
        <v>9.5500000000000007</v>
      </c>
      <c r="H23">
        <f t="shared" si="1"/>
        <v>0.51197604790419171</v>
      </c>
    </row>
    <row r="24" spans="1:8" x14ac:dyDescent="0.2">
      <c r="A24" s="1">
        <v>22</v>
      </c>
      <c r="B24" s="1" t="s">
        <v>56</v>
      </c>
      <c r="C24">
        <v>0</v>
      </c>
      <c r="D24">
        <v>1</v>
      </c>
      <c r="E24">
        <v>5</v>
      </c>
      <c r="F24">
        <v>3</v>
      </c>
      <c r="G24">
        <f t="shared" si="0"/>
        <v>1</v>
      </c>
      <c r="H24">
        <f t="shared" si="1"/>
        <v>0</v>
      </c>
    </row>
    <row r="25" spans="1:8" x14ac:dyDescent="0.2">
      <c r="A25" s="1">
        <v>23</v>
      </c>
      <c r="B25" s="1" t="s">
        <v>57</v>
      </c>
      <c r="C25">
        <v>2</v>
      </c>
      <c r="D25">
        <v>7</v>
      </c>
      <c r="E25">
        <v>63</v>
      </c>
      <c r="F25">
        <v>74</v>
      </c>
      <c r="G25">
        <f t="shared" si="0"/>
        <v>13.45</v>
      </c>
      <c r="H25">
        <f t="shared" si="1"/>
        <v>0.74550898203592808</v>
      </c>
    </row>
    <row r="26" spans="1:8" x14ac:dyDescent="0.2">
      <c r="A26" s="1">
        <v>24</v>
      </c>
      <c r="B26" s="1" t="s">
        <v>58</v>
      </c>
      <c r="C26">
        <v>1</v>
      </c>
      <c r="D26">
        <v>1</v>
      </c>
      <c r="E26">
        <v>23</v>
      </c>
      <c r="F26">
        <v>44</v>
      </c>
      <c r="G26">
        <f t="shared" si="0"/>
        <v>5.3500000000000005</v>
      </c>
      <c r="H26">
        <f t="shared" si="1"/>
        <v>0.26047904191616772</v>
      </c>
    </row>
    <row r="27" spans="1:8" x14ac:dyDescent="0.2">
      <c r="A27" s="1">
        <v>25</v>
      </c>
      <c r="B27" s="1" t="s">
        <v>60</v>
      </c>
      <c r="C27">
        <v>0</v>
      </c>
      <c r="D27">
        <v>1</v>
      </c>
      <c r="E27">
        <v>10</v>
      </c>
      <c r="F27">
        <v>15</v>
      </c>
      <c r="G27">
        <f t="shared" si="0"/>
        <v>2.1</v>
      </c>
      <c r="H27">
        <f t="shared" si="1"/>
        <v>6.5868263473053898E-2</v>
      </c>
    </row>
    <row r="28" spans="1:8" x14ac:dyDescent="0.2">
      <c r="A28" s="1">
        <v>26</v>
      </c>
      <c r="B28" s="1" t="s">
        <v>61</v>
      </c>
      <c r="C28">
        <v>0</v>
      </c>
      <c r="D28">
        <v>1</v>
      </c>
      <c r="E28">
        <v>16</v>
      </c>
      <c r="F28">
        <v>14</v>
      </c>
      <c r="G28">
        <f t="shared" si="0"/>
        <v>2.6500000000000004</v>
      </c>
      <c r="H28">
        <f t="shared" si="1"/>
        <v>9.8802395209580868E-2</v>
      </c>
    </row>
    <row r="29" spans="1:8" x14ac:dyDescent="0.2">
      <c r="A29" s="1">
        <v>27</v>
      </c>
      <c r="B29" s="1" t="s">
        <v>62</v>
      </c>
      <c r="C29">
        <v>0</v>
      </c>
      <c r="D29">
        <v>1</v>
      </c>
      <c r="E29">
        <v>24</v>
      </c>
      <c r="F29">
        <v>26</v>
      </c>
      <c r="G29">
        <f t="shared" si="0"/>
        <v>4.0500000000000007</v>
      </c>
      <c r="H29">
        <f t="shared" si="1"/>
        <v>0.18263473053892221</v>
      </c>
    </row>
    <row r="30" spans="1:8" x14ac:dyDescent="0.2">
      <c r="A30" s="1">
        <v>28</v>
      </c>
      <c r="B30" s="1" t="s">
        <v>63</v>
      </c>
      <c r="C30">
        <v>0</v>
      </c>
      <c r="D30">
        <v>0</v>
      </c>
      <c r="E30">
        <v>14</v>
      </c>
      <c r="F30">
        <v>15</v>
      </c>
      <c r="G30">
        <f t="shared" si="0"/>
        <v>2.1500000000000004</v>
      </c>
      <c r="H30">
        <f t="shared" si="1"/>
        <v>6.8862275449101826E-2</v>
      </c>
    </row>
    <row r="31" spans="1:8" x14ac:dyDescent="0.2">
      <c r="A31" s="1">
        <v>29</v>
      </c>
      <c r="B31" s="1" t="s">
        <v>64</v>
      </c>
      <c r="C31">
        <v>1</v>
      </c>
      <c r="D31">
        <v>2</v>
      </c>
      <c r="E31">
        <v>31</v>
      </c>
      <c r="F31">
        <v>49</v>
      </c>
      <c r="G31">
        <f t="shared" si="0"/>
        <v>6.75</v>
      </c>
      <c r="H31">
        <f t="shared" si="1"/>
        <v>0.34431137724550898</v>
      </c>
    </row>
    <row r="32" spans="1:8" x14ac:dyDescent="0.2">
      <c r="A32" s="1">
        <v>30</v>
      </c>
      <c r="B32" s="1" t="s">
        <v>65</v>
      </c>
      <c r="C32">
        <v>0</v>
      </c>
      <c r="D32">
        <v>0</v>
      </c>
      <c r="E32">
        <v>14</v>
      </c>
      <c r="F32">
        <v>35</v>
      </c>
      <c r="G32">
        <f t="shared" si="0"/>
        <v>3.1500000000000004</v>
      </c>
      <c r="H32">
        <f t="shared" si="1"/>
        <v>0.1287425149700599</v>
      </c>
    </row>
    <row r="33" spans="1:8" x14ac:dyDescent="0.2">
      <c r="A33" s="1">
        <v>31</v>
      </c>
      <c r="B33" s="1" t="s">
        <v>66</v>
      </c>
      <c r="C33">
        <v>1</v>
      </c>
      <c r="D33">
        <v>2</v>
      </c>
      <c r="E33">
        <v>27</v>
      </c>
      <c r="F33">
        <v>50</v>
      </c>
      <c r="G33">
        <f t="shared" si="0"/>
        <v>6.4</v>
      </c>
      <c r="H33">
        <f t="shared" si="1"/>
        <v>0.3233532934131737</v>
      </c>
    </row>
    <row r="34" spans="1:8" x14ac:dyDescent="0.2">
      <c r="A34" s="1">
        <v>32</v>
      </c>
      <c r="B34" s="1" t="s">
        <v>67</v>
      </c>
      <c r="C34">
        <v>1</v>
      </c>
      <c r="D34">
        <v>1</v>
      </c>
      <c r="E34">
        <v>16</v>
      </c>
      <c r="F34">
        <v>13</v>
      </c>
      <c r="G34">
        <f t="shared" si="0"/>
        <v>3.1</v>
      </c>
      <c r="H34">
        <f t="shared" si="1"/>
        <v>0.125748502994012</v>
      </c>
    </row>
    <row r="35" spans="1:8" x14ac:dyDescent="0.2">
      <c r="A35" s="1">
        <v>33</v>
      </c>
      <c r="B35" s="1" t="s">
        <v>76</v>
      </c>
      <c r="C35">
        <v>2</v>
      </c>
      <c r="D35">
        <v>11</v>
      </c>
      <c r="E35">
        <v>23</v>
      </c>
      <c r="F35">
        <v>13</v>
      </c>
      <c r="G35">
        <f t="shared" si="0"/>
        <v>7.8000000000000007</v>
      </c>
      <c r="H35">
        <f t="shared" si="1"/>
        <v>0.40718562874251502</v>
      </c>
    </row>
    <row r="36" spans="1:8" x14ac:dyDescent="0.2">
      <c r="A36" t="s">
        <v>191</v>
      </c>
    </row>
  </sheetData>
  <mergeCells count="3">
    <mergeCell ref="A2:B2"/>
    <mergeCell ref="G1:G2"/>
    <mergeCell ref="H1:H2"/>
  </mergeCells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68599-5A2F-4EAA-B6DD-DE2885A798E5}">
  <dimension ref="A1:E34"/>
  <sheetViews>
    <sheetView workbookViewId="0">
      <selection activeCell="F29" sqref="F29"/>
    </sheetView>
  </sheetViews>
  <sheetFormatPr defaultColWidth="8.875" defaultRowHeight="14.25" x14ac:dyDescent="0.2"/>
  <cols>
    <col min="3" max="3" width="18.5" customWidth="1"/>
    <col min="5" max="5" width="13.375" customWidth="1"/>
  </cols>
  <sheetData>
    <row r="1" spans="1:5" x14ac:dyDescent="0.2">
      <c r="A1" s="1" t="s">
        <v>59</v>
      </c>
      <c r="B1" s="1" t="s">
        <v>68</v>
      </c>
      <c r="C1" t="s">
        <v>199</v>
      </c>
      <c r="D1" t="s">
        <v>70</v>
      </c>
      <c r="E1" t="s">
        <v>200</v>
      </c>
    </row>
    <row r="2" spans="1:5" x14ac:dyDescent="0.2">
      <c r="A2" s="1">
        <v>1</v>
      </c>
      <c r="B2" s="1" t="s">
        <v>35</v>
      </c>
      <c r="C2">
        <v>12298.3</v>
      </c>
      <c r="D2">
        <f>(C2-MIN($C$2:$C$34))/(MAX($C$2:$C$34)-MIN($C$2:$C$34))</f>
        <v>0.37101665056908428</v>
      </c>
    </row>
    <row r="3" spans="1:5" x14ac:dyDescent="0.2">
      <c r="A3" s="1">
        <v>2</v>
      </c>
      <c r="B3" s="1" t="s">
        <v>36</v>
      </c>
      <c r="C3">
        <v>9655.39</v>
      </c>
      <c r="D3">
        <f t="shared" ref="D3:D34" si="0">(C3-MIN($C$2:$C$34))/(MAX($C$2:$C$34)-MIN($C$2:$C$34))</f>
        <v>0.28621041518927226</v>
      </c>
    </row>
    <row r="4" spans="1:5" x14ac:dyDescent="0.2">
      <c r="A4" s="1">
        <v>3</v>
      </c>
      <c r="B4" s="1" t="s">
        <v>37</v>
      </c>
      <c r="C4">
        <v>4822.8</v>
      </c>
      <c r="D4">
        <f t="shared" si="0"/>
        <v>0.13114128115363513</v>
      </c>
    </row>
    <row r="5" spans="1:5" x14ac:dyDescent="0.2">
      <c r="A5" s="1">
        <v>4</v>
      </c>
      <c r="B5" s="1" t="s">
        <v>38</v>
      </c>
      <c r="C5">
        <v>9510</v>
      </c>
      <c r="D5">
        <f t="shared" si="0"/>
        <v>0.28154511120167119</v>
      </c>
    </row>
    <row r="6" spans="1:5" x14ac:dyDescent="0.2">
      <c r="A6" s="1">
        <v>5</v>
      </c>
      <c r="B6" s="1" t="s">
        <v>39</v>
      </c>
      <c r="C6">
        <v>10156.5</v>
      </c>
      <c r="D6">
        <f t="shared" si="0"/>
        <v>0.30229013512342728</v>
      </c>
    </row>
    <row r="7" spans="1:5" x14ac:dyDescent="0.2">
      <c r="A7" s="1">
        <v>6</v>
      </c>
      <c r="B7" s="1" t="s">
        <v>40</v>
      </c>
      <c r="C7">
        <v>9579.7000000000007</v>
      </c>
      <c r="D7">
        <f t="shared" si="0"/>
        <v>0.28378165902432612</v>
      </c>
    </row>
    <row r="8" spans="1:5" x14ac:dyDescent="0.2">
      <c r="A8" s="1">
        <v>7</v>
      </c>
      <c r="B8" s="1" t="s">
        <v>41</v>
      </c>
      <c r="C8">
        <v>14682</v>
      </c>
      <c r="D8">
        <f t="shared" si="0"/>
        <v>0.44750530257572019</v>
      </c>
      <c r="E8" t="s">
        <v>202</v>
      </c>
    </row>
    <row r="9" spans="1:5" x14ac:dyDescent="0.2">
      <c r="A9" s="1">
        <v>8</v>
      </c>
      <c r="B9" s="1" t="s">
        <v>42</v>
      </c>
      <c r="C9">
        <v>17573.099999999999</v>
      </c>
      <c r="D9">
        <f t="shared" si="0"/>
        <v>0.54027550932001878</v>
      </c>
    </row>
    <row r="10" spans="1:5" x14ac:dyDescent="0.2">
      <c r="A10" s="1">
        <v>9</v>
      </c>
      <c r="B10" s="1" t="s">
        <v>43</v>
      </c>
      <c r="C10">
        <v>7879</v>
      </c>
      <c r="D10">
        <f t="shared" si="0"/>
        <v>0.22920925038746509</v>
      </c>
    </row>
    <row r="11" spans="1:5" x14ac:dyDescent="0.2">
      <c r="A11" s="1">
        <v>10</v>
      </c>
      <c r="B11" s="1" t="s">
        <v>44</v>
      </c>
      <c r="C11">
        <v>9654.17</v>
      </c>
      <c r="D11">
        <f t="shared" si="0"/>
        <v>0.28617126758032485</v>
      </c>
    </row>
    <row r="12" spans="1:5" x14ac:dyDescent="0.2">
      <c r="A12" s="1">
        <v>11</v>
      </c>
      <c r="B12" s="1" t="s">
        <v>45</v>
      </c>
      <c r="C12">
        <v>17900</v>
      </c>
      <c r="D12">
        <f t="shared" si="0"/>
        <v>0.55076514322569881</v>
      </c>
    </row>
    <row r="13" spans="1:5" x14ac:dyDescent="0.2">
      <c r="A13" s="1">
        <v>12</v>
      </c>
      <c r="B13" s="1" t="s">
        <v>46</v>
      </c>
      <c r="C13">
        <v>10026</v>
      </c>
      <c r="D13">
        <f t="shared" si="0"/>
        <v>0.29810262449420971</v>
      </c>
    </row>
    <row r="14" spans="1:5" x14ac:dyDescent="0.2">
      <c r="A14" s="1">
        <v>13</v>
      </c>
      <c r="B14" s="1" t="s">
        <v>47</v>
      </c>
      <c r="C14">
        <v>11756</v>
      </c>
      <c r="D14">
        <f t="shared" si="0"/>
        <v>0.35361521750989122</v>
      </c>
      <c r="E14" t="s">
        <v>201</v>
      </c>
    </row>
    <row r="15" spans="1:5" x14ac:dyDescent="0.2">
      <c r="A15" s="1">
        <v>14</v>
      </c>
      <c r="B15" s="1" t="s">
        <v>48</v>
      </c>
      <c r="C15">
        <v>31900</v>
      </c>
      <c r="D15">
        <f t="shared" si="0"/>
        <v>1</v>
      </c>
    </row>
    <row r="16" spans="1:5" x14ac:dyDescent="0.2">
      <c r="A16" s="1">
        <v>15</v>
      </c>
      <c r="B16" s="1" t="s">
        <v>49</v>
      </c>
      <c r="C16">
        <v>15194.31</v>
      </c>
      <c r="D16">
        <f t="shared" si="0"/>
        <v>0.4639444103952946</v>
      </c>
    </row>
    <row r="17" spans="1:5" x14ac:dyDescent="0.2">
      <c r="A17" s="1">
        <v>16</v>
      </c>
      <c r="B17" s="1" t="s">
        <v>50</v>
      </c>
      <c r="C17">
        <v>23059.46</v>
      </c>
      <c r="D17">
        <f t="shared" si="0"/>
        <v>0.71632294852089418</v>
      </c>
      <c r="E17" t="s">
        <v>203</v>
      </c>
    </row>
    <row r="18" spans="1:5" x14ac:dyDescent="0.2">
      <c r="A18" s="1">
        <v>17</v>
      </c>
      <c r="B18" s="1" t="s">
        <v>51</v>
      </c>
      <c r="C18">
        <v>15209.74</v>
      </c>
      <c r="D18">
        <f t="shared" si="0"/>
        <v>0.46443953138386801</v>
      </c>
    </row>
    <row r="19" spans="1:5" x14ac:dyDescent="0.2">
      <c r="A19" s="1">
        <v>18</v>
      </c>
      <c r="B19" s="1" t="s">
        <v>52</v>
      </c>
      <c r="C19">
        <v>2820.39</v>
      </c>
      <c r="D19">
        <f t="shared" si="0"/>
        <v>6.6887540471247356E-2</v>
      </c>
    </row>
    <row r="20" spans="1:5" x14ac:dyDescent="0.2">
      <c r="A20" s="1">
        <v>19</v>
      </c>
      <c r="B20" s="1" t="s">
        <v>53</v>
      </c>
      <c r="C20">
        <v>28000</v>
      </c>
      <c r="D20">
        <f t="shared" si="0"/>
        <v>0.87485600418430176</v>
      </c>
      <c r="E20" t="s">
        <v>204</v>
      </c>
    </row>
    <row r="21" spans="1:5" x14ac:dyDescent="0.2">
      <c r="A21" s="1">
        <v>20</v>
      </c>
      <c r="B21" s="1" t="s">
        <v>54</v>
      </c>
      <c r="C21">
        <v>22900</v>
      </c>
      <c r="D21">
        <f t="shared" si="0"/>
        <v>0.71120616350223498</v>
      </c>
      <c r="E21" t="s">
        <v>205</v>
      </c>
    </row>
    <row r="22" spans="1:5" x14ac:dyDescent="0.2">
      <c r="A22" s="1">
        <v>21</v>
      </c>
      <c r="B22" s="1" t="s">
        <v>55</v>
      </c>
      <c r="C22">
        <v>18644.03</v>
      </c>
      <c r="D22">
        <f t="shared" si="0"/>
        <v>0.57463972968896893</v>
      </c>
      <c r="E22" t="s">
        <v>206</v>
      </c>
    </row>
    <row r="23" spans="1:5" x14ac:dyDescent="0.2">
      <c r="A23" s="1">
        <v>22</v>
      </c>
      <c r="B23" s="1" t="s">
        <v>56</v>
      </c>
      <c r="C23">
        <v>2337.1999999999998</v>
      </c>
      <c r="D23">
        <f t="shared" si="0"/>
        <v>5.1382841153763459E-2</v>
      </c>
    </row>
    <row r="24" spans="1:5" x14ac:dyDescent="0.2">
      <c r="A24" s="1">
        <v>23</v>
      </c>
      <c r="B24" s="1" t="s">
        <v>57</v>
      </c>
      <c r="C24">
        <v>29400</v>
      </c>
      <c r="D24">
        <f t="shared" si="0"/>
        <v>0.91977948986173197</v>
      </c>
    </row>
    <row r="25" spans="1:5" x14ac:dyDescent="0.2">
      <c r="A25" s="1">
        <v>24</v>
      </c>
      <c r="B25" s="1" t="s">
        <v>58</v>
      </c>
      <c r="C25">
        <v>6936.1</v>
      </c>
      <c r="D25">
        <f t="shared" si="0"/>
        <v>0.19895328278371591</v>
      </c>
    </row>
    <row r="26" spans="1:5" x14ac:dyDescent="0.2">
      <c r="A26" s="1">
        <v>25</v>
      </c>
      <c r="B26" s="1" t="s">
        <v>60</v>
      </c>
      <c r="C26">
        <v>2855.73</v>
      </c>
      <c r="D26">
        <f t="shared" si="0"/>
        <v>6.8021537602561924E-2</v>
      </c>
    </row>
    <row r="27" spans="1:5" x14ac:dyDescent="0.2">
      <c r="A27" s="1">
        <v>26</v>
      </c>
      <c r="B27" s="1" t="s">
        <v>61</v>
      </c>
      <c r="C27">
        <v>1642</v>
      </c>
      <c r="D27">
        <f t="shared" si="0"/>
        <v>2.9075121694513883E-2</v>
      </c>
    </row>
    <row r="28" spans="1:5" x14ac:dyDescent="0.2">
      <c r="A28" s="1">
        <v>27</v>
      </c>
      <c r="B28" s="1" t="s">
        <v>62</v>
      </c>
      <c r="C28">
        <v>7526.38</v>
      </c>
      <c r="D28">
        <f t="shared" si="0"/>
        <v>0.21789430787348266</v>
      </c>
    </row>
    <row r="29" spans="1:5" x14ac:dyDescent="0.2">
      <c r="A29" s="1">
        <v>28</v>
      </c>
      <c r="B29" s="1" t="s">
        <v>63</v>
      </c>
      <c r="C29">
        <v>735.9</v>
      </c>
      <c r="D29">
        <f t="shared" si="0"/>
        <v>0</v>
      </c>
    </row>
    <row r="30" spans="1:5" x14ac:dyDescent="0.2">
      <c r="A30" s="1">
        <v>29</v>
      </c>
      <c r="B30" s="1" t="s">
        <v>64</v>
      </c>
      <c r="C30">
        <v>10268.299999999999</v>
      </c>
      <c r="D30">
        <f t="shared" si="0"/>
        <v>0.30587759633681061</v>
      </c>
    </row>
    <row r="31" spans="1:5" x14ac:dyDescent="0.2">
      <c r="A31" s="1">
        <v>30</v>
      </c>
      <c r="B31" s="1" t="s">
        <v>65</v>
      </c>
      <c r="C31">
        <v>14000</v>
      </c>
      <c r="D31">
        <f t="shared" si="0"/>
        <v>0.42562114741000062</v>
      </c>
    </row>
    <row r="32" spans="1:5" x14ac:dyDescent="0.2">
      <c r="A32" s="1">
        <v>31</v>
      </c>
      <c r="B32" s="1" t="s">
        <v>66</v>
      </c>
      <c r="C32">
        <v>10900</v>
      </c>
      <c r="D32">
        <f t="shared" si="0"/>
        <v>0.32614771483854821</v>
      </c>
    </row>
    <row r="33" spans="1:4" x14ac:dyDescent="0.2">
      <c r="A33" s="1">
        <v>32</v>
      </c>
      <c r="B33" s="1" t="s">
        <v>67</v>
      </c>
      <c r="C33">
        <v>10012.870000000001</v>
      </c>
      <c r="D33">
        <f t="shared" si="0"/>
        <v>0.29768130637496354</v>
      </c>
    </row>
    <row r="34" spans="1:4" x14ac:dyDescent="0.2">
      <c r="A34" s="1">
        <v>33</v>
      </c>
      <c r="B34" s="1" t="s">
        <v>76</v>
      </c>
      <c r="C34">
        <v>13609</v>
      </c>
      <c r="D34">
        <f t="shared" si="0"/>
        <v>0.41307465962437551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9E667-AEEC-4209-B65F-1FF5E890D0D2}">
  <dimension ref="A1:G34"/>
  <sheetViews>
    <sheetView topLeftCell="A8" zoomScale="171" workbookViewId="0">
      <selection activeCell="A29" sqref="A29:XFD29"/>
    </sheetView>
  </sheetViews>
  <sheetFormatPr defaultColWidth="8.875" defaultRowHeight="14.25" x14ac:dyDescent="0.2"/>
  <sheetData>
    <row r="1" spans="1:7" x14ac:dyDescent="0.2">
      <c r="A1" s="1" t="s">
        <v>59</v>
      </c>
      <c r="B1" s="1" t="s">
        <v>68</v>
      </c>
      <c r="C1" t="s">
        <v>195</v>
      </c>
      <c r="D1" t="s">
        <v>70</v>
      </c>
      <c r="E1" t="s">
        <v>196</v>
      </c>
      <c r="F1" t="s">
        <v>70</v>
      </c>
      <c r="G1" t="s">
        <v>74</v>
      </c>
    </row>
    <row r="2" spans="1:7" x14ac:dyDescent="0.2">
      <c r="A2" s="1">
        <v>1</v>
      </c>
      <c r="B2" s="1" t="s">
        <v>35</v>
      </c>
      <c r="C2">
        <v>163351</v>
      </c>
      <c r="D2">
        <f>(C2-MIN($C$2:$C$34))/(MAX($C$2:$C$34)-MIN($C$2:$C$34))</f>
        <v>0.12359950920618279</v>
      </c>
      <c r="E2">
        <v>62</v>
      </c>
      <c r="F2">
        <f>(E2-MIN($E$2:$E$34))/(MAX($E$2:$E$34)-MIN($E$2:$E$34))</f>
        <v>9.3856655290102398E-3</v>
      </c>
      <c r="G2">
        <f>AVERAGE(F2,D2)</f>
        <v>6.6492587367596515E-2</v>
      </c>
    </row>
    <row r="3" spans="1:7" x14ac:dyDescent="0.2">
      <c r="A3" s="1">
        <v>2</v>
      </c>
      <c r="B3" s="1" t="s">
        <v>36</v>
      </c>
      <c r="C3">
        <v>9717</v>
      </c>
      <c r="D3">
        <f t="shared" ref="D3:D34" si="0">(C3-MIN($C$2:$C$34))/(MAX($C$2:$C$34)-MIN($C$2:$C$34))</f>
        <v>6.8771913829977173E-3</v>
      </c>
      <c r="E3">
        <v>20</v>
      </c>
      <c r="F3">
        <f t="shared" ref="F3:F34" si="1">(E3-MIN($E$2:$E$34))/(MAX($E$2:$E$34)-MIN($E$2:$E$34))</f>
        <v>2.218430034129693E-3</v>
      </c>
      <c r="G3">
        <f t="shared" ref="G3:G34" si="2">AVERAGE(F3,D3)</f>
        <v>4.5478107085637053E-3</v>
      </c>
    </row>
    <row r="4" spans="1:7" x14ac:dyDescent="0.2">
      <c r="A4" s="1">
        <v>3</v>
      </c>
      <c r="B4" s="1" t="s">
        <v>37</v>
      </c>
      <c r="C4">
        <v>19928</v>
      </c>
      <c r="D4">
        <f t="shared" si="0"/>
        <v>1.4634924614525521E-2</v>
      </c>
      <c r="E4">
        <v>17</v>
      </c>
      <c r="F4">
        <f t="shared" si="1"/>
        <v>1.7064846416382253E-3</v>
      </c>
      <c r="G4">
        <f t="shared" si="2"/>
        <v>8.1707046280818738E-3</v>
      </c>
    </row>
    <row r="5" spans="1:7" x14ac:dyDescent="0.2">
      <c r="A5" s="1">
        <v>4</v>
      </c>
      <c r="B5" s="1" t="s">
        <v>38</v>
      </c>
      <c r="C5">
        <v>165054</v>
      </c>
      <c r="D5">
        <f t="shared" si="0"/>
        <v>0.12489335111131371</v>
      </c>
      <c r="E5">
        <v>218</v>
      </c>
      <c r="F5">
        <f t="shared" si="1"/>
        <v>3.600682593856655E-2</v>
      </c>
      <c r="G5">
        <f t="shared" si="2"/>
        <v>8.0450088524940122E-2</v>
      </c>
    </row>
    <row r="6" spans="1:7" x14ac:dyDescent="0.2">
      <c r="A6" s="1">
        <v>5</v>
      </c>
      <c r="B6" s="1" t="s">
        <v>39</v>
      </c>
      <c r="C6">
        <v>27340</v>
      </c>
      <c r="D6">
        <f t="shared" si="0"/>
        <v>2.0266137885711896E-2</v>
      </c>
      <c r="E6" s="9">
        <v>41</v>
      </c>
      <c r="F6">
        <f t="shared" si="1"/>
        <v>5.8020477815699661E-3</v>
      </c>
      <c r="G6">
        <f t="shared" si="2"/>
        <v>1.3034092833640931E-2</v>
      </c>
    </row>
    <row r="7" spans="1:7" x14ac:dyDescent="0.2">
      <c r="A7" s="1">
        <v>6</v>
      </c>
      <c r="B7" s="1" t="s">
        <v>40</v>
      </c>
      <c r="C7">
        <v>365309</v>
      </c>
      <c r="D7">
        <f t="shared" si="0"/>
        <v>0.27703563573374057</v>
      </c>
      <c r="E7">
        <v>84</v>
      </c>
      <c r="F7">
        <f t="shared" si="1"/>
        <v>1.3139931740614334E-2</v>
      </c>
      <c r="G7">
        <f t="shared" si="2"/>
        <v>0.14508778373717746</v>
      </c>
    </row>
    <row r="8" spans="1:7" x14ac:dyDescent="0.2">
      <c r="A8" s="1">
        <v>7</v>
      </c>
      <c r="B8" s="1" t="s">
        <v>41</v>
      </c>
      <c r="C8">
        <v>410058</v>
      </c>
      <c r="D8">
        <f t="shared" si="0"/>
        <v>0.31103336410291477</v>
      </c>
      <c r="E8">
        <v>744</v>
      </c>
      <c r="F8">
        <f t="shared" si="1"/>
        <v>0.12576791808873719</v>
      </c>
      <c r="G8">
        <f t="shared" si="2"/>
        <v>0.21840064109582596</v>
      </c>
    </row>
    <row r="9" spans="1:7" x14ac:dyDescent="0.2">
      <c r="A9" s="1">
        <v>8</v>
      </c>
      <c r="B9" s="1" t="s">
        <v>42</v>
      </c>
      <c r="C9">
        <v>612818</v>
      </c>
      <c r="D9">
        <f t="shared" si="0"/>
        <v>0.46507880431685833</v>
      </c>
      <c r="E9">
        <v>735</v>
      </c>
      <c r="F9">
        <f t="shared" si="1"/>
        <v>0.1242320819112628</v>
      </c>
      <c r="G9">
        <f t="shared" si="2"/>
        <v>0.29465544311406056</v>
      </c>
    </row>
    <row r="10" spans="1:7" x14ac:dyDescent="0.2">
      <c r="A10" s="1">
        <v>9</v>
      </c>
      <c r="B10" s="1" t="s">
        <v>43</v>
      </c>
      <c r="C10">
        <v>339150</v>
      </c>
      <c r="D10">
        <f t="shared" si="0"/>
        <v>0.25716152510759854</v>
      </c>
      <c r="E10">
        <v>123</v>
      </c>
      <c r="F10">
        <f t="shared" si="1"/>
        <v>1.9795221843003412E-2</v>
      </c>
      <c r="G10">
        <f t="shared" si="2"/>
        <v>0.13847837347530098</v>
      </c>
    </row>
    <row r="11" spans="1:7" x14ac:dyDescent="0.2">
      <c r="A11" s="1">
        <v>10</v>
      </c>
      <c r="B11" s="1" t="s">
        <v>44</v>
      </c>
      <c r="C11">
        <v>94116</v>
      </c>
      <c r="D11">
        <f t="shared" si="0"/>
        <v>7.0998719833464383E-2</v>
      </c>
      <c r="E11">
        <v>310</v>
      </c>
      <c r="F11">
        <f t="shared" si="1"/>
        <v>5.1706484641638226E-2</v>
      </c>
      <c r="G11">
        <f t="shared" si="2"/>
        <v>6.1352602237551304E-2</v>
      </c>
    </row>
    <row r="12" spans="1:7" x14ac:dyDescent="0.2">
      <c r="A12" s="1">
        <v>11</v>
      </c>
      <c r="B12" s="1" t="s">
        <v>45</v>
      </c>
      <c r="C12">
        <v>348899</v>
      </c>
      <c r="D12">
        <f t="shared" si="0"/>
        <v>0.26456825718811611</v>
      </c>
      <c r="E12">
        <v>43</v>
      </c>
      <c r="F12">
        <f t="shared" si="1"/>
        <v>6.1433447098976105E-3</v>
      </c>
      <c r="G12">
        <f t="shared" si="2"/>
        <v>0.13535580094900687</v>
      </c>
    </row>
    <row r="13" spans="1:7" x14ac:dyDescent="0.2">
      <c r="A13" s="1">
        <v>12</v>
      </c>
      <c r="B13" s="1" t="s">
        <v>46</v>
      </c>
      <c r="C13">
        <v>224249</v>
      </c>
      <c r="D13">
        <f t="shared" si="0"/>
        <v>0.16986632326294318</v>
      </c>
      <c r="E13">
        <v>228</v>
      </c>
      <c r="F13">
        <f t="shared" si="1"/>
        <v>3.771331058020478E-2</v>
      </c>
      <c r="G13">
        <f t="shared" si="2"/>
        <v>0.10378981692157398</v>
      </c>
    </row>
    <row r="14" spans="1:7" x14ac:dyDescent="0.2">
      <c r="A14" s="1">
        <v>13</v>
      </c>
      <c r="B14" s="1" t="s">
        <v>47</v>
      </c>
      <c r="C14">
        <v>440542</v>
      </c>
      <c r="D14">
        <f t="shared" si="0"/>
        <v>0.3341933621275836</v>
      </c>
      <c r="E14">
        <v>84</v>
      </c>
      <c r="F14">
        <f t="shared" si="1"/>
        <v>1.3139931740614334E-2</v>
      </c>
      <c r="G14">
        <f t="shared" si="2"/>
        <v>0.17366664693409897</v>
      </c>
    </row>
    <row r="15" spans="1:7" x14ac:dyDescent="0.2">
      <c r="A15" s="1">
        <v>14</v>
      </c>
      <c r="B15" s="1" t="s">
        <v>48</v>
      </c>
      <c r="C15">
        <v>1230896</v>
      </c>
      <c r="D15">
        <f t="shared" si="0"/>
        <v>0.93465908443401069</v>
      </c>
      <c r="E15">
        <v>288</v>
      </c>
      <c r="F15">
        <f t="shared" si="1"/>
        <v>4.7952218430034131E-2</v>
      </c>
      <c r="G15">
        <f t="shared" si="2"/>
        <v>0.49130565143202243</v>
      </c>
    </row>
    <row r="16" spans="1:7" x14ac:dyDescent="0.2">
      <c r="A16" s="1">
        <v>15</v>
      </c>
      <c r="B16" s="1" t="s">
        <v>49</v>
      </c>
      <c r="C16">
        <v>637366</v>
      </c>
      <c r="D16">
        <f t="shared" si="0"/>
        <v>0.48372896937097098</v>
      </c>
      <c r="E16" s="9">
        <v>281</v>
      </c>
      <c r="F16">
        <f t="shared" si="1"/>
        <v>4.6757679180887371E-2</v>
      </c>
      <c r="G16">
        <f t="shared" si="2"/>
        <v>0.26524332427592917</v>
      </c>
    </row>
    <row r="17" spans="1:7" x14ac:dyDescent="0.2">
      <c r="A17" s="1">
        <v>16</v>
      </c>
      <c r="B17" s="1" t="s">
        <v>50</v>
      </c>
      <c r="C17">
        <v>714349</v>
      </c>
      <c r="D17">
        <f t="shared" si="0"/>
        <v>0.54221624557924686</v>
      </c>
      <c r="E17">
        <v>3446</v>
      </c>
      <c r="F17">
        <f t="shared" si="1"/>
        <v>0.58686006825938564</v>
      </c>
      <c r="G17">
        <f t="shared" si="2"/>
        <v>0.56453815691931619</v>
      </c>
    </row>
    <row r="18" spans="1:7" x14ac:dyDescent="0.2">
      <c r="A18" s="1">
        <v>17</v>
      </c>
      <c r="B18" s="1" t="s">
        <v>51</v>
      </c>
      <c r="C18">
        <v>31018</v>
      </c>
      <c r="D18">
        <f t="shared" si="0"/>
        <v>2.3060471724274161E-2</v>
      </c>
      <c r="E18">
        <v>126</v>
      </c>
      <c r="F18">
        <f t="shared" si="1"/>
        <v>2.0307167235494882E-2</v>
      </c>
      <c r="G18">
        <f t="shared" si="2"/>
        <v>2.1683819479884521E-2</v>
      </c>
    </row>
    <row r="19" spans="1:7" x14ac:dyDescent="0.2">
      <c r="A19" s="1">
        <v>18</v>
      </c>
      <c r="B19" s="1" t="s">
        <v>52</v>
      </c>
      <c r="C19">
        <v>67154</v>
      </c>
      <c r="D19">
        <f t="shared" si="0"/>
        <v>5.0514535778185508E-2</v>
      </c>
      <c r="E19">
        <v>162</v>
      </c>
      <c r="F19">
        <f t="shared" si="1"/>
        <v>2.6450511945392493E-2</v>
      </c>
      <c r="G19">
        <f t="shared" si="2"/>
        <v>3.8482523861788999E-2</v>
      </c>
    </row>
    <row r="20" spans="1:7" x14ac:dyDescent="0.2">
      <c r="A20" s="1">
        <v>19</v>
      </c>
      <c r="B20" s="1" t="s">
        <v>53</v>
      </c>
      <c r="C20">
        <v>1316900</v>
      </c>
      <c r="D20">
        <f t="shared" si="0"/>
        <v>1</v>
      </c>
      <c r="E20">
        <v>578</v>
      </c>
      <c r="F20">
        <f t="shared" si="1"/>
        <v>9.7440273037542657E-2</v>
      </c>
      <c r="G20">
        <f t="shared" si="2"/>
        <v>0.54872013651877127</v>
      </c>
    </row>
    <row r="21" spans="1:7" x14ac:dyDescent="0.2">
      <c r="A21" s="1">
        <v>20</v>
      </c>
      <c r="B21" s="1" t="s">
        <v>54</v>
      </c>
      <c r="C21">
        <v>178000</v>
      </c>
      <c r="D21">
        <f t="shared" si="0"/>
        <v>0.13472898076711226</v>
      </c>
      <c r="E21">
        <v>43</v>
      </c>
      <c r="F21">
        <f t="shared" si="1"/>
        <v>6.1433447098976105E-3</v>
      </c>
      <c r="G21">
        <f t="shared" si="2"/>
        <v>7.0436162738504934E-2</v>
      </c>
    </row>
    <row r="22" spans="1:7" x14ac:dyDescent="0.2">
      <c r="A22" s="1">
        <v>21</v>
      </c>
      <c r="B22" s="1" t="s">
        <v>55</v>
      </c>
      <c r="C22">
        <v>64861</v>
      </c>
      <c r="D22">
        <f t="shared" si="0"/>
        <v>4.8772445649902942E-2</v>
      </c>
      <c r="E22">
        <v>117</v>
      </c>
      <c r="F22">
        <f t="shared" si="1"/>
        <v>1.877133105802048E-2</v>
      </c>
      <c r="G22">
        <f t="shared" si="2"/>
        <v>3.3771888353961707E-2</v>
      </c>
    </row>
    <row r="23" spans="1:7" x14ac:dyDescent="0.2">
      <c r="A23" s="1">
        <v>22</v>
      </c>
      <c r="B23" s="1" t="s">
        <v>56</v>
      </c>
      <c r="C23">
        <v>12392</v>
      </c>
      <c r="D23">
        <f t="shared" si="0"/>
        <v>8.9095032422021898E-3</v>
      </c>
      <c r="E23">
        <v>8</v>
      </c>
      <c r="F23">
        <f t="shared" si="1"/>
        <v>1.7064846416382253E-4</v>
      </c>
      <c r="G23">
        <f t="shared" si="2"/>
        <v>4.5400758531830062E-3</v>
      </c>
    </row>
    <row r="24" spans="1:7" x14ac:dyDescent="0.2">
      <c r="A24" s="1">
        <v>23</v>
      </c>
      <c r="B24" s="1" t="s">
        <v>57</v>
      </c>
      <c r="C24">
        <v>705738</v>
      </c>
      <c r="D24">
        <f t="shared" si="0"/>
        <v>0.53567410074948618</v>
      </c>
      <c r="E24">
        <v>237</v>
      </c>
      <c r="F24">
        <f t="shared" si="1"/>
        <v>3.9249146757679182E-2</v>
      </c>
      <c r="G24">
        <f t="shared" si="2"/>
        <v>0.2874616237535827</v>
      </c>
    </row>
    <row r="25" spans="1:7" x14ac:dyDescent="0.2">
      <c r="A25" s="1">
        <v>24</v>
      </c>
      <c r="B25" s="1" t="s">
        <v>58</v>
      </c>
      <c r="C25">
        <v>7483</v>
      </c>
      <c r="D25">
        <f t="shared" si="0"/>
        <v>5.1799260770303175E-3</v>
      </c>
      <c r="E25">
        <v>7</v>
      </c>
      <c r="F25">
        <f t="shared" si="1"/>
        <v>0</v>
      </c>
      <c r="G25">
        <f t="shared" si="2"/>
        <v>2.5899630385151588E-3</v>
      </c>
    </row>
    <row r="26" spans="1:7" x14ac:dyDescent="0.2">
      <c r="A26" s="1">
        <v>25</v>
      </c>
      <c r="B26" s="1" t="s">
        <v>60</v>
      </c>
      <c r="C26">
        <v>7565</v>
      </c>
      <c r="D26">
        <f t="shared" si="0"/>
        <v>5.2422249826208842E-3</v>
      </c>
      <c r="E26">
        <v>7</v>
      </c>
      <c r="F26">
        <f t="shared" si="1"/>
        <v>0</v>
      </c>
      <c r="G26">
        <f t="shared" si="2"/>
        <v>2.6211124913104421E-3</v>
      </c>
    </row>
    <row r="27" spans="1:7" x14ac:dyDescent="0.2">
      <c r="A27" s="1">
        <v>26</v>
      </c>
      <c r="B27" s="1" t="s">
        <v>61</v>
      </c>
      <c r="C27">
        <v>20023</v>
      </c>
      <c r="D27">
        <f t="shared" si="0"/>
        <v>1.4707100175880446E-2</v>
      </c>
      <c r="E27">
        <v>19</v>
      </c>
      <c r="F27">
        <f t="shared" si="1"/>
        <v>2.0477815699658703E-3</v>
      </c>
      <c r="G27">
        <f t="shared" si="2"/>
        <v>8.377440872923159E-3</v>
      </c>
    </row>
    <row r="28" spans="1:7" x14ac:dyDescent="0.2">
      <c r="A28" s="1">
        <v>27</v>
      </c>
      <c r="B28" s="1" t="s">
        <v>62</v>
      </c>
      <c r="C28">
        <v>665</v>
      </c>
      <c r="D28">
        <f t="shared" si="0"/>
        <v>0</v>
      </c>
      <c r="E28">
        <v>13</v>
      </c>
      <c r="F28">
        <f t="shared" si="1"/>
        <v>1.0238907849829352E-3</v>
      </c>
      <c r="G28">
        <f t="shared" si="2"/>
        <v>5.1194539249146758E-4</v>
      </c>
    </row>
    <row r="29" spans="1:7" x14ac:dyDescent="0.2">
      <c r="A29" s="1">
        <v>28</v>
      </c>
      <c r="B29" s="1" t="s">
        <v>63</v>
      </c>
      <c r="C29">
        <v>780944</v>
      </c>
      <c r="D29">
        <f t="shared" si="0"/>
        <v>0.59281131408904941</v>
      </c>
      <c r="E29">
        <v>5867</v>
      </c>
      <c r="F29">
        <f t="shared" si="1"/>
        <v>1</v>
      </c>
      <c r="G29">
        <f t="shared" si="2"/>
        <v>0.79640565704452471</v>
      </c>
    </row>
    <row r="30" spans="1:7" x14ac:dyDescent="0.2">
      <c r="A30" s="1">
        <v>29</v>
      </c>
      <c r="B30" s="1" t="s">
        <v>64</v>
      </c>
      <c r="C30">
        <v>64617</v>
      </c>
      <c r="D30">
        <f t="shared" si="0"/>
        <v>4.8587068418633451E-2</v>
      </c>
      <c r="E30" s="9">
        <v>241</v>
      </c>
      <c r="F30">
        <f t="shared" si="1"/>
        <v>3.9931740614334472E-2</v>
      </c>
      <c r="G30">
        <f t="shared" si="2"/>
        <v>4.4259404516483962E-2</v>
      </c>
    </row>
    <row r="31" spans="1:7" x14ac:dyDescent="0.2">
      <c r="A31" s="1">
        <v>30</v>
      </c>
      <c r="B31" s="1" t="s">
        <v>65</v>
      </c>
      <c r="C31">
        <v>236341</v>
      </c>
      <c r="D31">
        <f t="shared" si="0"/>
        <v>0.1790531326092985</v>
      </c>
      <c r="E31">
        <v>737</v>
      </c>
      <c r="F31">
        <f t="shared" si="1"/>
        <v>0.12457337883959044</v>
      </c>
      <c r="G31">
        <f t="shared" si="2"/>
        <v>0.15181325572444448</v>
      </c>
    </row>
    <row r="32" spans="1:7" x14ac:dyDescent="0.2">
      <c r="A32" s="1">
        <v>31</v>
      </c>
      <c r="B32" s="1" t="s">
        <v>66</v>
      </c>
      <c r="C32">
        <v>584193</v>
      </c>
      <c r="D32">
        <f t="shared" si="0"/>
        <v>0.4433311680664927</v>
      </c>
      <c r="E32">
        <v>954</v>
      </c>
      <c r="F32">
        <f t="shared" si="1"/>
        <v>0.16160409556313993</v>
      </c>
      <c r="G32">
        <f t="shared" si="2"/>
        <v>0.30246763181481628</v>
      </c>
    </row>
    <row r="33" spans="1:7" x14ac:dyDescent="0.2">
      <c r="A33" s="1">
        <v>32</v>
      </c>
      <c r="B33" s="1" t="s">
        <v>67</v>
      </c>
      <c r="C33">
        <v>197995</v>
      </c>
      <c r="D33">
        <f t="shared" si="0"/>
        <v>0.14992003707544627</v>
      </c>
      <c r="E33">
        <v>1322</v>
      </c>
      <c r="F33">
        <f t="shared" si="1"/>
        <v>0.22440273037542663</v>
      </c>
      <c r="G33">
        <f t="shared" si="2"/>
        <v>0.18716138372543645</v>
      </c>
    </row>
    <row r="34" spans="1:7" x14ac:dyDescent="0.2">
      <c r="A34" s="1">
        <v>33</v>
      </c>
      <c r="B34" s="1" t="s">
        <v>76</v>
      </c>
      <c r="C34">
        <v>461545</v>
      </c>
      <c r="D34">
        <f t="shared" si="0"/>
        <v>0.35015023912903093</v>
      </c>
      <c r="E34">
        <v>994</v>
      </c>
      <c r="F34">
        <f t="shared" si="1"/>
        <v>0.16843003412969285</v>
      </c>
      <c r="G34">
        <f t="shared" si="2"/>
        <v>0.2592901366293619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70D94-E649-4A83-9C77-62EE44064664}">
  <dimension ref="A1:D34"/>
  <sheetViews>
    <sheetView workbookViewId="0">
      <selection activeCell="F18" sqref="F18"/>
    </sheetView>
  </sheetViews>
  <sheetFormatPr defaultColWidth="8.875" defaultRowHeight="14.25" x14ac:dyDescent="0.2"/>
  <cols>
    <col min="3" max="3" width="11.125" customWidth="1"/>
  </cols>
  <sheetData>
    <row r="1" spans="1:4" x14ac:dyDescent="0.2">
      <c r="A1" s="1" t="s">
        <v>59</v>
      </c>
      <c r="B1" s="1" t="s">
        <v>68</v>
      </c>
      <c r="C1" t="s">
        <v>197</v>
      </c>
      <c r="D1" t="s">
        <v>70</v>
      </c>
    </row>
    <row r="2" spans="1:4" x14ac:dyDescent="0.2">
      <c r="A2" s="1">
        <v>1</v>
      </c>
      <c r="B2" s="1" t="s">
        <v>35</v>
      </c>
      <c r="C2">
        <v>23.498999999999999</v>
      </c>
      <c r="D2">
        <f>(C2-MIN($C$2:$C$34))/(MAX($C$2:$C$34)-MIN($C$2:$C$34))</f>
        <v>0.35717413771962098</v>
      </c>
    </row>
    <row r="3" spans="1:4" x14ac:dyDescent="0.2">
      <c r="A3" s="1">
        <v>2</v>
      </c>
      <c r="B3" s="1" t="s">
        <v>36</v>
      </c>
      <c r="C3">
        <v>23.062000000000001</v>
      </c>
      <c r="D3">
        <f t="shared" ref="D3:D34" si="0">(C3-MIN($C$2:$C$34))/(MAX($C$2:$C$34)-MIN($C$2:$C$34))</f>
        <v>0.34951915497398717</v>
      </c>
    </row>
    <row r="4" spans="1:4" x14ac:dyDescent="0.2">
      <c r="A4" s="1">
        <v>3</v>
      </c>
      <c r="B4" s="1" t="s">
        <v>37</v>
      </c>
      <c r="C4">
        <v>16.417999999999999</v>
      </c>
      <c r="D4">
        <f t="shared" si="0"/>
        <v>0.2331353898435721</v>
      </c>
    </row>
    <row r="5" spans="1:4" x14ac:dyDescent="0.2">
      <c r="A5" s="1">
        <v>4</v>
      </c>
      <c r="B5" s="1" t="s">
        <v>38</v>
      </c>
      <c r="C5">
        <v>27.568999999999999</v>
      </c>
      <c r="D5">
        <f t="shared" si="0"/>
        <v>0.42846882827964339</v>
      </c>
    </row>
    <row r="6" spans="1:4" x14ac:dyDescent="0.2">
      <c r="A6" s="1">
        <v>5</v>
      </c>
      <c r="B6" s="1" t="s">
        <v>39</v>
      </c>
      <c r="C6">
        <v>24.974</v>
      </c>
      <c r="D6">
        <f t="shared" si="0"/>
        <v>0.38301189412650871</v>
      </c>
    </row>
    <row r="7" spans="1:4" x14ac:dyDescent="0.2">
      <c r="A7" s="1">
        <v>6</v>
      </c>
      <c r="B7" s="1" t="s">
        <v>40</v>
      </c>
      <c r="C7">
        <v>24.811</v>
      </c>
      <c r="D7">
        <f t="shared" si="0"/>
        <v>0.38015660307951021</v>
      </c>
    </row>
    <row r="8" spans="1:4" x14ac:dyDescent="0.2">
      <c r="A8" s="1">
        <v>7</v>
      </c>
      <c r="B8" s="1" t="s">
        <v>41</v>
      </c>
      <c r="C8">
        <v>38.826999999999998</v>
      </c>
      <c r="D8">
        <f t="shared" si="0"/>
        <v>0.62567659887540072</v>
      </c>
    </row>
    <row r="9" spans="1:4" x14ac:dyDescent="0.2">
      <c r="A9" s="1">
        <v>8</v>
      </c>
      <c r="B9" s="1" t="s">
        <v>42</v>
      </c>
      <c r="C9">
        <v>46.716999999999999</v>
      </c>
      <c r="D9">
        <f t="shared" si="0"/>
        <v>0.76388669924851538</v>
      </c>
    </row>
    <row r="10" spans="1:4" x14ac:dyDescent="0.2">
      <c r="A10" s="1">
        <v>9</v>
      </c>
      <c r="B10" s="1" t="s">
        <v>43</v>
      </c>
      <c r="C10">
        <v>28.702999999999999</v>
      </c>
      <c r="D10">
        <f t="shared" si="0"/>
        <v>0.44833324574771843</v>
      </c>
    </row>
    <row r="11" spans="1:4" x14ac:dyDescent="0.2">
      <c r="A11" s="1">
        <v>10</v>
      </c>
      <c r="B11" s="1" t="s">
        <v>44</v>
      </c>
      <c r="C11">
        <v>29.065000000000001</v>
      </c>
      <c r="D11">
        <f t="shared" si="0"/>
        <v>0.45467444426927328</v>
      </c>
    </row>
    <row r="12" spans="1:4" x14ac:dyDescent="0.2">
      <c r="A12" s="1">
        <v>11</v>
      </c>
      <c r="B12" s="1" t="s">
        <v>45</v>
      </c>
      <c r="C12">
        <v>26.047000000000001</v>
      </c>
      <c r="D12">
        <f t="shared" si="0"/>
        <v>0.40180776709233285</v>
      </c>
    </row>
    <row r="13" spans="1:4" x14ac:dyDescent="0.2">
      <c r="A13" s="1">
        <v>12</v>
      </c>
      <c r="B13" s="1" t="s">
        <v>46</v>
      </c>
      <c r="C13">
        <v>32.625</v>
      </c>
      <c r="D13">
        <f t="shared" si="0"/>
        <v>0.51703540210555821</v>
      </c>
    </row>
    <row r="14" spans="1:4" x14ac:dyDescent="0.2">
      <c r="A14" s="1">
        <v>13</v>
      </c>
      <c r="B14" s="1" t="s">
        <v>47</v>
      </c>
      <c r="C14">
        <v>35.834000000000003</v>
      </c>
      <c r="D14">
        <f t="shared" si="0"/>
        <v>0.57324784977315335</v>
      </c>
    </row>
    <row r="15" spans="1:4" x14ac:dyDescent="0.2">
      <c r="A15" s="1">
        <v>14</v>
      </c>
      <c r="B15" s="1" t="s">
        <v>48</v>
      </c>
      <c r="C15">
        <v>37.411999999999999</v>
      </c>
      <c r="D15">
        <f t="shared" si="0"/>
        <v>0.60088986984777615</v>
      </c>
    </row>
    <row r="16" spans="1:4" x14ac:dyDescent="0.2">
      <c r="A16" s="1">
        <v>15</v>
      </c>
      <c r="B16" s="1" t="s">
        <v>49</v>
      </c>
      <c r="C16">
        <v>39.414000000000001</v>
      </c>
      <c r="D16">
        <f t="shared" si="0"/>
        <v>0.63595915006919268</v>
      </c>
    </row>
    <row r="17" spans="1:4" x14ac:dyDescent="0.2">
      <c r="A17" s="1">
        <v>16</v>
      </c>
      <c r="B17" s="1" t="s">
        <v>50</v>
      </c>
      <c r="C17">
        <v>60.195999999999998</v>
      </c>
      <c r="D17">
        <f t="shared" si="0"/>
        <v>1</v>
      </c>
    </row>
    <row r="18" spans="1:4" x14ac:dyDescent="0.2">
      <c r="A18" s="1">
        <v>17</v>
      </c>
      <c r="B18" s="1" t="s">
        <v>51</v>
      </c>
      <c r="C18">
        <v>20.492000000000001</v>
      </c>
      <c r="D18">
        <f t="shared" si="0"/>
        <v>0.30450014889554544</v>
      </c>
    </row>
    <row r="19" spans="1:4" x14ac:dyDescent="0.2">
      <c r="A19" s="1">
        <v>18</v>
      </c>
      <c r="B19" s="1" t="s">
        <v>52</v>
      </c>
      <c r="C19">
        <v>20.440000000000001</v>
      </c>
      <c r="D19">
        <f t="shared" si="0"/>
        <v>0.30358925850018398</v>
      </c>
    </row>
    <row r="20" spans="1:4" x14ac:dyDescent="0.2">
      <c r="A20" s="1">
        <v>19</v>
      </c>
      <c r="B20" s="1" t="s">
        <v>53</v>
      </c>
      <c r="C20">
        <v>50.235999999999997</v>
      </c>
      <c r="D20">
        <f t="shared" si="0"/>
        <v>0.82552945504230379</v>
      </c>
    </row>
    <row r="21" spans="1:4" x14ac:dyDescent="0.2">
      <c r="A21" s="1">
        <v>20</v>
      </c>
      <c r="B21" s="1" t="s">
        <v>54</v>
      </c>
      <c r="C21">
        <v>21.187999999999999</v>
      </c>
      <c r="D21">
        <f t="shared" si="0"/>
        <v>0.31669206649499887</v>
      </c>
    </row>
    <row r="22" spans="1:4" x14ac:dyDescent="0.2">
      <c r="A22" s="1">
        <v>21</v>
      </c>
      <c r="B22" s="1" t="s">
        <v>55</v>
      </c>
      <c r="C22">
        <v>25.989000000000001</v>
      </c>
      <c r="D22">
        <f t="shared" si="0"/>
        <v>0.40079177395904503</v>
      </c>
    </row>
    <row r="23" spans="1:4" x14ac:dyDescent="0.2">
      <c r="A23" s="1">
        <v>22</v>
      </c>
      <c r="B23" s="1" t="s">
        <v>56</v>
      </c>
      <c r="C23">
        <v>3.109</v>
      </c>
      <c r="D23">
        <f t="shared" si="0"/>
        <v>0</v>
      </c>
    </row>
    <row r="24" spans="1:4" x14ac:dyDescent="0.2">
      <c r="A24" s="1">
        <v>23</v>
      </c>
      <c r="B24" s="1" t="s">
        <v>57</v>
      </c>
      <c r="C24">
        <v>32.200000000000003</v>
      </c>
      <c r="D24">
        <f t="shared" si="0"/>
        <v>0.509590624835777</v>
      </c>
    </row>
    <row r="25" spans="1:4" x14ac:dyDescent="0.2">
      <c r="A25" s="1">
        <v>24</v>
      </c>
      <c r="B25" s="1" t="s">
        <v>58</v>
      </c>
      <c r="C25">
        <v>18.844999999999999</v>
      </c>
      <c r="D25">
        <f t="shared" si="0"/>
        <v>0.27564944733476976</v>
      </c>
    </row>
    <row r="26" spans="1:4" x14ac:dyDescent="0.2">
      <c r="A26" s="1">
        <v>25</v>
      </c>
      <c r="B26" s="1" t="s">
        <v>60</v>
      </c>
      <c r="C26">
        <v>13.621</v>
      </c>
      <c r="D26">
        <f t="shared" si="0"/>
        <v>0.18413999684691787</v>
      </c>
    </row>
    <row r="27" spans="1:4" x14ac:dyDescent="0.2">
      <c r="A27" s="1">
        <v>26</v>
      </c>
      <c r="B27" s="1" t="s">
        <v>61</v>
      </c>
      <c r="C27">
        <v>14.827999999999999</v>
      </c>
      <c r="D27">
        <f t="shared" si="0"/>
        <v>0.20528316429309651</v>
      </c>
    </row>
    <row r="28" spans="1:4" x14ac:dyDescent="0.2">
      <c r="A28" s="1">
        <v>27</v>
      </c>
      <c r="B28" s="1" t="s">
        <v>62</v>
      </c>
      <c r="C28">
        <v>18.652999999999999</v>
      </c>
      <c r="D28">
        <f t="shared" si="0"/>
        <v>0.27228615972112741</v>
      </c>
    </row>
    <row r="29" spans="1:4" x14ac:dyDescent="0.2">
      <c r="A29" s="1">
        <v>28</v>
      </c>
      <c r="B29" s="1" t="s">
        <v>63</v>
      </c>
      <c r="C29">
        <v>48.095999999999997</v>
      </c>
      <c r="D29">
        <f t="shared" si="0"/>
        <v>0.78804281184858194</v>
      </c>
    </row>
    <row r="30" spans="1:4" x14ac:dyDescent="0.2">
      <c r="A30" s="1">
        <v>29</v>
      </c>
      <c r="B30" s="1" t="s">
        <v>64</v>
      </c>
      <c r="C30">
        <v>23.881</v>
      </c>
      <c r="D30">
        <f t="shared" si="0"/>
        <v>0.36386567870093017</v>
      </c>
    </row>
    <row r="31" spans="1:4" x14ac:dyDescent="0.2">
      <c r="A31" s="1">
        <v>30</v>
      </c>
      <c r="B31" s="1" t="s">
        <v>65</v>
      </c>
      <c r="C31">
        <v>31.21</v>
      </c>
      <c r="D31">
        <f t="shared" si="0"/>
        <v>0.49224867307793368</v>
      </c>
    </row>
    <row r="32" spans="1:4" x14ac:dyDescent="0.2">
      <c r="A32" s="1">
        <v>31</v>
      </c>
      <c r="B32" s="1" t="s">
        <v>66</v>
      </c>
      <c r="C32">
        <v>34.484999999999999</v>
      </c>
      <c r="D32">
        <f t="shared" si="0"/>
        <v>0.54961725086271829</v>
      </c>
    </row>
    <row r="33" spans="1:4" x14ac:dyDescent="0.2">
      <c r="A33" s="1">
        <v>32</v>
      </c>
      <c r="B33" s="1" t="s">
        <v>67</v>
      </c>
      <c r="C33">
        <v>33.512</v>
      </c>
      <c r="D33">
        <f t="shared" si="0"/>
        <v>0.53257309019566623</v>
      </c>
    </row>
    <row r="34" spans="1:4" x14ac:dyDescent="0.2">
      <c r="A34" s="1">
        <v>33</v>
      </c>
      <c r="B34" s="1" t="s">
        <v>76</v>
      </c>
      <c r="C34">
        <v>32.79</v>
      </c>
      <c r="D34">
        <f t="shared" si="0"/>
        <v>0.51992572739853204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DC2E4-6CBE-4E77-817B-A3B27066CFBB}">
  <dimension ref="A1:Z37"/>
  <sheetViews>
    <sheetView zoomScaleNormal="100" workbookViewId="0">
      <selection activeCell="AC31" sqref="AC31"/>
    </sheetView>
  </sheetViews>
  <sheetFormatPr defaultColWidth="9" defaultRowHeight="14.25" x14ac:dyDescent="0.2"/>
  <cols>
    <col min="1" max="4" width="9" style="1"/>
    <col min="5" max="5" width="9" style="1" customWidth="1"/>
    <col min="6" max="16384" width="9" style="1"/>
  </cols>
  <sheetData>
    <row r="1" spans="1:26" x14ac:dyDescent="0.2">
      <c r="A1" s="73" t="s">
        <v>59</v>
      </c>
      <c r="B1" s="73" t="s">
        <v>0</v>
      </c>
      <c r="C1" s="72" t="s">
        <v>174</v>
      </c>
      <c r="D1" s="72" t="s">
        <v>1</v>
      </c>
      <c r="E1" s="72"/>
      <c r="F1" s="72"/>
      <c r="G1" s="72"/>
      <c r="H1" s="72"/>
      <c r="I1" s="72"/>
      <c r="J1" s="72" t="s">
        <v>32</v>
      </c>
      <c r="K1" s="72"/>
      <c r="L1" s="72"/>
      <c r="M1" s="72"/>
      <c r="N1" s="72"/>
      <c r="O1" s="72"/>
      <c r="P1" s="72" t="s">
        <v>33</v>
      </c>
      <c r="Q1" s="72"/>
      <c r="R1" s="72"/>
      <c r="S1" s="72"/>
      <c r="T1" s="72"/>
      <c r="U1" s="72"/>
      <c r="V1" s="72" t="s">
        <v>34</v>
      </c>
      <c r="W1" s="72"/>
      <c r="X1" s="72"/>
      <c r="Y1" s="72"/>
      <c r="Z1" s="72"/>
    </row>
    <row r="2" spans="1:26" x14ac:dyDescent="0.2">
      <c r="A2" s="73"/>
      <c r="B2" s="73"/>
      <c r="C2" s="72"/>
      <c r="D2" s="72" t="s">
        <v>2</v>
      </c>
      <c r="E2" s="72"/>
      <c r="F2" s="72"/>
      <c r="G2" s="72" t="s">
        <v>24</v>
      </c>
      <c r="H2" s="72"/>
      <c r="I2" s="72"/>
      <c r="J2" s="72" t="s">
        <v>25</v>
      </c>
      <c r="K2" s="72"/>
      <c r="L2" s="72"/>
      <c r="M2" s="72" t="s">
        <v>26</v>
      </c>
      <c r="N2" s="72"/>
      <c r="O2" s="72"/>
      <c r="P2" s="72" t="s">
        <v>27</v>
      </c>
      <c r="Q2" s="72"/>
      <c r="R2" s="72"/>
      <c r="S2" s="72" t="s">
        <v>28</v>
      </c>
      <c r="T2" s="72"/>
      <c r="U2" s="72"/>
      <c r="V2" s="72" t="s">
        <v>29</v>
      </c>
      <c r="W2" s="72"/>
      <c r="X2" s="72"/>
      <c r="Y2" s="72" t="s">
        <v>30</v>
      </c>
      <c r="Z2" s="72"/>
    </row>
    <row r="3" spans="1:26" x14ac:dyDescent="0.2">
      <c r="A3" s="73"/>
      <c r="B3" s="73"/>
      <c r="C3" s="72"/>
      <c r="D3" s="1" t="s">
        <v>3</v>
      </c>
      <c r="E3" s="1" t="s">
        <v>10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18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31</v>
      </c>
      <c r="R3" s="1" t="s">
        <v>15</v>
      </c>
      <c r="S3" s="1" t="s">
        <v>16</v>
      </c>
      <c r="T3" s="1" t="s">
        <v>176</v>
      </c>
      <c r="U3" s="1" t="s">
        <v>17</v>
      </c>
      <c r="V3" s="1" t="s">
        <v>19</v>
      </c>
      <c r="W3" s="1" t="s">
        <v>20</v>
      </c>
      <c r="X3" s="1" t="s">
        <v>21</v>
      </c>
      <c r="Y3" s="1" t="s">
        <v>22</v>
      </c>
      <c r="Z3" s="1" t="s">
        <v>23</v>
      </c>
    </row>
    <row r="4" spans="1:26" x14ac:dyDescent="0.2">
      <c r="A4" s="1">
        <v>1</v>
      </c>
      <c r="B4" s="1" t="s">
        <v>35</v>
      </c>
      <c r="C4" s="1">
        <f>D4*$D$37+E4*$E$37+F4*$F$37+G4*$G$37+H4*$H$37+I4*$I$37+J4*$J$37+K4*$K$37+L4*$L$37+M4*$M$37+N4*$N$37+O4*$O$37+P4*$P$37+Q4*$Q$37+R4*$R$37+S4*$S$37+T4*$T$37+U4*$U$37+V4*$V$37+W4*$W$37+X4*$X$37+Y4*$Y$37+Z4*$Z$37</f>
        <v>0.34076888245353959</v>
      </c>
      <c r="D4" s="1">
        <f>生态禀赋!I2</f>
        <v>8.461452966843222E-2</v>
      </c>
      <c r="E4" s="1">
        <f>文化资源!H3</f>
        <v>0.27208480565371024</v>
      </c>
      <c r="F4" s="1">
        <f>政策地位!D2</f>
        <v>0.6</v>
      </c>
      <c r="G4" s="1">
        <f>经济规模!D2</f>
        <v>0.19475861067394584</v>
      </c>
      <c r="H4" s="1">
        <f>交通规模!D2</f>
        <v>4.7837483617300142E-2</v>
      </c>
      <c r="I4" s="1">
        <f>创新能力!D2</f>
        <v>0.36249999999999999</v>
      </c>
      <c r="J4" s="1">
        <f>基本社保!K2</f>
        <v>9.7955506332821532E-2</v>
      </c>
      <c r="K4" s="1">
        <f>生活水平!I2</f>
        <v>0.88356552063461402</v>
      </c>
      <c r="L4" s="1">
        <f>主流评价!D2</f>
        <v>0.71893667861409771</v>
      </c>
      <c r="M4" s="1">
        <f>教育服务!J2</f>
        <v>0.71514853302795267</v>
      </c>
      <c r="N4" s="1">
        <f>医疗服务!D2</f>
        <v>0.65151515151515149</v>
      </c>
      <c r="O4" s="1">
        <f>文化服务!M2</f>
        <v>8.8562759315130121E-2</v>
      </c>
      <c r="P4" s="1">
        <f>主流媒体!H2</f>
        <v>9.7916498504207E-2</v>
      </c>
      <c r="Q4" s="1">
        <f>网络接入!F2</f>
        <v>0.27326129928971371</v>
      </c>
      <c r="R4" s="1">
        <f>舆情干预!D2</f>
        <v>0.41052631578947368</v>
      </c>
      <c r="S4" s="1">
        <f>媒体影响!I3</f>
        <v>0.21648165499886654</v>
      </c>
      <c r="T4" s="1">
        <f>群体情绪!D2</f>
        <v>0</v>
      </c>
      <c r="U4" s="1">
        <f>城市标签!D2</f>
        <v>0.46166666666666661</v>
      </c>
      <c r="V4" s="1">
        <f>就学吸引!H3</f>
        <v>0.6227544910179641</v>
      </c>
      <c r="W4" s="1">
        <f>就业吸引!M2</f>
        <v>0.42455027233892834</v>
      </c>
      <c r="X4" s="1">
        <f>旅游吸引!D2</f>
        <v>0.37101665056908428</v>
      </c>
      <c r="Y4" s="1">
        <f>外资吸引!G2</f>
        <v>6.6492587367596515E-2</v>
      </c>
      <c r="Z4" s="1">
        <f>会展竞争!D2</f>
        <v>0.35717413771962098</v>
      </c>
    </row>
    <row r="5" spans="1:26" x14ac:dyDescent="0.2">
      <c r="A5" s="1">
        <v>2</v>
      </c>
      <c r="B5" s="1" t="s">
        <v>36</v>
      </c>
      <c r="C5" s="1">
        <f t="shared" ref="C5:C36" si="0">D5*$D$37+E5*$E$37+F5*$F$37+G5*$G$37+H5*$H$37+I5*$I$37+J5*$J$37+K5*$K$37+L5*$L$37+M5*$M$37+N5*$N$37+O5*$O$37+P5*$P$37+Q5*$Q$37+R5*$R$37+S5*$S$37+T5*$T$37+U5*$U$37+V5*$V$37+W5*$W$37+X5*$X$37+Y5*$Y$37+Z5*$Z$37</f>
        <v>0.36557776978004813</v>
      </c>
      <c r="D5" s="1">
        <f>生态禀赋!I3</f>
        <v>3.9922679466793266E-2</v>
      </c>
      <c r="E5" s="1">
        <f>文化资源!H4</f>
        <v>0.28032979976442879</v>
      </c>
      <c r="F5" s="1">
        <f>政策地位!D3</f>
        <v>0.6</v>
      </c>
      <c r="G5" s="1">
        <f>经济规模!D3</f>
        <v>0.12874480217900955</v>
      </c>
      <c r="H5" s="1">
        <f>交通规模!D3</f>
        <v>6.5530799475753604E-2</v>
      </c>
      <c r="I5" s="1">
        <f>创新能力!D3</f>
        <v>0.4809090909090909</v>
      </c>
      <c r="J5" s="1">
        <f>基本社保!K3</f>
        <v>0.28518800200375771</v>
      </c>
      <c r="K5" s="1">
        <f>生活水平!I3</f>
        <v>0.54908874684457976</v>
      </c>
      <c r="L5" s="1">
        <f>主流评价!D3</f>
        <v>0.86827956989247279</v>
      </c>
      <c r="M5" s="1">
        <f>教育服务!J3</f>
        <v>0.52728395765105707</v>
      </c>
      <c r="N5" s="1">
        <f>医疗服务!D3</f>
        <v>0.95454545454545459</v>
      </c>
      <c r="O5" s="1">
        <f>文化服务!M3</f>
        <v>0.30147597030057</v>
      </c>
      <c r="P5" s="1">
        <f>主流媒体!H3</f>
        <v>8.228452257824817E-2</v>
      </c>
      <c r="Q5" s="1">
        <f>网络接入!F3</f>
        <v>0.41502315406814505</v>
      </c>
      <c r="R5" s="1">
        <f>舆情干预!D3</f>
        <v>0.39649122807017545</v>
      </c>
      <c r="S5" s="1">
        <f>媒体影响!I4</f>
        <v>0.36378894261692518</v>
      </c>
      <c r="T5" s="1">
        <f>群体情绪!D3</f>
        <v>0.17325227963525827</v>
      </c>
      <c r="U5" s="1">
        <f>城市标签!D3</f>
        <v>0.5</v>
      </c>
      <c r="V5" s="1">
        <f>就学吸引!H4</f>
        <v>0.37425149700598803</v>
      </c>
      <c r="W5" s="1">
        <f>就业吸引!M3</f>
        <v>0.50400077434664647</v>
      </c>
      <c r="X5" s="1">
        <f>旅游吸引!D3</f>
        <v>0.28621041518927226</v>
      </c>
      <c r="Y5" s="1">
        <f>外资吸引!G3</f>
        <v>4.5478107085637053E-3</v>
      </c>
      <c r="Z5" s="1">
        <f>会展竞争!D3</f>
        <v>0.34951915497398717</v>
      </c>
    </row>
    <row r="6" spans="1:26" x14ac:dyDescent="0.2">
      <c r="A6" s="1">
        <v>3</v>
      </c>
      <c r="B6" s="1" t="s">
        <v>37</v>
      </c>
      <c r="C6" s="1">
        <f t="shared" si="0"/>
        <v>0.27267391851495298</v>
      </c>
      <c r="D6" s="1">
        <f>生态禀赋!I4</f>
        <v>6.0064190833042493E-2</v>
      </c>
      <c r="E6" s="1">
        <f>文化资源!H5</f>
        <v>0.19670200235571259</v>
      </c>
      <c r="F6" s="1">
        <f>政策地位!D4</f>
        <v>0.6</v>
      </c>
      <c r="G6" s="1">
        <f>经济规模!D4</f>
        <v>7.8635659052581339E-2</v>
      </c>
      <c r="H6" s="1">
        <f>交通规模!D4</f>
        <v>4.6308431629532548E-2</v>
      </c>
      <c r="I6" s="1">
        <f>创新能力!D4</f>
        <v>0.34204545454545454</v>
      </c>
      <c r="J6" s="1">
        <f>基本社保!K4</f>
        <v>0.18521620635923836</v>
      </c>
      <c r="K6" s="1">
        <f>生活水平!I4</f>
        <v>0.35491652837660037</v>
      </c>
      <c r="L6" s="1">
        <f>主流评价!D4</f>
        <v>0.24551971326164868</v>
      </c>
      <c r="M6" s="1">
        <f>教育服务!J4</f>
        <v>0.26738713570806072</v>
      </c>
      <c r="N6" s="1">
        <f>医疗服务!D4</f>
        <v>0.53030303030303028</v>
      </c>
      <c r="O6" s="1">
        <f>文化服务!M4</f>
        <v>0.52607680469961449</v>
      </c>
      <c r="P6" s="1">
        <f>主流媒体!H4</f>
        <v>8.4905660377358486E-2</v>
      </c>
      <c r="Q6" s="1">
        <f>网络接入!F4</f>
        <v>1</v>
      </c>
      <c r="R6" s="1">
        <f>舆情干预!D4</f>
        <v>0.12631578947368421</v>
      </c>
      <c r="S6" s="1">
        <f>媒体影响!I5</f>
        <v>4.5170440162339405E-2</v>
      </c>
      <c r="T6" s="1">
        <f>群体情绪!D4</f>
        <v>0.1155015197568388</v>
      </c>
      <c r="U6" s="1">
        <f>城市标签!D4</f>
        <v>0.33333333333333331</v>
      </c>
      <c r="V6" s="1">
        <f>就学吸引!H5</f>
        <v>0.27844311377245512</v>
      </c>
      <c r="W6" s="1">
        <f>就业吸引!M4</f>
        <v>0.55801710071143351</v>
      </c>
      <c r="X6" s="1">
        <f>旅游吸引!D4</f>
        <v>0.13114128115363513</v>
      </c>
      <c r="Y6" s="1">
        <f>外资吸引!G4</f>
        <v>8.1707046280818738E-3</v>
      </c>
      <c r="Z6" s="1">
        <f>会展竞争!D4</f>
        <v>0.2331353898435721</v>
      </c>
    </row>
    <row r="7" spans="1:26" x14ac:dyDescent="0.2">
      <c r="A7" s="1">
        <v>4</v>
      </c>
      <c r="B7" s="1" t="s">
        <v>38</v>
      </c>
      <c r="C7" s="1">
        <f t="shared" si="0"/>
        <v>0.39409953246837098</v>
      </c>
      <c r="D7" s="1">
        <f>生态禀赋!I5</f>
        <v>8.2013827255269567E-2</v>
      </c>
      <c r="E7" s="1">
        <f>文化资源!H6</f>
        <v>0.18080094228504123</v>
      </c>
      <c r="F7" s="1">
        <f>政策地位!D5</f>
        <v>0.9</v>
      </c>
      <c r="G7" s="1">
        <f>经济规模!D5</f>
        <v>0.21833960183876161</v>
      </c>
      <c r="H7" s="1">
        <f>交通规模!D5</f>
        <v>0.27129750982961992</v>
      </c>
      <c r="I7" s="1">
        <f>创新能力!D5</f>
        <v>0.598409090909091</v>
      </c>
      <c r="J7" s="1">
        <f>基本社保!K5</f>
        <v>0.38249044573116653</v>
      </c>
      <c r="K7" s="1">
        <f>生活水平!I5</f>
        <v>0.4249562116672318</v>
      </c>
      <c r="L7" s="1">
        <f>主流评价!D5</f>
        <v>0.66069295101553172</v>
      </c>
      <c r="M7" s="1">
        <f>教育服务!J5</f>
        <v>0.10282459954938132</v>
      </c>
      <c r="N7" s="1">
        <f>医疗服务!D5</f>
        <v>0.78787878787878785</v>
      </c>
      <c r="O7" s="1">
        <f>文化服务!M5</f>
        <v>0.25679490816823802</v>
      </c>
      <c r="P7" s="1">
        <f>主流媒体!H5</f>
        <v>0.14759633970992506</v>
      </c>
      <c r="Q7" s="1">
        <f>网络接入!F5</f>
        <v>0.12033223296556847</v>
      </c>
      <c r="R7" s="1">
        <f>舆情干预!D5</f>
        <v>0.52631578947368418</v>
      </c>
      <c r="S7" s="1">
        <f>媒体影响!I6</f>
        <v>0.41248947060398594</v>
      </c>
      <c r="T7" s="1">
        <f>群体情绪!D5</f>
        <v>0.25227963525835873</v>
      </c>
      <c r="U7" s="1">
        <f>城市标签!D5</f>
        <v>0.745</v>
      </c>
      <c r="V7" s="1">
        <f>就学吸引!H6</f>
        <v>0.61077844311377238</v>
      </c>
      <c r="W7" s="1">
        <f>就业吸引!M5</f>
        <v>0.54129093377933568</v>
      </c>
      <c r="X7" s="1">
        <f>旅游吸引!D5</f>
        <v>0.28154511120167119</v>
      </c>
      <c r="Y7" s="1">
        <f>外资吸引!G5</f>
        <v>8.0450088524940122E-2</v>
      </c>
      <c r="Z7" s="1">
        <f>会展竞争!D5</f>
        <v>0.42846882827964339</v>
      </c>
    </row>
    <row r="8" spans="1:26" x14ac:dyDescent="0.2">
      <c r="A8" s="1">
        <v>5</v>
      </c>
      <c r="B8" s="1" t="s">
        <v>39</v>
      </c>
      <c r="C8" s="1">
        <f t="shared" si="0"/>
        <v>0.37501110121708692</v>
      </c>
      <c r="D8" s="1">
        <f>生态禀赋!I6</f>
        <v>0.17763186682023369</v>
      </c>
      <c r="E8" s="1">
        <f>文化资源!H7</f>
        <v>3.7691401648998812E-2</v>
      </c>
      <c r="F8" s="1">
        <f>政策地位!D6</f>
        <v>0.9</v>
      </c>
      <c r="G8" s="1">
        <f>经济规模!D6</f>
        <v>0.22080069412953723</v>
      </c>
      <c r="H8" s="1">
        <f>交通规模!D6</f>
        <v>0.16841415465268675</v>
      </c>
      <c r="I8" s="1">
        <f>创新能力!D6</f>
        <v>0.53659090909090912</v>
      </c>
      <c r="J8" s="1">
        <f>基本社保!K6</f>
        <v>0.13678893540770312</v>
      </c>
      <c r="K8" s="1">
        <f>生活水平!I6</f>
        <v>0.61583372916665868</v>
      </c>
      <c r="L8" s="1">
        <f>主流评价!D6</f>
        <v>0.64217443249701311</v>
      </c>
      <c r="M8" s="1">
        <f>教育服务!J6</f>
        <v>0.33377020169414917</v>
      </c>
      <c r="N8" s="1">
        <f>医疗服务!D6</f>
        <v>0.77272727272727271</v>
      </c>
      <c r="O8" s="1">
        <f>文化服务!M6</f>
        <v>0.21501838666750894</v>
      </c>
      <c r="P8" s="1">
        <f>主流媒体!H6</f>
        <v>0.12135987010970693</v>
      </c>
      <c r="Q8" s="1">
        <f>网络接入!F6</f>
        <v>0</v>
      </c>
      <c r="R8" s="1">
        <f>舆情干预!D6</f>
        <v>0.46666666666666667</v>
      </c>
      <c r="S8" s="1">
        <f>媒体影响!I7</f>
        <v>0.43706591696895236</v>
      </c>
      <c r="T8" s="1">
        <f>群体情绪!D6</f>
        <v>0.44680851063829791</v>
      </c>
      <c r="U8" s="1">
        <f>城市标签!D6</f>
        <v>0.72833333333333339</v>
      </c>
      <c r="V8" s="1">
        <f>就学吸引!H7</f>
        <v>0.52694610778443118</v>
      </c>
      <c r="W8" s="1">
        <f>就业吸引!M6</f>
        <v>0.48960362643607941</v>
      </c>
      <c r="X8" s="1">
        <f>旅游吸引!D6</f>
        <v>0.30229013512342728</v>
      </c>
      <c r="Y8" s="1">
        <f>外资吸引!G6</f>
        <v>1.3034092833640931E-2</v>
      </c>
      <c r="Z8" s="1">
        <f>会展竞争!D6</f>
        <v>0.38301189412650871</v>
      </c>
    </row>
    <row r="9" spans="1:26" x14ac:dyDescent="0.2">
      <c r="A9" s="1">
        <v>6</v>
      </c>
      <c r="B9" s="1" t="s">
        <v>40</v>
      </c>
      <c r="C9" s="1">
        <f t="shared" si="0"/>
        <v>0.4081745500450456</v>
      </c>
      <c r="D9" s="1">
        <f>生态禀赋!I7</f>
        <v>0.79468154491468612</v>
      </c>
      <c r="E9" s="1">
        <f>文化资源!H8</f>
        <v>0.26501766784452302</v>
      </c>
      <c r="F9" s="1">
        <f>政策地位!D7</f>
        <v>0.9</v>
      </c>
      <c r="G9" s="1">
        <f>经济规模!D7</f>
        <v>0.16692452008144612</v>
      </c>
      <c r="H9" s="1">
        <f>交通规模!D7</f>
        <v>0.20860637833114895</v>
      </c>
      <c r="I9" s="1">
        <f>创新能力!D7</f>
        <v>0.4872727272727273</v>
      </c>
      <c r="J9" s="1">
        <f>基本社保!K7</f>
        <v>0.14165361214451888</v>
      </c>
      <c r="K9" s="1">
        <f>生活水平!I7</f>
        <v>0.43386296299625648</v>
      </c>
      <c r="L9" s="1">
        <f>主流评价!D7</f>
        <v>0.70489844683393044</v>
      </c>
      <c r="M9" s="1">
        <f>教育服务!J7</f>
        <v>0.22922868217959227</v>
      </c>
      <c r="N9" s="1">
        <f>医疗服务!D7</f>
        <v>0.84848484848484851</v>
      </c>
      <c r="O9" s="1">
        <f>文化服务!M7</f>
        <v>0.23906163524909077</v>
      </c>
      <c r="P9" s="1">
        <f>主流媒体!H7</f>
        <v>7.340240674755974E-2</v>
      </c>
      <c r="Q9" s="1">
        <f>网络接入!F7</f>
        <v>5.2554047934141992E-2</v>
      </c>
      <c r="R9" s="1">
        <f>舆情干预!D7</f>
        <v>0.50526315789473686</v>
      </c>
      <c r="S9" s="1">
        <f>媒体影响!I8</f>
        <v>0.44071703728534556</v>
      </c>
      <c r="T9" s="1">
        <f>群体情绪!D7</f>
        <v>0.40830800405268486</v>
      </c>
      <c r="U9" s="1">
        <f>城市标签!D7</f>
        <v>0.79499999999999993</v>
      </c>
      <c r="V9" s="1">
        <f>就学吸引!H8</f>
        <v>0.51796407185628746</v>
      </c>
      <c r="W9" s="1">
        <f>就业吸引!M7</f>
        <v>0.4175006763637783</v>
      </c>
      <c r="X9" s="1">
        <f>旅游吸引!D7</f>
        <v>0.28378165902432612</v>
      </c>
      <c r="Y9" s="1">
        <f>外资吸引!G7</f>
        <v>0.14508778373717746</v>
      </c>
      <c r="Z9" s="1">
        <f>会展竞争!D7</f>
        <v>0.38015660307951021</v>
      </c>
    </row>
    <row r="10" spans="1:26" x14ac:dyDescent="0.2">
      <c r="A10" s="1">
        <v>7</v>
      </c>
      <c r="B10" s="1" t="s">
        <v>41</v>
      </c>
      <c r="C10" s="1">
        <f t="shared" si="0"/>
        <v>0.63536637806941887</v>
      </c>
      <c r="D10" s="1">
        <f>生态禀赋!I8</f>
        <v>0.27827488661699284</v>
      </c>
      <c r="E10" s="1">
        <f>文化资源!H9</f>
        <v>0.49941107184923428</v>
      </c>
      <c r="F10" s="1">
        <f>政策地位!D8</f>
        <v>0.9</v>
      </c>
      <c r="G10" s="1">
        <f>经济规模!D8</f>
        <v>0.52384958847187768</v>
      </c>
      <c r="H10" s="1">
        <f>交通规模!D8</f>
        <v>0.31476627348186981</v>
      </c>
      <c r="I10" s="1">
        <f>创新能力!D8</f>
        <v>0.98022727272727295</v>
      </c>
      <c r="J10" s="1">
        <f>基本社保!K8</f>
        <v>0.48823027527848839</v>
      </c>
      <c r="K10" s="1">
        <f>生活水平!I8</f>
        <v>0.71796171927379659</v>
      </c>
      <c r="L10" s="1">
        <f>主流评价!D8</f>
        <v>0.69802867383512546</v>
      </c>
      <c r="M10" s="1">
        <f>教育服务!J8</f>
        <v>0.2790017845828206</v>
      </c>
      <c r="N10" s="1">
        <f>医疗服务!D8</f>
        <v>0.75757575757575757</v>
      </c>
      <c r="O10" s="1">
        <f>文化服务!M8</f>
        <v>0.54307690137238174</v>
      </c>
      <c r="P10" s="1">
        <f>主流媒体!H8</f>
        <v>0.44462389283123921</v>
      </c>
      <c r="Q10" s="1">
        <f>网络接入!F8</f>
        <v>0.74073812326734778</v>
      </c>
      <c r="R10" s="1">
        <f>舆情干预!D8</f>
        <v>0.85964912280701755</v>
      </c>
      <c r="S10" s="1">
        <f>媒体影响!I9</f>
        <v>0.78005996449436754</v>
      </c>
      <c r="T10" s="1">
        <f>群体情绪!D8</f>
        <v>1</v>
      </c>
      <c r="U10" s="1">
        <f>城市标签!D8</f>
        <v>0.82833333333333325</v>
      </c>
      <c r="V10" s="1">
        <f>就学吸引!H9</f>
        <v>0.60179640718562877</v>
      </c>
      <c r="W10" s="1">
        <f>就业吸引!M8</f>
        <v>0.83935158555020106</v>
      </c>
      <c r="X10" s="1">
        <f>旅游吸引!D8</f>
        <v>0.44750530257572019</v>
      </c>
      <c r="Y10" s="1">
        <f>外资吸引!G8</f>
        <v>0.21840064109582596</v>
      </c>
      <c r="Z10" s="1">
        <f>会展竞争!D8</f>
        <v>0.62567659887540072</v>
      </c>
    </row>
    <row r="11" spans="1:26" x14ac:dyDescent="0.2">
      <c r="A11" s="1">
        <v>8</v>
      </c>
      <c r="B11" s="1" t="s">
        <v>42</v>
      </c>
      <c r="C11" s="1">
        <f t="shared" si="0"/>
        <v>0.69306668954837802</v>
      </c>
      <c r="D11" s="1">
        <f>生态禀赋!I9</f>
        <v>1</v>
      </c>
      <c r="E11" s="1">
        <f>文化资源!H10</f>
        <v>1</v>
      </c>
      <c r="F11" s="1">
        <f>政策地位!D9</f>
        <v>0.8</v>
      </c>
      <c r="G11" s="1">
        <f>经济规模!D9</f>
        <v>0.57156914176306528</v>
      </c>
      <c r="H11" s="1">
        <f>交通规模!D9</f>
        <v>0.33486238532110085</v>
      </c>
      <c r="I11" s="1">
        <f>创新能力!D9</f>
        <v>0.95909090909090911</v>
      </c>
      <c r="J11" s="1">
        <f>基本社保!K9</f>
        <v>0.7264588825773699</v>
      </c>
      <c r="K11" s="1">
        <f>生活水平!I9</f>
        <v>0.81500803841724689</v>
      </c>
      <c r="L11" s="1">
        <f>主流评价!D9</f>
        <v>0.96146953405017899</v>
      </c>
      <c r="M11" s="1">
        <f>教育服务!J9</f>
        <v>0.23500307186381347</v>
      </c>
      <c r="N11" s="1">
        <f>医疗服务!D9</f>
        <v>0.9242424242424242</v>
      </c>
      <c r="O11" s="1">
        <f>文化服务!M9</f>
        <v>0.43190280530716513</v>
      </c>
      <c r="P11" s="1">
        <f>主流媒体!H9</f>
        <v>0.71769504206217838</v>
      </c>
      <c r="Q11" s="1">
        <f>网络接入!F9</f>
        <v>0.45721231251235911</v>
      </c>
      <c r="R11" s="1">
        <f>舆情干预!D9</f>
        <v>0.92280701754385963</v>
      </c>
      <c r="S11" s="1">
        <f>媒体影响!I10</f>
        <v>0.79825908191811301</v>
      </c>
      <c r="T11" s="1">
        <f>群体情绪!D9</f>
        <v>0.71428571428571419</v>
      </c>
      <c r="U11" s="1">
        <f>城市标签!D9</f>
        <v>0.94499999999999995</v>
      </c>
      <c r="V11" s="1">
        <f>就学吸引!H10</f>
        <v>0.35628742514970058</v>
      </c>
      <c r="W11" s="1">
        <f>就业吸引!M9</f>
        <v>0.65665395054513864</v>
      </c>
      <c r="X11" s="1">
        <f>旅游吸引!D9</f>
        <v>0.54027550932001878</v>
      </c>
      <c r="Y11" s="1">
        <f>外资吸引!G9</f>
        <v>0.29465544311406056</v>
      </c>
      <c r="Z11" s="1">
        <f>会展竞争!D9</f>
        <v>0.76388669924851538</v>
      </c>
    </row>
    <row r="12" spans="1:26" x14ac:dyDescent="0.2">
      <c r="A12" s="1">
        <v>9</v>
      </c>
      <c r="B12" s="1" t="s">
        <v>43</v>
      </c>
      <c r="C12" s="1">
        <f t="shared" si="0"/>
        <v>0.3891497222551572</v>
      </c>
      <c r="D12" s="1">
        <f>生态禀赋!I10</f>
        <v>0.49716607928705575</v>
      </c>
      <c r="E12" s="1">
        <f>文化资源!H11</f>
        <v>1.2956419316843343E-2</v>
      </c>
      <c r="F12" s="1">
        <f>政策地位!D10</f>
        <v>0.4</v>
      </c>
      <c r="G12" s="1">
        <f>经济规模!D10</f>
        <v>0.34704846755048141</v>
      </c>
      <c r="H12" s="1">
        <f>交通规模!D10</f>
        <v>0.1489733508082132</v>
      </c>
      <c r="I12" s="1">
        <f>创新能力!D10</f>
        <v>0.78227272727272723</v>
      </c>
      <c r="J12" s="1">
        <f>基本社保!K10</f>
        <v>0.22935883069699067</v>
      </c>
      <c r="K12" s="1">
        <f>生活水平!I10</f>
        <v>0.4353975743425933</v>
      </c>
      <c r="L12" s="1">
        <f>主流评价!D10</f>
        <v>0.65173237753882884</v>
      </c>
      <c r="M12" s="1">
        <f>教育服务!J10</f>
        <v>0.41688855265958069</v>
      </c>
      <c r="N12" s="1">
        <f>医疗服务!D10</f>
        <v>0.66666666666666663</v>
      </c>
      <c r="O12" s="1">
        <f>文化服务!M10</f>
        <v>0.25426467109380785</v>
      </c>
      <c r="P12" s="1">
        <f>主流媒体!H10</f>
        <v>0.27383854936271418</v>
      </c>
      <c r="Q12" s="1">
        <f>网络接入!F10</f>
        <v>0.31781202494140182</v>
      </c>
      <c r="R12" s="1">
        <f>舆情干预!D10</f>
        <v>0.52280701754385961</v>
      </c>
      <c r="S12" s="1">
        <f>媒体影响!I11</f>
        <v>0.40595858375287075</v>
      </c>
      <c r="T12" s="1">
        <f>群体情绪!D10</f>
        <v>0.21884498480243164</v>
      </c>
      <c r="U12" s="1">
        <f>城市标签!D10</f>
        <v>0.69499999999999995</v>
      </c>
      <c r="V12" s="1">
        <f>就学吸引!H11</f>
        <v>0.5</v>
      </c>
      <c r="W12" s="1">
        <f>就业吸引!M10</f>
        <v>0.48246114034244197</v>
      </c>
      <c r="X12" s="1">
        <f>旅游吸引!D10</f>
        <v>0.22920925038746509</v>
      </c>
      <c r="Y12" s="1">
        <f>外资吸引!G10</f>
        <v>0.13847837347530098</v>
      </c>
      <c r="Z12" s="1">
        <f>会展竞争!D10</f>
        <v>0.44833324574771843</v>
      </c>
    </row>
    <row r="13" spans="1:26" x14ac:dyDescent="0.2">
      <c r="A13" s="1">
        <v>10</v>
      </c>
      <c r="B13" s="1" t="s">
        <v>44</v>
      </c>
      <c r="C13" s="1">
        <f t="shared" si="0"/>
        <v>0.40489861578295955</v>
      </c>
      <c r="D13" s="1">
        <f>生态禀赋!I11</f>
        <v>0.51428101555609762</v>
      </c>
      <c r="E13" s="1">
        <f>文化资源!H12</f>
        <v>0.26030624263839808</v>
      </c>
      <c r="F13" s="1">
        <f>政策地位!D11</f>
        <v>0.4</v>
      </c>
      <c r="G13" s="1">
        <f>经济规模!D11</f>
        <v>0.34609633640682747</v>
      </c>
      <c r="H13" s="1">
        <f>交通规模!D11</f>
        <v>0.11031017911751856</v>
      </c>
      <c r="I13" s="1">
        <f>创新能力!D11</f>
        <v>0.47204545454545455</v>
      </c>
      <c r="J13" s="1">
        <f>基本社保!K11</f>
        <v>0.16114107299263841</v>
      </c>
      <c r="K13" s="1">
        <f>生活水平!I11</f>
        <v>0.70371469147391319</v>
      </c>
      <c r="L13" s="1">
        <f>主流评价!D11</f>
        <v>0.77449223416965363</v>
      </c>
      <c r="M13" s="1">
        <f>教育服务!J11</f>
        <v>0.38316088179709074</v>
      </c>
      <c r="N13" s="1">
        <f>医疗服务!D11</f>
        <v>0.69696969696969702</v>
      </c>
      <c r="O13" s="1">
        <f>文化服务!M11</f>
        <v>0.30488271995650201</v>
      </c>
      <c r="P13" s="1">
        <f>主流媒体!H11</f>
        <v>0.22149979414983884</v>
      </c>
      <c r="Q13" s="1">
        <f>网络接入!F11</f>
        <v>0.47215126764383031</v>
      </c>
      <c r="R13" s="1">
        <f>舆情干预!D11</f>
        <v>0.43859649122807015</v>
      </c>
      <c r="S13" s="1">
        <f>媒体影响!I12</f>
        <v>0.4482304600882619</v>
      </c>
      <c r="T13" s="1">
        <f>群体情绪!D11</f>
        <v>0.28875379939209728</v>
      </c>
      <c r="U13" s="1">
        <f>城市标签!D11</f>
        <v>0.76166666666666671</v>
      </c>
      <c r="V13" s="1">
        <f>就学吸引!H12</f>
        <v>0.28443113772455092</v>
      </c>
      <c r="W13" s="1">
        <f>就业吸引!M11</f>
        <v>0.49485818879143295</v>
      </c>
      <c r="X13" s="1">
        <f>旅游吸引!D11</f>
        <v>0.28617126758032485</v>
      </c>
      <c r="Y13" s="1">
        <f>外资吸引!G11</f>
        <v>6.1352602237551304E-2</v>
      </c>
      <c r="Z13" s="1">
        <f>会展竞争!D11</f>
        <v>0.45467444426927328</v>
      </c>
    </row>
    <row r="14" spans="1:26" x14ac:dyDescent="0.2">
      <c r="A14" s="1">
        <v>11</v>
      </c>
      <c r="B14" s="1" t="s">
        <v>45</v>
      </c>
      <c r="C14" s="1">
        <f t="shared" si="0"/>
        <v>0.40759545138711933</v>
      </c>
      <c r="D14" s="1">
        <f>生态禀赋!I12</f>
        <v>0.81415478071970449</v>
      </c>
      <c r="E14" s="1">
        <f>文化资源!H13</f>
        <v>0</v>
      </c>
      <c r="F14" s="1">
        <f>政策地位!D12</f>
        <v>0.5</v>
      </c>
      <c r="G14" s="1">
        <f>经济规模!D12</f>
        <v>0.18773469847451549</v>
      </c>
      <c r="H14" s="1">
        <f>交通规模!D12</f>
        <v>0.10615989515072084</v>
      </c>
      <c r="I14" s="1">
        <f>创新能力!D12</f>
        <v>0.56204545454545451</v>
      </c>
      <c r="J14" s="1">
        <f>基本社保!K12</f>
        <v>0.18154598904924971</v>
      </c>
      <c r="K14" s="1">
        <f>生活水平!I12</f>
        <v>0.6408712605371113</v>
      </c>
      <c r="L14" s="1">
        <f>主流评价!D12</f>
        <v>0.71445639187574672</v>
      </c>
      <c r="M14" s="1">
        <f>教育服务!J12</f>
        <v>0.51124071496465784</v>
      </c>
      <c r="N14" s="1">
        <f>医疗服务!D12</f>
        <v>0.87878787878787878</v>
      </c>
      <c r="O14" s="1">
        <f>文化服务!M12</f>
        <v>0.21132134368600428</v>
      </c>
      <c r="P14" s="1">
        <f>主流媒体!H12</f>
        <v>0.25532342806560326</v>
      </c>
      <c r="Q14" s="1">
        <f>网络接入!F12</f>
        <v>0.42556685851760934</v>
      </c>
      <c r="R14" s="1">
        <f>舆情干预!D12</f>
        <v>0.40350877192982454</v>
      </c>
      <c r="S14" s="1">
        <f>媒体影响!I13</f>
        <v>0.50182029829858432</v>
      </c>
      <c r="T14" s="1">
        <f>群体情绪!D12</f>
        <v>0.62107396149949334</v>
      </c>
      <c r="U14" s="1">
        <f>城市标签!D12</f>
        <v>0.14500000000000002</v>
      </c>
      <c r="V14" s="1">
        <f>就学吸引!H13</f>
        <v>0.41317365269461082</v>
      </c>
      <c r="W14" s="1">
        <f>就业吸引!M12</f>
        <v>0.52904025545797939</v>
      </c>
      <c r="X14" s="1">
        <f>旅游吸引!D12</f>
        <v>0.55076514322569881</v>
      </c>
      <c r="Y14" s="1">
        <f>外资吸引!G12</f>
        <v>0.13535580094900687</v>
      </c>
      <c r="Z14" s="1">
        <f>会展竞争!D12</f>
        <v>0.40180776709233285</v>
      </c>
    </row>
    <row r="15" spans="1:26" x14ac:dyDescent="0.2">
      <c r="A15" s="1">
        <v>12</v>
      </c>
      <c r="B15" s="1" t="s">
        <v>46</v>
      </c>
      <c r="C15" s="1">
        <f t="shared" si="0"/>
        <v>0.50611659055587632</v>
      </c>
      <c r="D15" s="1">
        <f>生态禀赋!I13</f>
        <v>0.12348077573715296</v>
      </c>
      <c r="E15" s="1">
        <f>文化资源!H14</f>
        <v>0.36160188457008247</v>
      </c>
      <c r="F15" s="1">
        <f>政策地位!D13</f>
        <v>0.8</v>
      </c>
      <c r="G15" s="1">
        <f>经济规模!D13</f>
        <v>0.35057505757244345</v>
      </c>
      <c r="H15" s="1">
        <f>交通规模!D13</f>
        <v>0.14613368283093053</v>
      </c>
      <c r="I15" s="1">
        <f>创新能力!D13</f>
        <v>0.6852272727272728</v>
      </c>
      <c r="J15" s="1">
        <f>基本社保!K13</f>
        <v>0.38471315436385911</v>
      </c>
      <c r="K15" s="1">
        <f>生活水平!I13</f>
        <v>0.87045292558333598</v>
      </c>
      <c r="L15" s="1">
        <f>主流评价!D13</f>
        <v>1</v>
      </c>
      <c r="M15" s="1">
        <f>教育服务!J13</f>
        <v>0.58654955536299325</v>
      </c>
      <c r="N15" s="1">
        <f>医疗服务!D13</f>
        <v>0.83333333333333337</v>
      </c>
      <c r="O15" s="1">
        <f>文化服务!M13</f>
        <v>0.42267943417434878</v>
      </c>
      <c r="P15" s="1">
        <f>主流媒体!H13</f>
        <v>0.27470926078550567</v>
      </c>
      <c r="Q15" s="1">
        <f>网络接入!F13</f>
        <v>0.43930057165884245</v>
      </c>
      <c r="R15" s="1">
        <f>舆情干预!D13</f>
        <v>0.56491228070175437</v>
      </c>
      <c r="S15" s="1">
        <f>媒体影响!I14</f>
        <v>0.50149584820337678</v>
      </c>
      <c r="T15" s="1">
        <f>群体情绪!D13</f>
        <v>0.49037487335359681</v>
      </c>
      <c r="U15" s="1">
        <f>城市标签!D13</f>
        <v>0.80500000000000005</v>
      </c>
      <c r="V15" s="1">
        <f>就学吸引!H14</f>
        <v>0.46407185628742514</v>
      </c>
      <c r="W15" s="1">
        <f>就业吸引!M13</f>
        <v>0.653457257164335</v>
      </c>
      <c r="X15" s="1">
        <f>旅游吸引!D13</f>
        <v>0.29810262449420971</v>
      </c>
      <c r="Y15" s="1">
        <f>外资吸引!G13</f>
        <v>0.10378981692157398</v>
      </c>
      <c r="Z15" s="1">
        <f>会展竞争!D13</f>
        <v>0.51703540210555821</v>
      </c>
    </row>
    <row r="16" spans="1:26" x14ac:dyDescent="0.2">
      <c r="A16" s="1">
        <v>13</v>
      </c>
      <c r="B16" s="1" t="s">
        <v>47</v>
      </c>
      <c r="C16" s="1">
        <f t="shared" si="0"/>
        <v>0.45204042462375871</v>
      </c>
      <c r="D16" s="1">
        <f>生态禀赋!I14</f>
        <v>4.4114645132812408E-2</v>
      </c>
      <c r="E16" s="1">
        <f>文化资源!H15</f>
        <v>0.20259128386336869</v>
      </c>
      <c r="F16" s="1">
        <f>政策地位!D14</f>
        <v>0.6</v>
      </c>
      <c r="G16" s="1">
        <f>经济规模!D14</f>
        <v>0.41956158991822784</v>
      </c>
      <c r="H16" s="1">
        <f>交通规模!D14</f>
        <v>0.21188291830493663</v>
      </c>
      <c r="I16" s="1">
        <f>创新能力!D14</f>
        <v>0.57045454545454555</v>
      </c>
      <c r="J16" s="1">
        <f>基本社保!K14</f>
        <v>0.2758133872535028</v>
      </c>
      <c r="K16" s="1">
        <f>生活水平!I14</f>
        <v>0.82710670144286502</v>
      </c>
      <c r="L16" s="1">
        <f>主流评价!D14</f>
        <v>0.75657108721624833</v>
      </c>
      <c r="M16" s="1">
        <f>教育服务!J14</f>
        <v>0.63365798115000971</v>
      </c>
      <c r="N16" s="1">
        <f>医疗服务!D14</f>
        <v>0.86363636363636365</v>
      </c>
      <c r="O16" s="1">
        <f>文化服务!M14</f>
        <v>0.27123674298381933</v>
      </c>
      <c r="P16" s="1">
        <f>主流媒体!H14</f>
        <v>0.43375380706935029</v>
      </c>
      <c r="Q16" s="1">
        <f>网络接入!F14</f>
        <v>0.31783028533707613</v>
      </c>
      <c r="R16" s="1">
        <f>舆情干预!D14</f>
        <v>0.69824561403508767</v>
      </c>
      <c r="S16" s="1">
        <f>媒体影响!I15</f>
        <v>0.35408667300184815</v>
      </c>
      <c r="T16" s="1">
        <f>群体情绪!D14</f>
        <v>0.28571428571428575</v>
      </c>
      <c r="U16" s="1">
        <f>城市标签!D14</f>
        <v>0.55500000000000005</v>
      </c>
      <c r="V16" s="1">
        <f>就学吸引!H15</f>
        <v>0.67964071856287422</v>
      </c>
      <c r="W16" s="1">
        <f>就业吸引!M14</f>
        <v>0.43556808570768796</v>
      </c>
      <c r="X16" s="1">
        <f>旅游吸引!D14</f>
        <v>0.35361521750989122</v>
      </c>
      <c r="Y16" s="1">
        <f>外资吸引!G14</f>
        <v>0.17366664693409897</v>
      </c>
      <c r="Z16" s="1">
        <f>会展竞争!D14</f>
        <v>0.57324784977315335</v>
      </c>
    </row>
    <row r="17" spans="1:26" x14ac:dyDescent="0.2">
      <c r="A17" s="1">
        <v>14</v>
      </c>
      <c r="B17" s="1" t="s">
        <v>48</v>
      </c>
      <c r="C17" s="1">
        <f t="shared" si="0"/>
        <v>0.62232603092048178</v>
      </c>
      <c r="D17" s="1">
        <f>生态禀赋!I15</f>
        <v>0.4919629753864968</v>
      </c>
      <c r="E17" s="1">
        <f>文化资源!H16</f>
        <v>0.28504122497055356</v>
      </c>
      <c r="F17" s="1">
        <f>政策地位!D15</f>
        <v>1</v>
      </c>
      <c r="G17" s="1">
        <f>经济规模!D15</f>
        <v>0.55341937338656377</v>
      </c>
      <c r="H17" s="1">
        <f>交通规模!D15</f>
        <v>0.45718654434250761</v>
      </c>
      <c r="I17" s="1">
        <f>创新能力!D15</f>
        <v>0.88227272727272743</v>
      </c>
      <c r="J17" s="1">
        <f>基本社保!K15</f>
        <v>0.39421118053799414</v>
      </c>
      <c r="K17" s="1">
        <f>生活水平!I15</f>
        <v>0.64265627239372891</v>
      </c>
      <c r="L17" s="1">
        <f>主流评价!D15</f>
        <v>0.65531660692950999</v>
      </c>
      <c r="M17" s="1">
        <f>教育服务!J15</f>
        <v>0.10010025348905584</v>
      </c>
      <c r="N17" s="1">
        <f>医疗服务!D15</f>
        <v>0.98484848484848486</v>
      </c>
      <c r="O17" s="1">
        <f>文化服务!M15</f>
        <v>0.46439578466038672</v>
      </c>
      <c r="P17" s="1">
        <f>主流媒体!H15</f>
        <v>0.41188357918202173</v>
      </c>
      <c r="Q17" s="1">
        <f>网络接入!F15</f>
        <v>0.44191685484003068</v>
      </c>
      <c r="R17" s="1">
        <f>舆情干预!D15</f>
        <v>0.83157894736842108</v>
      </c>
      <c r="S17" s="1">
        <f>媒体影响!I16</f>
        <v>0.59510052070284503</v>
      </c>
      <c r="T17" s="1">
        <f>群体情绪!D15</f>
        <v>0.53495440729483279</v>
      </c>
      <c r="U17" s="1">
        <f>城市标签!D15</f>
        <v>0.79499999999999993</v>
      </c>
      <c r="V17" s="1">
        <f>就学吸引!H16</f>
        <v>1</v>
      </c>
      <c r="W17" s="1">
        <f>就业吸引!M15</f>
        <v>0.55174040669180202</v>
      </c>
      <c r="X17" s="1">
        <f>旅游吸引!D15</f>
        <v>1</v>
      </c>
      <c r="Y17" s="1">
        <f>外资吸引!G15</f>
        <v>0.49130565143202243</v>
      </c>
      <c r="Z17" s="1">
        <f>会展竞争!D15</f>
        <v>0.60088986984777615</v>
      </c>
    </row>
    <row r="18" spans="1:26" x14ac:dyDescent="0.2">
      <c r="A18" s="1">
        <v>15</v>
      </c>
      <c r="B18" s="1" t="s">
        <v>49</v>
      </c>
      <c r="C18" s="1">
        <f t="shared" si="0"/>
        <v>0.53548914745887011</v>
      </c>
      <c r="D18" s="1">
        <f>生态禀赋!I16</f>
        <v>0.65929275655434849</v>
      </c>
      <c r="E18" s="1">
        <f>文化资源!H17</f>
        <v>0.13427561837455831</v>
      </c>
      <c r="F18" s="1">
        <f>政策地位!D16</f>
        <v>0.5</v>
      </c>
      <c r="G18" s="1">
        <f>经济规模!D16</f>
        <v>0.42473051354323194</v>
      </c>
      <c r="H18" s="1">
        <f>交通规模!D16</f>
        <v>0.25753604193971164</v>
      </c>
      <c r="I18" s="1">
        <f>创新能力!D16</f>
        <v>0.79477272727272719</v>
      </c>
      <c r="J18" s="1">
        <f>基本社保!K16</f>
        <v>0.3029223669149087</v>
      </c>
      <c r="K18" s="1">
        <f>生活水平!I16</f>
        <v>0.71633992031110327</v>
      </c>
      <c r="L18" s="1">
        <f>主流评价!D16</f>
        <v>0.78405017921146947</v>
      </c>
      <c r="M18" s="1">
        <f>教育服务!J16</f>
        <v>0.38966390312061416</v>
      </c>
      <c r="N18" s="1">
        <f>医疗服务!D16</f>
        <v>0.81818181818181823</v>
      </c>
      <c r="O18" s="1">
        <f>文化服务!M16</f>
        <v>0.1734259934326586</v>
      </c>
      <c r="P18" s="1">
        <f>主流媒体!H16</f>
        <v>0.18872443190376254</v>
      </c>
      <c r="Q18" s="1">
        <f>网络接入!F16</f>
        <v>0.33180291566260017</v>
      </c>
      <c r="R18" s="1">
        <f>舆情干预!D16</f>
        <v>0.743859649122807</v>
      </c>
      <c r="S18" s="1">
        <f>媒体影响!I17</f>
        <v>0.74518985458167075</v>
      </c>
      <c r="T18" s="1">
        <f>群体情绪!D16</f>
        <v>0.86626139817629177</v>
      </c>
      <c r="U18" s="1">
        <f>城市标签!D16</f>
        <v>0.76166666666666671</v>
      </c>
      <c r="V18" s="1">
        <f>就学吸引!H17</f>
        <v>0.67664670658682646</v>
      </c>
      <c r="W18" s="1">
        <f>就业吸引!M16</f>
        <v>0.60093385159627455</v>
      </c>
      <c r="X18" s="1">
        <f>旅游吸引!D16</f>
        <v>0.4639444103952946</v>
      </c>
      <c r="Y18" s="1">
        <f>外资吸引!G16</f>
        <v>0.26524332427592917</v>
      </c>
      <c r="Z18" s="1">
        <f>会展竞争!D16</f>
        <v>0.63595915006919268</v>
      </c>
    </row>
    <row r="19" spans="1:26" x14ac:dyDescent="0.2">
      <c r="A19" s="1">
        <v>16</v>
      </c>
      <c r="B19" s="1" t="s">
        <v>50</v>
      </c>
      <c r="C19" s="1">
        <f t="shared" si="0"/>
        <v>0.69744234937574623</v>
      </c>
      <c r="D19" s="1">
        <f>生态禀赋!I17</f>
        <v>0.40775843631661374</v>
      </c>
      <c r="E19" s="1">
        <f>文化资源!H18</f>
        <v>0.34982332155477031</v>
      </c>
      <c r="F19" s="1">
        <f>政策地位!D17</f>
        <v>1</v>
      </c>
      <c r="G19" s="1">
        <f>经济规模!D17</f>
        <v>0.901781189148817</v>
      </c>
      <c r="H19" s="1">
        <f>交通规模!D17</f>
        <v>1</v>
      </c>
      <c r="I19" s="1">
        <f>创新能力!D17</f>
        <v>0.89909090909090916</v>
      </c>
      <c r="J19" s="1">
        <f>基本社保!K17</f>
        <v>0.50287239437809028</v>
      </c>
      <c r="K19" s="1">
        <f>生活水平!I17</f>
        <v>0.76548672566371678</v>
      </c>
      <c r="L19" s="1">
        <f>主流评价!D17</f>
        <v>0.87843488649940238</v>
      </c>
      <c r="M19" s="1">
        <f>教育服务!J17</f>
        <v>0.16144309151745298</v>
      </c>
      <c r="N19" s="1">
        <f>医疗服务!D17</f>
        <v>1</v>
      </c>
      <c r="O19" s="1">
        <f>文化服务!M17</f>
        <v>0.50998924913137034</v>
      </c>
      <c r="P19" s="1">
        <f>主流媒体!H17</f>
        <v>0.69811320754716988</v>
      </c>
      <c r="Q19" s="1">
        <f>网络接入!F17</f>
        <v>0.17687560040272574</v>
      </c>
      <c r="R19" s="1">
        <f>舆情干预!D17</f>
        <v>1</v>
      </c>
      <c r="S19" s="1">
        <f>媒体影响!I18</f>
        <v>0.74372531750319926</v>
      </c>
      <c r="T19" s="1">
        <f>群体情绪!D17</f>
        <v>0.53394123606889565</v>
      </c>
      <c r="U19" s="1">
        <f>城市标签!D17</f>
        <v>0.84500000000000008</v>
      </c>
      <c r="V19" s="1">
        <f>就学吸引!H18</f>
        <v>0.8053892215568863</v>
      </c>
      <c r="W19" s="1">
        <f>就业吸引!M17</f>
        <v>0.6149793490827038</v>
      </c>
      <c r="X19" s="1">
        <f>旅游吸引!D17</f>
        <v>0.71632294852089418</v>
      </c>
      <c r="Y19" s="1">
        <f>外资吸引!G17</f>
        <v>0.56453815691931619</v>
      </c>
      <c r="Z19" s="1">
        <f>会展竞争!D17</f>
        <v>1</v>
      </c>
    </row>
    <row r="20" spans="1:26" x14ac:dyDescent="0.2">
      <c r="A20" s="1">
        <v>17</v>
      </c>
      <c r="B20" s="1" t="s">
        <v>51</v>
      </c>
      <c r="C20" s="1">
        <f t="shared" si="0"/>
        <v>0.36368065853188192</v>
      </c>
      <c r="D20" s="1">
        <f>生态禀赋!I18</f>
        <v>0.85613384845336038</v>
      </c>
      <c r="E20" s="1">
        <f>文化资源!H19</f>
        <v>0.22732626619552415</v>
      </c>
      <c r="F20" s="1">
        <f>政策地位!D18</f>
        <v>0.6</v>
      </c>
      <c r="G20" s="1">
        <f>经济规模!D18</f>
        <v>0.14997658572440509</v>
      </c>
      <c r="H20" s="1">
        <f>交通规模!D18</f>
        <v>0.10347313237221493</v>
      </c>
      <c r="I20" s="1">
        <f>创新能力!D18</f>
        <v>0.29454545454545461</v>
      </c>
      <c r="J20" s="1">
        <f>基本社保!K18</f>
        <v>5.7749375382170308E-2</v>
      </c>
      <c r="K20" s="1">
        <f>生活水平!I18</f>
        <v>0.65177657652469712</v>
      </c>
      <c r="L20" s="1">
        <f>主流评价!D18</f>
        <v>0.23954599761051359</v>
      </c>
      <c r="M20" s="1">
        <f>教育服务!J18</f>
        <v>0.7631301918350164</v>
      </c>
      <c r="N20" s="1">
        <f>医疗服务!D18</f>
        <v>0.63636363636363635</v>
      </c>
      <c r="O20" s="1">
        <f>文化服务!M18</f>
        <v>0.13638153992204777</v>
      </c>
      <c r="P20" s="1">
        <f>主流媒体!H18</f>
        <v>0.20534860657206572</v>
      </c>
      <c r="Q20" s="1">
        <f>网络接入!F18</f>
        <v>0.25727311101962042</v>
      </c>
      <c r="R20" s="1">
        <f>舆情干预!D18</f>
        <v>0.48771929824561405</v>
      </c>
      <c r="S20" s="1">
        <f>媒体影响!I19</f>
        <v>0.61435352403134591</v>
      </c>
      <c r="T20" s="1">
        <f>群体情绪!D18</f>
        <v>0.65248226950354615</v>
      </c>
      <c r="U20" s="1">
        <f>城市标签!D18</f>
        <v>0.11166666666666665</v>
      </c>
      <c r="V20" s="1">
        <f>就学吸引!H19</f>
        <v>0.34431137724550898</v>
      </c>
      <c r="W20" s="1">
        <f>就业吸引!M18</f>
        <v>0.49642723909414516</v>
      </c>
      <c r="X20" s="1">
        <f>旅游吸引!D18</f>
        <v>0.46443953138386801</v>
      </c>
      <c r="Y20" s="1">
        <f>外资吸引!G18</f>
        <v>2.1683819479884521E-2</v>
      </c>
      <c r="Z20" s="1">
        <f>会展竞争!D18</f>
        <v>0.30450014889554544</v>
      </c>
    </row>
    <row r="21" spans="1:26" x14ac:dyDescent="0.2">
      <c r="A21" s="1">
        <v>18</v>
      </c>
      <c r="B21" s="1" t="s">
        <v>52</v>
      </c>
      <c r="C21" s="1">
        <f t="shared" si="0"/>
        <v>0.3298694624954906</v>
      </c>
      <c r="D21" s="1">
        <f>生态禀赋!I19</f>
        <v>0.4380166751298411</v>
      </c>
      <c r="E21" s="1">
        <f>文化资源!H20</f>
        <v>8.2449941107184926E-2</v>
      </c>
      <c r="F21" s="1">
        <f>政策地位!D19</f>
        <v>0.4</v>
      </c>
      <c r="G21" s="1">
        <f>经济规模!D19</f>
        <v>4.1249877741915408E-2</v>
      </c>
      <c r="H21" s="1">
        <f>交通规模!D19</f>
        <v>1.2232415902140673E-2</v>
      </c>
      <c r="I21" s="1">
        <f>创新能力!D19</f>
        <v>0.35499999999999998</v>
      </c>
      <c r="J21" s="1">
        <f>基本社保!K19</f>
        <v>0.24981189881937518</v>
      </c>
      <c r="K21" s="1">
        <f>生活水平!I19</f>
        <v>0.56217333757647669</v>
      </c>
      <c r="L21" s="1">
        <f>主流评价!D19</f>
        <v>0.49940262843488642</v>
      </c>
      <c r="M21" s="1">
        <f>教育服务!J19</f>
        <v>0.65230526308025205</v>
      </c>
      <c r="N21" s="1">
        <f>医疗服务!D19</f>
        <v>0.48484848484848486</v>
      </c>
      <c r="O21" s="1">
        <f>文化服务!M19</f>
        <v>0.31545693811869896</v>
      </c>
      <c r="P21" s="1">
        <f>主流媒体!H19</f>
        <v>0.13395741479618517</v>
      </c>
      <c r="Q21" s="1">
        <f>网络接入!F19</f>
        <v>0.34136927050646937</v>
      </c>
      <c r="R21" s="1">
        <f>舆情干预!D19</f>
        <v>0.42456140350877192</v>
      </c>
      <c r="S21" s="1">
        <f>媒体影响!I20</f>
        <v>0.52952069694560766</v>
      </c>
      <c r="T21" s="1">
        <f>群体情绪!D19</f>
        <v>0.48125633232016213</v>
      </c>
      <c r="U21" s="1">
        <f>城市标签!D19</f>
        <v>0.54499999999999993</v>
      </c>
      <c r="V21" s="1">
        <f>就学吸引!H20</f>
        <v>0.16167664670658685</v>
      </c>
      <c r="W21" s="1">
        <f>就业吸引!M19</f>
        <v>0.51688662623520665</v>
      </c>
      <c r="X21" s="1">
        <f>旅游吸引!D19</f>
        <v>6.6887540471247356E-2</v>
      </c>
      <c r="Y21" s="1">
        <f>外资吸引!G19</f>
        <v>3.8482523861788999E-2</v>
      </c>
      <c r="Z21" s="1">
        <f>会展竞争!D19</f>
        <v>0.30358925850018398</v>
      </c>
    </row>
    <row r="22" spans="1:26" x14ac:dyDescent="0.2">
      <c r="A22" s="1">
        <v>19</v>
      </c>
      <c r="B22" s="1" t="s">
        <v>53</v>
      </c>
      <c r="C22" s="1">
        <f t="shared" si="0"/>
        <v>0.67666092461454141</v>
      </c>
      <c r="D22" s="1">
        <f>生态禀赋!I20</f>
        <v>0.40482772264115252</v>
      </c>
      <c r="E22" s="1">
        <f>文化资源!H21</f>
        <v>0.48645465253239101</v>
      </c>
      <c r="F22" s="1">
        <f>政策地位!D20</f>
        <v>1</v>
      </c>
      <c r="G22" s="1">
        <f>经济规模!D20</f>
        <v>0.63124220141611909</v>
      </c>
      <c r="H22" s="1">
        <f>交通规模!D20</f>
        <v>0.63783311489733507</v>
      </c>
      <c r="I22" s="1">
        <f>创新能力!D20</f>
        <v>0.70250000000000024</v>
      </c>
      <c r="J22" s="1">
        <f>基本社保!K20</f>
        <v>0.48230538857836486</v>
      </c>
      <c r="K22" s="1">
        <f>生活水平!I20</f>
        <v>0.41205958063017567</v>
      </c>
      <c r="L22" s="1">
        <f>主流评价!D20</f>
        <v>0.56272401433691754</v>
      </c>
      <c r="M22" s="1">
        <f>教育服务!J20</f>
        <v>0.1175357932790257</v>
      </c>
      <c r="N22" s="1">
        <f>医疗服务!D20</f>
        <v>0.96969696969696972</v>
      </c>
      <c r="O22" s="1">
        <f>文化服务!M20</f>
        <v>0.66186674146819935</v>
      </c>
      <c r="P22" s="1">
        <f>主流媒体!H20</f>
        <v>0.51634848076401696</v>
      </c>
      <c r="Q22" s="1">
        <f>网络接入!F20</f>
        <v>0.32211158876908796</v>
      </c>
      <c r="R22" s="1">
        <f>舆情干预!D20</f>
        <v>0.96842105263157896</v>
      </c>
      <c r="S22" s="1">
        <f>媒体影响!I21</f>
        <v>0.87639041060923795</v>
      </c>
      <c r="T22" s="1">
        <f>群体情绪!D20</f>
        <v>0.73454913880445782</v>
      </c>
      <c r="U22" s="1">
        <f>城市标签!D20</f>
        <v>0.94499999999999995</v>
      </c>
      <c r="V22" s="1">
        <f>就学吸引!H21</f>
        <v>0.73353293413173659</v>
      </c>
      <c r="W22" s="1">
        <f>就业吸引!M20</f>
        <v>0.72026465868237943</v>
      </c>
      <c r="X22" s="1">
        <f>旅游吸引!D20</f>
        <v>0.87485600418430176</v>
      </c>
      <c r="Y22" s="1">
        <f>外资吸引!G20</f>
        <v>0.54872013651877127</v>
      </c>
      <c r="Z22" s="1">
        <f>会展竞争!D20</f>
        <v>0.82552945504230379</v>
      </c>
    </row>
    <row r="23" spans="1:26" x14ac:dyDescent="0.2">
      <c r="A23" s="1">
        <v>20</v>
      </c>
      <c r="B23" s="1" t="s">
        <v>54</v>
      </c>
      <c r="C23" s="1">
        <f t="shared" si="0"/>
        <v>0.324340534665777</v>
      </c>
      <c r="D23" s="1">
        <f>生态禀赋!I21</f>
        <v>0.47542617021255262</v>
      </c>
      <c r="E23" s="1">
        <f>文化资源!H22</f>
        <v>6.9493521790341573E-2</v>
      </c>
      <c r="F23" s="1">
        <f>政策地位!D21</f>
        <v>0.6</v>
      </c>
      <c r="G23" s="1">
        <f>经济规模!D21</f>
        <v>0.13461319023950727</v>
      </c>
      <c r="H23" s="1">
        <f>交通规模!D21</f>
        <v>0.14657055482743556</v>
      </c>
      <c r="I23" s="1">
        <f>创新能力!D21</f>
        <v>0.51454545454545464</v>
      </c>
      <c r="J23" s="1">
        <f>基本社保!K21</f>
        <v>0.27082289523149955</v>
      </c>
      <c r="K23" s="1">
        <f>生活水平!I21</f>
        <v>0.34501986824343706</v>
      </c>
      <c r="L23" s="1">
        <f>主流评价!D21</f>
        <v>0.327658303464755</v>
      </c>
      <c r="M23" s="1">
        <f>教育服务!J21</f>
        <v>0.45786866053660236</v>
      </c>
      <c r="N23" s="1">
        <f>医疗服务!D21</f>
        <v>0.80303030303030298</v>
      </c>
      <c r="O23" s="1">
        <f>文化服务!M21</f>
        <v>0.2020203217955665</v>
      </c>
      <c r="P23" s="1">
        <f>主流媒体!H21</f>
        <v>8.2941007901093058E-2</v>
      </c>
      <c r="Q23" s="1">
        <f>网络接入!F21</f>
        <v>0.22013914871933252</v>
      </c>
      <c r="R23" s="1">
        <f>舆情干预!D21</f>
        <v>0.40350877192982454</v>
      </c>
      <c r="S23" s="1">
        <f>媒体影响!I22</f>
        <v>0.38626069939385926</v>
      </c>
      <c r="T23" s="1">
        <f>群体情绪!D21</f>
        <v>0.33232016210739612</v>
      </c>
      <c r="U23" s="1">
        <f>城市标签!D21</f>
        <v>0.14500000000000002</v>
      </c>
      <c r="V23" s="1">
        <f>就学吸引!H22</f>
        <v>0.3413173652694611</v>
      </c>
      <c r="W23" s="1">
        <f>就业吸引!M21</f>
        <v>0.42914343202073607</v>
      </c>
      <c r="X23" s="1">
        <f>旅游吸引!D21</f>
        <v>0.71120616350223498</v>
      </c>
      <c r="Y23" s="1">
        <f>外资吸引!G21</f>
        <v>7.0436162738504934E-2</v>
      </c>
      <c r="Z23" s="1">
        <f>会展竞争!D21</f>
        <v>0.31669206649499887</v>
      </c>
    </row>
    <row r="24" spans="1:26" x14ac:dyDescent="0.2">
      <c r="A24" s="1">
        <v>21</v>
      </c>
      <c r="B24" s="1" t="s">
        <v>55</v>
      </c>
      <c r="C24" s="1">
        <f t="shared" si="0"/>
        <v>0.39790881478341983</v>
      </c>
      <c r="D24" s="1">
        <f>生态禀赋!I22</f>
        <v>0.38963653081621857</v>
      </c>
      <c r="E24" s="1">
        <f>文化资源!H23</f>
        <v>0.13722025912838634</v>
      </c>
      <c r="F24" s="1">
        <f>政策地位!D22</f>
        <v>0.4</v>
      </c>
      <c r="G24" s="1">
        <f>经济规模!D22</f>
        <v>0.22434840145701998</v>
      </c>
      <c r="H24" s="1">
        <f>交通规模!D22</f>
        <v>0.15268676277850587</v>
      </c>
      <c r="I24" s="1">
        <f>创新能力!D22</f>
        <v>0.47454545454545449</v>
      </c>
      <c r="J24" s="1">
        <f>基本社保!K22</f>
        <v>0.13955792215444948</v>
      </c>
      <c r="K24" s="1">
        <f>生活水平!I22</f>
        <v>0.58487673637740056</v>
      </c>
      <c r="L24" s="1">
        <f>主流评价!D22</f>
        <v>0.82048984468339292</v>
      </c>
      <c r="M24" s="1">
        <f>教育服务!J22</f>
        <v>0.44999214368137386</v>
      </c>
      <c r="N24" s="1">
        <f>医疗服务!D22</f>
        <v>0.62121212121212122</v>
      </c>
      <c r="O24" s="1">
        <f>文化服务!M22</f>
        <v>0.2363380838987835</v>
      </c>
      <c r="P24" s="1">
        <f>主流媒体!H22</f>
        <v>0.17897931678988066</v>
      </c>
      <c r="Q24" s="1">
        <f>网络接入!F22</f>
        <v>0.22224502289900255</v>
      </c>
      <c r="R24" s="1">
        <f>舆情干预!D22</f>
        <v>0.50877192982456143</v>
      </c>
      <c r="S24" s="1">
        <f>媒体影响!I23</f>
        <v>0.42920756883087813</v>
      </c>
      <c r="T24" s="1">
        <f>群体情绪!D22</f>
        <v>0.20567375886524819</v>
      </c>
      <c r="U24" s="1">
        <f>城市标签!D22</f>
        <v>0.79499999999999993</v>
      </c>
      <c r="V24" s="1">
        <f>就学吸引!H23</f>
        <v>0.51197604790419171</v>
      </c>
      <c r="W24" s="1">
        <f>就业吸引!M22</f>
        <v>0.55662915237135768</v>
      </c>
      <c r="X24" s="1">
        <f>旅游吸引!D22</f>
        <v>0.57463972968896893</v>
      </c>
      <c r="Y24" s="1">
        <f>外资吸引!G22</f>
        <v>3.3771888353961707E-2</v>
      </c>
      <c r="Z24" s="1">
        <f>会展竞争!D22</f>
        <v>0.40079177395904503</v>
      </c>
    </row>
    <row r="25" spans="1:26" x14ac:dyDescent="0.2">
      <c r="A25" s="1">
        <v>22</v>
      </c>
      <c r="B25" s="1" t="s">
        <v>56</v>
      </c>
      <c r="C25" s="1">
        <f t="shared" si="0"/>
        <v>0.29351466921490321</v>
      </c>
      <c r="D25" s="1">
        <f>生态禀赋!I23</f>
        <v>0.88861655367743109</v>
      </c>
      <c r="E25" s="1">
        <f>文化资源!H24</f>
        <v>0.36984687868080096</v>
      </c>
      <c r="F25" s="1">
        <f>政策地位!D23</f>
        <v>0.2</v>
      </c>
      <c r="G25" s="1">
        <f>经济规模!D23</f>
        <v>0</v>
      </c>
      <c r="H25" s="1">
        <f>交通规模!D23</f>
        <v>0</v>
      </c>
      <c r="I25" s="1">
        <f>创新能力!D23</f>
        <v>4.9999999999999913E-2</v>
      </c>
      <c r="J25" s="1">
        <f>基本社保!K23</f>
        <v>0</v>
      </c>
      <c r="K25" s="1">
        <f>生活水平!I23</f>
        <v>0.62097562800722572</v>
      </c>
      <c r="L25" s="1">
        <f>主流评价!D23</f>
        <v>0</v>
      </c>
      <c r="M25" s="1">
        <f>教育服务!J23</f>
        <v>0.84846369249791498</v>
      </c>
      <c r="N25" s="1">
        <f>医疗服务!D23</f>
        <v>0</v>
      </c>
      <c r="O25" s="1">
        <f>文化服务!M23</f>
        <v>0.31139439231716032</v>
      </c>
      <c r="P25" s="1">
        <f>主流媒体!H23</f>
        <v>0.50624565030499036</v>
      </c>
      <c r="Q25" s="1">
        <f>网络接入!F23</f>
        <v>0.35977645940671471</v>
      </c>
      <c r="R25" s="1">
        <f>舆情干预!D23</f>
        <v>1.0526315789473684E-2</v>
      </c>
      <c r="S25" s="1">
        <f>媒体影响!I24</f>
        <v>0.39291355661016336</v>
      </c>
      <c r="T25" s="1">
        <f>群体情绪!D23</f>
        <v>0.42451874366767983</v>
      </c>
      <c r="U25" s="1">
        <f>城市标签!D23</f>
        <v>0.91166666666666663</v>
      </c>
      <c r="V25" s="1">
        <f>就学吸引!H24</f>
        <v>0</v>
      </c>
      <c r="W25" s="1">
        <f>就业吸引!M23</f>
        <v>0.72310309797535466</v>
      </c>
      <c r="X25" s="1">
        <f>旅游吸引!D23</f>
        <v>5.1382841153763459E-2</v>
      </c>
      <c r="Y25" s="1">
        <f>外资吸引!G23</f>
        <v>4.5400758531830062E-3</v>
      </c>
      <c r="Z25" s="1">
        <f>会展竞争!D23</f>
        <v>0</v>
      </c>
    </row>
    <row r="26" spans="1:26" x14ac:dyDescent="0.2">
      <c r="A26" s="1">
        <v>23</v>
      </c>
      <c r="B26" s="1" t="s">
        <v>57</v>
      </c>
      <c r="C26" s="1">
        <f t="shared" si="0"/>
        <v>0.53254013778685849</v>
      </c>
      <c r="D26" s="1">
        <f>生态禀赋!I24</f>
        <v>8.6936960259126533E-2</v>
      </c>
      <c r="E26" s="1">
        <f>文化资源!H25</f>
        <v>0.36749116607773846</v>
      </c>
      <c r="F26" s="1">
        <f>政策地位!D24</f>
        <v>1</v>
      </c>
      <c r="G26" s="1">
        <f>经济规模!D24</f>
        <v>0.34611004413146373</v>
      </c>
      <c r="H26" s="1">
        <f>交通规模!D24</f>
        <v>0.44560943643512446</v>
      </c>
      <c r="I26" s="1">
        <f>创新能力!D24</f>
        <v>0.82500000000000018</v>
      </c>
      <c r="J26" s="1">
        <f>基本社保!K24</f>
        <v>0.2993872775785304</v>
      </c>
      <c r="K26" s="1">
        <f>生活水平!I24</f>
        <v>0.5390079308954443</v>
      </c>
      <c r="L26" s="1">
        <f>主流评价!D24</f>
        <v>0.24223416965352446</v>
      </c>
      <c r="M26" s="1">
        <f>教育服务!J24</f>
        <v>0.28890863302215986</v>
      </c>
      <c r="N26" s="1">
        <f>医疗服务!D24</f>
        <v>0.90909090909090906</v>
      </c>
      <c r="O26" s="1">
        <f>文化服务!M24</f>
        <v>0.66527202615591052</v>
      </c>
      <c r="P26" s="1">
        <f>主流媒体!H24</f>
        <v>0.21067306050913348</v>
      </c>
      <c r="Q26" s="1">
        <f>网络接入!F24</f>
        <v>0.25083308858689385</v>
      </c>
      <c r="R26" s="1">
        <f>舆情干预!D24</f>
        <v>0.76842105263157889</v>
      </c>
      <c r="S26" s="1">
        <f>媒体影响!I25</f>
        <v>0.5228795079480949</v>
      </c>
      <c r="T26" s="1">
        <f>群体情绪!D24</f>
        <v>0.35562310030395139</v>
      </c>
      <c r="U26" s="1">
        <f>城市标签!D24</f>
        <v>1</v>
      </c>
      <c r="V26" s="1">
        <f>就学吸引!H25</f>
        <v>0.74550898203592808</v>
      </c>
      <c r="W26" s="1">
        <f>就业吸引!M24</f>
        <v>0.53199032742651731</v>
      </c>
      <c r="X26" s="1">
        <f>旅游吸引!D24</f>
        <v>0.91977948986173197</v>
      </c>
      <c r="Y26" s="1">
        <f>外资吸引!G24</f>
        <v>0.2874616237535827</v>
      </c>
      <c r="Z26" s="1">
        <f>会展竞争!D24</f>
        <v>0.509590624835777</v>
      </c>
    </row>
    <row r="27" spans="1:26" x14ac:dyDescent="0.2">
      <c r="A27" s="1">
        <v>24</v>
      </c>
      <c r="B27" s="1" t="s">
        <v>58</v>
      </c>
      <c r="C27" s="1">
        <f t="shared" si="0"/>
        <v>0.30181513304281632</v>
      </c>
      <c r="D27" s="1">
        <f>生态禀赋!I25</f>
        <v>0</v>
      </c>
      <c r="E27" s="1">
        <f>文化资源!H26</f>
        <v>4.5936395759717315E-2</v>
      </c>
      <c r="F27" s="1">
        <f>政策地位!D25</f>
        <v>0.6</v>
      </c>
      <c r="G27" s="1">
        <f>经济规模!D25</f>
        <v>8.1823260749078974E-2</v>
      </c>
      <c r="H27" s="1">
        <f>交通规模!D25</f>
        <v>0.18042813455657492</v>
      </c>
      <c r="I27" s="1">
        <f>创新能力!D25</f>
        <v>0.42590909090909101</v>
      </c>
      <c r="J27" s="1">
        <f>基本社保!K25</f>
        <v>0.18783199325856012</v>
      </c>
      <c r="K27" s="1">
        <f>生活水平!I25</f>
        <v>0.57861434530601419</v>
      </c>
      <c r="L27" s="1">
        <f>主流评价!D25</f>
        <v>0.76553166069295076</v>
      </c>
      <c r="M27" s="1">
        <f>教育服务!J25</f>
        <v>0.4741446330745076</v>
      </c>
      <c r="N27" s="1">
        <f>医疗服务!D25</f>
        <v>0.54545454545454541</v>
      </c>
      <c r="O27" s="1">
        <f>文化服务!M25</f>
        <v>0.32088443410755962</v>
      </c>
      <c r="P27" s="1">
        <f>主流媒体!H25</f>
        <v>2.6530544707333598E-2</v>
      </c>
      <c r="Q27" s="1">
        <f>网络接入!F25</f>
        <v>0.4743203343033297</v>
      </c>
      <c r="R27" s="1">
        <f>舆情干预!D25</f>
        <v>0.42456140350877192</v>
      </c>
      <c r="S27" s="1">
        <f>媒体影响!I26</f>
        <v>0.27638251660210383</v>
      </c>
      <c r="T27" s="1">
        <f>群体情绪!D25</f>
        <v>0.10638297872340416</v>
      </c>
      <c r="U27" s="1">
        <f>城市标签!D25</f>
        <v>0.27833333333333332</v>
      </c>
      <c r="V27" s="1">
        <f>就学吸引!H26</f>
        <v>0.26047904191616772</v>
      </c>
      <c r="W27" s="1">
        <f>就业吸引!M25</f>
        <v>0.56795944628635198</v>
      </c>
      <c r="X27" s="1">
        <f>旅游吸引!D25</f>
        <v>0.19895328278371591</v>
      </c>
      <c r="Y27" s="1">
        <f>外资吸引!G25</f>
        <v>2.5899630385151588E-3</v>
      </c>
      <c r="Z27" s="1">
        <f>会展竞争!D25</f>
        <v>0.27564944733476976</v>
      </c>
    </row>
    <row r="28" spans="1:26" x14ac:dyDescent="0.2">
      <c r="A28" s="1">
        <v>25</v>
      </c>
      <c r="B28" s="1" t="s">
        <v>60</v>
      </c>
      <c r="C28" s="1">
        <f t="shared" si="0"/>
        <v>0.24634690260819242</v>
      </c>
      <c r="D28" s="1">
        <f>生态禀赋!I26</f>
        <v>0.23775539055380082</v>
      </c>
      <c r="E28" s="1">
        <f>文化资源!H27</f>
        <v>0.14252061248527678</v>
      </c>
      <c r="F28" s="1">
        <f>政策地位!D26</f>
        <v>0.6</v>
      </c>
      <c r="G28" s="1">
        <f>经济规模!D26</f>
        <v>2.5741624950726287E-2</v>
      </c>
      <c r="H28" s="1">
        <f>交通规模!D26</f>
        <v>6.5749235474006115E-2</v>
      </c>
      <c r="I28" s="1">
        <f>创新能力!D26</f>
        <v>0</v>
      </c>
      <c r="J28" s="1">
        <f>基本社保!K26</f>
        <v>2.9122829407867448E-2</v>
      </c>
      <c r="K28" s="1">
        <f>生活水平!I26</f>
        <v>0.1769911504424779</v>
      </c>
      <c r="L28" s="1">
        <f>主流评价!D26</f>
        <v>0.74522102747909202</v>
      </c>
      <c r="M28" s="1">
        <f>教育服务!J26</f>
        <v>0.50321368124477039</v>
      </c>
      <c r="N28" s="1">
        <f>医疗服务!D26</f>
        <v>0.72727272727272729</v>
      </c>
      <c r="O28" s="1">
        <f>文化服务!M26</f>
        <v>0.28239092803438365</v>
      </c>
      <c r="P28" s="1">
        <f>主流媒体!H26</f>
        <v>0.41388511475470618</v>
      </c>
      <c r="Q28" s="1">
        <f>网络接入!F26</f>
        <v>0.29558011195580119</v>
      </c>
      <c r="R28" s="1">
        <f>舆情干预!D26</f>
        <v>6.6666666666666666E-2</v>
      </c>
      <c r="S28" s="1">
        <f>媒体影响!I27</f>
        <v>0.30456594997791497</v>
      </c>
      <c r="T28" s="1">
        <f>群体情绪!D26</f>
        <v>0.28368794326241126</v>
      </c>
      <c r="U28" s="1">
        <f>城市标签!D26</f>
        <v>0</v>
      </c>
      <c r="V28" s="1">
        <f>就学吸引!H27</f>
        <v>6.5868263473053898E-2</v>
      </c>
      <c r="W28" s="1">
        <f>就业吸引!M26</f>
        <v>0.5273015766389576</v>
      </c>
      <c r="X28" s="1">
        <f>旅游吸引!D26</f>
        <v>6.8021537602561924E-2</v>
      </c>
      <c r="Y28" s="1">
        <f>外资吸引!G26</f>
        <v>2.6211124913104421E-3</v>
      </c>
      <c r="Z28" s="1">
        <f>会展竞争!D26</f>
        <v>0.18413999684691787</v>
      </c>
    </row>
    <row r="29" spans="1:26" x14ac:dyDescent="0.2">
      <c r="A29" s="1">
        <v>26</v>
      </c>
      <c r="B29" s="1" t="s">
        <v>61</v>
      </c>
      <c r="C29" s="1">
        <f t="shared" si="0"/>
        <v>0.24433708659119785</v>
      </c>
      <c r="D29" s="1">
        <f>生态禀赋!I27</f>
        <v>3.5999316062667999E-2</v>
      </c>
      <c r="E29" s="1">
        <f>文化资源!H28</f>
        <v>4.8292108362779716E-2</v>
      </c>
      <c r="F29" s="1">
        <f>政策地位!D27</f>
        <v>0.6</v>
      </c>
      <c r="G29" s="1">
        <f>经济规模!D27</f>
        <v>4.7651385147050543E-2</v>
      </c>
      <c r="H29" s="1">
        <f>交通规模!D27</f>
        <v>3.8663171690694623E-2</v>
      </c>
      <c r="I29" s="1">
        <f>创新能力!D27</f>
        <v>0.18204545454545454</v>
      </c>
      <c r="J29" s="1">
        <f>基本社保!K27</f>
        <v>0.30105625967672622</v>
      </c>
      <c r="K29" s="1">
        <f>生活水平!I27</f>
        <v>0.48912918126585564</v>
      </c>
      <c r="L29" s="1">
        <f>主流评价!D27</f>
        <v>0.71445639187574672</v>
      </c>
      <c r="M29" s="1">
        <f>教育服务!J27</f>
        <v>0.28637226250106895</v>
      </c>
      <c r="N29" s="1">
        <f>医疗服务!D27</f>
        <v>0.42424242424242425</v>
      </c>
      <c r="O29" s="1">
        <f>文化服务!M27</f>
        <v>0.16879510755190089</v>
      </c>
      <c r="P29" s="1">
        <f>主流媒体!H27</f>
        <v>0.19695332106214047</v>
      </c>
      <c r="Q29" s="1">
        <f>网络接入!F27</f>
        <v>0.48234247783710343</v>
      </c>
      <c r="R29" s="1">
        <f>舆情干预!D27</f>
        <v>0</v>
      </c>
      <c r="S29" s="1">
        <f>媒体影响!I28</f>
        <v>0.35637291573399937</v>
      </c>
      <c r="T29" s="1">
        <f>群体情绪!D27</f>
        <v>0.25734549138804452</v>
      </c>
      <c r="U29" s="1">
        <f>城市标签!D27</f>
        <v>0.11166666666666665</v>
      </c>
      <c r="V29" s="1">
        <f>就学吸引!H28</f>
        <v>9.8802395209580868E-2</v>
      </c>
      <c r="W29" s="1">
        <f>就业吸引!M27</f>
        <v>0.584359073051958</v>
      </c>
      <c r="X29" s="1">
        <f>旅游吸引!D27</f>
        <v>2.9075121694513883E-2</v>
      </c>
      <c r="Y29" s="1">
        <f>外资吸引!G27</f>
        <v>8.377440872923159E-3</v>
      </c>
      <c r="Z29" s="1">
        <f>会展竞争!D27</f>
        <v>0.20528316429309651</v>
      </c>
    </row>
    <row r="30" spans="1:26" x14ac:dyDescent="0.2">
      <c r="A30" s="1">
        <v>27</v>
      </c>
      <c r="B30" s="1" t="s">
        <v>62</v>
      </c>
      <c r="C30" s="1">
        <f t="shared" si="0"/>
        <v>0.31121289110481837</v>
      </c>
      <c r="D30" s="1">
        <f>生态禀赋!I28</f>
        <v>5.8226254068931615E-2</v>
      </c>
      <c r="E30" s="1">
        <f>文化资源!H29</f>
        <v>0.17255594817432277</v>
      </c>
      <c r="F30" s="1">
        <f>政策地位!D28</f>
        <v>0.6</v>
      </c>
      <c r="G30" s="1">
        <f>经济规模!D28</f>
        <v>9.8516305523694364E-2</v>
      </c>
      <c r="H30" s="1">
        <f>交通规模!D28</f>
        <v>0.18152031454783746</v>
      </c>
      <c r="I30" s="1">
        <f>创新能力!D28</f>
        <v>0.28409090909090912</v>
      </c>
      <c r="J30" s="1">
        <f>基本社保!K28</f>
        <v>0.35831586668045318</v>
      </c>
      <c r="K30" s="1">
        <f>生活水平!I28</f>
        <v>0.57489441538625807</v>
      </c>
      <c r="L30" s="1">
        <f>主流评价!D28</f>
        <v>0.35603345280764637</v>
      </c>
      <c r="M30" s="1">
        <f>教育服务!J28</f>
        <v>0.19648865586335426</v>
      </c>
      <c r="N30" s="1">
        <f>医疗服务!D28</f>
        <v>0.74242424242424243</v>
      </c>
      <c r="O30" s="1">
        <f>文化服务!M28</f>
        <v>0.23134297257905057</v>
      </c>
      <c r="P30" s="1">
        <f>主流媒体!H28</f>
        <v>1.6077940355205461E-2</v>
      </c>
      <c r="Q30" s="1">
        <f>网络接入!F28</f>
        <v>0.56915201721426933</v>
      </c>
      <c r="R30" s="1">
        <f>舆情干预!D28</f>
        <v>0.23859649122807017</v>
      </c>
      <c r="S30" s="1">
        <f>媒体影响!I29</f>
        <v>0.14871706083570632</v>
      </c>
      <c r="T30" s="1">
        <f>群体情绪!D28</f>
        <v>0.31610942249240115</v>
      </c>
      <c r="U30" s="1">
        <f>城市标签!D28</f>
        <v>0.81166666666666665</v>
      </c>
      <c r="V30" s="1">
        <f>就学吸引!H29</f>
        <v>0.18263473053892221</v>
      </c>
      <c r="W30" s="1">
        <f>就业吸引!M28</f>
        <v>0.56808198800243381</v>
      </c>
      <c r="X30" s="1">
        <f>旅游吸引!D28</f>
        <v>0.21789430787348266</v>
      </c>
      <c r="Y30" s="1">
        <f>外资吸引!G28</f>
        <v>5.1194539249146758E-4</v>
      </c>
      <c r="Z30" s="1">
        <f>会展竞争!D28</f>
        <v>0.27228615972112741</v>
      </c>
    </row>
    <row r="31" spans="1:26" x14ac:dyDescent="0.2">
      <c r="A31" s="1">
        <v>28</v>
      </c>
      <c r="B31" s="1" t="s">
        <v>63</v>
      </c>
      <c r="C31" s="1">
        <f t="shared" si="0"/>
        <v>0.56260381846772034</v>
      </c>
      <c r="D31" s="1">
        <f>生态禀赋!I29</f>
        <v>0.29594639262162153</v>
      </c>
      <c r="E31" s="1">
        <f>文化资源!H30</f>
        <v>6.8315665488810365E-2</v>
      </c>
      <c r="F31" s="1">
        <f>政策地位!D29</f>
        <v>0.8</v>
      </c>
      <c r="G31" s="1">
        <f>经济规模!D29</f>
        <v>1</v>
      </c>
      <c r="H31" s="1">
        <f>交通规模!D29</f>
        <v>0.7651813018785496</v>
      </c>
      <c r="I31" s="1">
        <f>创新能力!D29</f>
        <v>1</v>
      </c>
      <c r="J31" s="1">
        <f>基本社保!K29</f>
        <v>1</v>
      </c>
      <c r="K31" s="1">
        <f>生活水平!I29</f>
        <v>0.77001862588685266</v>
      </c>
      <c r="L31" s="1">
        <f>主流评价!D29</f>
        <v>0.8452807646356032</v>
      </c>
      <c r="M31" s="1">
        <f>教育服务!J29</f>
        <v>0.17637917892557456</v>
      </c>
      <c r="N31" s="1">
        <f>医疗服务!D29</f>
        <v>0.89393939393939392</v>
      </c>
      <c r="O31" s="1">
        <f>文化服务!M29</f>
        <v>0.40447615826427114</v>
      </c>
      <c r="P31" s="1">
        <f>主流媒体!H29</f>
        <v>0.62173343215170962</v>
      </c>
      <c r="Q31" s="1">
        <f>网络接入!F29</f>
        <v>0.17785867311570111</v>
      </c>
      <c r="R31" s="1">
        <f>舆情干预!D29</f>
        <v>0.97192982456140353</v>
      </c>
      <c r="S31" s="1">
        <f>媒体影响!I30</f>
        <v>0.57506478079011114</v>
      </c>
      <c r="T31" s="1">
        <f>群体情绪!D29</f>
        <v>0.17223910840932111</v>
      </c>
      <c r="U31" s="1">
        <f>城市标签!D29</f>
        <v>0.64500000000000002</v>
      </c>
      <c r="V31" s="1">
        <f>就学吸引!H30</f>
        <v>6.8862275449101826E-2</v>
      </c>
      <c r="W31" s="1">
        <f>就业吸引!M29</f>
        <v>0.61358942572999942</v>
      </c>
      <c r="X31" s="1">
        <f>旅游吸引!D29</f>
        <v>0</v>
      </c>
      <c r="Y31" s="1">
        <f>外资吸引!G29</f>
        <v>0.79640565704452471</v>
      </c>
      <c r="Z31" s="1">
        <f>会展竞争!D29</f>
        <v>0.78804281184858194</v>
      </c>
    </row>
    <row r="32" spans="1:26" x14ac:dyDescent="0.2">
      <c r="A32" s="1">
        <v>29</v>
      </c>
      <c r="B32" s="1" t="s">
        <v>64</v>
      </c>
      <c r="C32" s="1">
        <f t="shared" si="0"/>
        <v>0.38611300687334249</v>
      </c>
      <c r="D32" s="1">
        <f>生态禀赋!I30</f>
        <v>0.33290862946407612</v>
      </c>
      <c r="E32" s="1">
        <f>文化资源!H31</f>
        <v>5.3003533568904602E-2</v>
      </c>
      <c r="F32" s="1">
        <f>政策地位!D30</f>
        <v>0.6</v>
      </c>
      <c r="G32" s="1">
        <f>经济规模!D30</f>
        <v>0.23533718038772852</v>
      </c>
      <c r="H32" s="1">
        <f>交通规模!D30</f>
        <v>0.20445609436435122</v>
      </c>
      <c r="I32" s="1">
        <f>创新能力!D30</f>
        <v>0.59863636363636363</v>
      </c>
      <c r="J32" s="1">
        <f>基本社保!K30</f>
        <v>0.35422587629931163</v>
      </c>
      <c r="K32" s="1">
        <f>生活水平!I30</f>
        <v>0.53220054147877494</v>
      </c>
      <c r="L32" s="1">
        <f>主流评价!D30</f>
        <v>0.86738351254480295</v>
      </c>
      <c r="M32" s="1">
        <f>教育服务!J30</f>
        <v>0.11630190715931528</v>
      </c>
      <c r="N32" s="1">
        <f>医疗服务!D30</f>
        <v>0.71212121212121215</v>
      </c>
      <c r="O32" s="1">
        <f>文化服务!M30</f>
        <v>0.25529181470258827</v>
      </c>
      <c r="P32" s="1">
        <f>主流媒体!H30</f>
        <v>0.49190300170473289</v>
      </c>
      <c r="Q32" s="1">
        <f>网络接入!F30</f>
        <v>0.10547966801582351</v>
      </c>
      <c r="R32" s="1">
        <f>舆情干预!D30</f>
        <v>0.47719298245614034</v>
      </c>
      <c r="S32" s="1">
        <f>媒体影响!I31</f>
        <v>0.47019638238678491</v>
      </c>
      <c r="T32" s="1">
        <f>群体情绪!D30</f>
        <v>0.50658561296859173</v>
      </c>
      <c r="U32" s="1">
        <f>城市标签!D30</f>
        <v>0.44500000000000001</v>
      </c>
      <c r="V32" s="1">
        <f>就学吸引!H31</f>
        <v>0.34431137724550898</v>
      </c>
      <c r="W32" s="1">
        <f>就业吸引!M30</f>
        <v>0.5193640949319287</v>
      </c>
      <c r="X32" s="1">
        <f>旅游吸引!D30</f>
        <v>0.30587759633681061</v>
      </c>
      <c r="Y32" s="1">
        <f>外资吸引!G30</f>
        <v>4.4259404516483962E-2</v>
      </c>
      <c r="Z32" s="1">
        <f>会展竞争!D30</f>
        <v>0.36386567870093017</v>
      </c>
    </row>
    <row r="33" spans="1:26" x14ac:dyDescent="0.2">
      <c r="A33" s="1">
        <v>30</v>
      </c>
      <c r="B33" s="1" t="s">
        <v>65</v>
      </c>
      <c r="C33" s="1">
        <f t="shared" si="0"/>
        <v>0.47747605213210914</v>
      </c>
      <c r="D33" s="1">
        <f>生态禀赋!I31</f>
        <v>0.51417263411967618</v>
      </c>
      <c r="E33" s="1">
        <f>文化资源!H32</f>
        <v>0.42991755005889282</v>
      </c>
      <c r="F33" s="1">
        <f>政策地位!D31</f>
        <v>0.6</v>
      </c>
      <c r="G33" s="1">
        <f>经济规模!D31</f>
        <v>0.43459192474236885</v>
      </c>
      <c r="H33" s="1">
        <f>交通规模!D31</f>
        <v>0.11249453910004369</v>
      </c>
      <c r="I33" s="1">
        <f>创新能力!D31</f>
        <v>0.6404545454545455</v>
      </c>
      <c r="J33" s="1">
        <f>基本社保!K31</f>
        <v>0.54436320252942072</v>
      </c>
      <c r="K33" s="1">
        <f>生活水平!I31</f>
        <v>0.70051353680280304</v>
      </c>
      <c r="L33" s="1">
        <f>主流评价!D31</f>
        <v>0.94534050179211471</v>
      </c>
      <c r="M33" s="1">
        <f>教育服务!J31</f>
        <v>0.16800211835052689</v>
      </c>
      <c r="N33" s="1">
        <f>医疗服务!D31</f>
        <v>0.56060606060606055</v>
      </c>
      <c r="O33" s="1">
        <f>文化服务!M31</f>
        <v>0.35776572620935038</v>
      </c>
      <c r="P33" s="1">
        <f>主流媒体!H31</f>
        <v>0.78532985460722005</v>
      </c>
      <c r="Q33" s="1">
        <f>网络接入!F31</f>
        <v>0.48603354491692574</v>
      </c>
      <c r="R33" s="1">
        <f>舆情干预!D31</f>
        <v>0.54035087719298247</v>
      </c>
      <c r="S33" s="1">
        <f>媒体影响!I32</f>
        <v>0.45420896708093794</v>
      </c>
      <c r="T33" s="1">
        <f>群体情绪!D31</f>
        <v>0.36879432624113467</v>
      </c>
      <c r="U33" s="1">
        <f>城市标签!D31</f>
        <v>0.47833333333333333</v>
      </c>
      <c r="V33" s="1">
        <f>就学吸引!H32</f>
        <v>0.1287425149700599</v>
      </c>
      <c r="W33" s="1">
        <f>就业吸引!M31</f>
        <v>0.67458366701771355</v>
      </c>
      <c r="X33" s="1">
        <f>旅游吸引!D31</f>
        <v>0.42562114741000062</v>
      </c>
      <c r="Y33" s="1">
        <f>外资吸引!G31</f>
        <v>0.15181325572444448</v>
      </c>
      <c r="Z33" s="1">
        <f>会展竞争!D31</f>
        <v>0.49224867307793368</v>
      </c>
    </row>
    <row r="34" spans="1:26" x14ac:dyDescent="0.2">
      <c r="A34" s="1">
        <v>31</v>
      </c>
      <c r="B34" s="1" t="s">
        <v>66</v>
      </c>
      <c r="C34" s="1">
        <f t="shared" si="0"/>
        <v>0.51770410085622454</v>
      </c>
      <c r="D34" s="1">
        <f>生态禀赋!I32</f>
        <v>8.8693076696445328E-2</v>
      </c>
      <c r="E34" s="1">
        <f>文化资源!H33</f>
        <v>0.26207302709069497</v>
      </c>
      <c r="F34" s="1">
        <f>政策地位!D32</f>
        <v>0.7</v>
      </c>
      <c r="G34" s="1">
        <f>经济规模!D32</f>
        <v>0.43429035480037104</v>
      </c>
      <c r="H34" s="1">
        <f>交通规模!D32</f>
        <v>0.2439930100480559</v>
      </c>
      <c r="I34" s="1">
        <f>创新能力!D32</f>
        <v>0.70772727272727265</v>
      </c>
      <c r="J34" s="1">
        <f>基本社保!K32</f>
        <v>0.43683384816380327</v>
      </c>
      <c r="K34" s="1">
        <f>生活水平!I32</f>
        <v>0.60256300203398738</v>
      </c>
      <c r="L34" s="1">
        <f>主流评价!D32</f>
        <v>0.95967741935483841</v>
      </c>
      <c r="M34" s="1">
        <f>教育服务!J32</f>
        <v>0.52727988198602616</v>
      </c>
      <c r="N34" s="1">
        <f>医疗服务!D32</f>
        <v>0.68181818181818177</v>
      </c>
      <c r="O34" s="1">
        <f>文化服务!M32</f>
        <v>0.23880159655493385</v>
      </c>
      <c r="P34" s="1">
        <f>主流媒体!H32</f>
        <v>0.41094875682723497</v>
      </c>
      <c r="Q34" s="1">
        <f>网络接入!F32</f>
        <v>0.32995954572952052</v>
      </c>
      <c r="R34" s="1">
        <f>舆情干预!D32</f>
        <v>0.68771929824561406</v>
      </c>
      <c r="S34" s="1">
        <f>媒体影响!I33</f>
        <v>0.63828868294832319</v>
      </c>
      <c r="T34" s="1">
        <f>群体情绪!D32</f>
        <v>0.68085106382978722</v>
      </c>
      <c r="U34" s="1">
        <f>城市标签!D32</f>
        <v>0.81166666666666665</v>
      </c>
      <c r="V34" s="1">
        <f>就学吸引!H33</f>
        <v>0.3233532934131737</v>
      </c>
      <c r="W34" s="1">
        <f>就业吸引!M32</f>
        <v>0.7358666150081602</v>
      </c>
      <c r="X34" s="1">
        <f>旅游吸引!D32</f>
        <v>0.32614771483854821</v>
      </c>
      <c r="Y34" s="1">
        <f>外资吸引!G32</f>
        <v>0.30246763181481628</v>
      </c>
      <c r="Z34" s="1">
        <f>会展竞争!D32</f>
        <v>0.54961725086271829</v>
      </c>
    </row>
    <row r="35" spans="1:26" x14ac:dyDescent="0.2">
      <c r="A35" s="1">
        <v>32</v>
      </c>
      <c r="B35" s="1" t="s">
        <v>67</v>
      </c>
      <c r="C35" s="1">
        <f t="shared" si="0"/>
        <v>0.46813877027756906</v>
      </c>
      <c r="D35" s="1">
        <f>生态禀赋!I33</f>
        <v>0.25270030474434152</v>
      </c>
      <c r="E35" s="1">
        <f>文化资源!H34</f>
        <v>0.29328621908127211</v>
      </c>
      <c r="F35" s="1">
        <f>政策地位!D33</f>
        <v>0.7</v>
      </c>
      <c r="G35" s="1">
        <f>经济规模!D33</f>
        <v>0.21139015592722013</v>
      </c>
      <c r="H35" s="1">
        <f>交通规模!D33</f>
        <v>0.16579292267365664</v>
      </c>
      <c r="I35" s="1">
        <f>创新能力!D33</f>
        <v>0.6825</v>
      </c>
      <c r="J35" s="1">
        <f>基本社保!K33</f>
        <v>0.73862578936030854</v>
      </c>
      <c r="K35" s="1">
        <f>生活水平!I33</f>
        <v>0.69665506432272084</v>
      </c>
      <c r="L35" s="1">
        <f>主流评价!D33</f>
        <v>0.91248506571087196</v>
      </c>
      <c r="M35" s="1">
        <f>教育服务!J33</f>
        <v>0.28618925402323425</v>
      </c>
      <c r="N35" s="1">
        <f>医疗服务!D33</f>
        <v>0.10606060606060606</v>
      </c>
      <c r="O35" s="1">
        <f>文化服务!M33</f>
        <v>0.25540485993552953</v>
      </c>
      <c r="P35" s="1">
        <f>主流媒体!H33</f>
        <v>0.59787827574034613</v>
      </c>
      <c r="Q35" s="1">
        <f>网络接入!F33</f>
        <v>0.49433846554997024</v>
      </c>
      <c r="R35" s="1">
        <f>舆情干预!D33</f>
        <v>0.56842105263157894</v>
      </c>
      <c r="S35" s="1">
        <f>媒体影响!I34</f>
        <v>0.55881151707384336</v>
      </c>
      <c r="T35" s="1">
        <f>群体情绪!D33</f>
        <v>0.51367781155015202</v>
      </c>
      <c r="U35" s="1">
        <f>城市标签!D33</f>
        <v>0.79499999999999993</v>
      </c>
      <c r="V35" s="1">
        <f>就学吸引!H34</f>
        <v>0.125748502994012</v>
      </c>
      <c r="W35" s="1">
        <f>就业吸引!M33</f>
        <v>0.52924578854773563</v>
      </c>
      <c r="X35" s="1">
        <f>旅游吸引!D33</f>
        <v>0.29768130637496354</v>
      </c>
      <c r="Y35" s="1">
        <f>外资吸引!G33</f>
        <v>0.18716138372543645</v>
      </c>
      <c r="Z35" s="1">
        <f>会展竞争!D33</f>
        <v>0.53257309019566623</v>
      </c>
    </row>
    <row r="36" spans="1:26" x14ac:dyDescent="0.2">
      <c r="A36" s="1">
        <v>33</v>
      </c>
      <c r="B36" s="1" t="s">
        <v>76</v>
      </c>
      <c r="C36" s="1">
        <f t="shared" si="0"/>
        <v>0.59121461640679296</v>
      </c>
      <c r="D36" s="1">
        <f>生态禀赋!I34</f>
        <v>0.28381866501355479</v>
      </c>
      <c r="E36" s="1">
        <f>文化资源!H35</f>
        <v>0.71849234393403993</v>
      </c>
      <c r="F36" s="1">
        <f>政策地位!D34</f>
        <v>0.6</v>
      </c>
      <c r="G36" s="1">
        <f>经济规模!D34</f>
        <v>0.72215034928764288</v>
      </c>
      <c r="H36" s="1">
        <f>交通规模!D34</f>
        <v>0.15596330275229356</v>
      </c>
      <c r="I36" s="1">
        <f>创新能力!D34</f>
        <v>0.81590909090909103</v>
      </c>
      <c r="J36" s="1">
        <f>基本社保!K34</f>
        <v>0.63709686467903381</v>
      </c>
      <c r="K36" s="1">
        <f>生活水平!I34</f>
        <v>0.85273784836820199</v>
      </c>
      <c r="L36" s="1">
        <f>主流评价!D34</f>
        <v>0.75657108721624833</v>
      </c>
      <c r="M36" s="1">
        <f>教育服务!J34</f>
        <v>0.33725385081331344</v>
      </c>
      <c r="N36" s="1">
        <f>医疗服务!D34</f>
        <v>0.37878787878787878</v>
      </c>
      <c r="O36" s="1">
        <f>文化服务!M34</f>
        <v>0.23211156482223169</v>
      </c>
      <c r="P36" s="1">
        <f>主流媒体!H34</f>
        <v>0.81374934247673658</v>
      </c>
      <c r="Q36" s="1">
        <f>网络接入!F34</f>
        <v>0.63083335652471617</v>
      </c>
      <c r="R36" s="1">
        <f>舆情干预!D34</f>
        <v>0.70877192982456139</v>
      </c>
      <c r="S36" s="1">
        <f>媒体影响!I35</f>
        <v>0.71807009107709507</v>
      </c>
      <c r="T36" s="1">
        <f>群体情绪!D34</f>
        <v>0.82674772036474153</v>
      </c>
      <c r="U36" s="1">
        <f>城市标签!D34</f>
        <v>0.81166666666666665</v>
      </c>
      <c r="V36" s="1">
        <f>就学吸引!H35</f>
        <v>0.40718562874251502</v>
      </c>
      <c r="W36" s="1">
        <f>就业吸引!M34</f>
        <v>0.70618829655725435</v>
      </c>
      <c r="X36" s="1">
        <f>旅游吸引!D34</f>
        <v>0.41307465962437551</v>
      </c>
      <c r="Y36" s="1">
        <f>外资吸引!G34</f>
        <v>0.2592901366293619</v>
      </c>
      <c r="Z36" s="1">
        <f>会展竞争!D34</f>
        <v>0.51992572739853204</v>
      </c>
    </row>
    <row r="37" spans="1:26" x14ac:dyDescent="0.2">
      <c r="A37" s="72" t="s">
        <v>78</v>
      </c>
      <c r="B37" s="72"/>
      <c r="C37" s="72"/>
      <c r="D37" s="1">
        <v>0.03</v>
      </c>
      <c r="E37" s="1">
        <v>0.05</v>
      </c>
      <c r="F37" s="1">
        <v>0.04</v>
      </c>
      <c r="G37" s="1">
        <v>0.03</v>
      </c>
      <c r="H37" s="1">
        <v>0.03</v>
      </c>
      <c r="I37" s="1">
        <v>0.03</v>
      </c>
      <c r="J37" s="1">
        <v>0.03</v>
      </c>
      <c r="K37" s="1">
        <v>0.03</v>
      </c>
      <c r="L37" s="1">
        <v>0.05</v>
      </c>
      <c r="M37" s="1">
        <v>0.03</v>
      </c>
      <c r="N37" s="1">
        <v>0.03</v>
      </c>
      <c r="O37" s="1">
        <v>0.04</v>
      </c>
      <c r="P37" s="1">
        <v>0.05</v>
      </c>
      <c r="Q37" s="1">
        <v>0.05</v>
      </c>
      <c r="R37" s="1">
        <v>0.05</v>
      </c>
      <c r="S37" s="1">
        <v>0.06</v>
      </c>
      <c r="T37" s="1">
        <v>0.05</v>
      </c>
      <c r="U37" s="1">
        <v>0.06</v>
      </c>
      <c r="V37" s="1">
        <v>0.05</v>
      </c>
      <c r="W37" s="1">
        <v>0.05</v>
      </c>
      <c r="X37" s="1">
        <v>0.05</v>
      </c>
      <c r="Y37" s="1">
        <v>0.06</v>
      </c>
      <c r="Z37" s="1">
        <v>0.05</v>
      </c>
    </row>
  </sheetData>
  <mergeCells count="16">
    <mergeCell ref="A37:C37"/>
    <mergeCell ref="B1:B3"/>
    <mergeCell ref="A1:A3"/>
    <mergeCell ref="V2:X2"/>
    <mergeCell ref="Y2:Z2"/>
    <mergeCell ref="D1:I1"/>
    <mergeCell ref="J1:O1"/>
    <mergeCell ref="P1:U1"/>
    <mergeCell ref="V1:Z1"/>
    <mergeCell ref="D2:F2"/>
    <mergeCell ref="G2:I2"/>
    <mergeCell ref="J2:L2"/>
    <mergeCell ref="M2:O2"/>
    <mergeCell ref="P2:R2"/>
    <mergeCell ref="S2:U2"/>
    <mergeCell ref="C1:C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0FB67-18FF-49A6-B3BA-605DB554D262}">
  <dimension ref="A1:C35"/>
  <sheetViews>
    <sheetView workbookViewId="0">
      <selection activeCell="G31" sqref="G31"/>
    </sheetView>
  </sheetViews>
  <sheetFormatPr defaultColWidth="9" defaultRowHeight="14.25" x14ac:dyDescent="0.2"/>
  <cols>
    <col min="1" max="2" width="9" style="1"/>
    <col min="3" max="3" width="9.5" style="1" bestFit="1" customWidth="1"/>
    <col min="4" max="16384" width="9" style="1"/>
  </cols>
  <sheetData>
    <row r="1" spans="1:3" x14ac:dyDescent="0.2">
      <c r="A1" s="1" t="s">
        <v>59</v>
      </c>
      <c r="B1" s="1" t="s">
        <v>68</v>
      </c>
      <c r="C1" s="1" t="s">
        <v>72</v>
      </c>
    </row>
    <row r="2" spans="1:3" x14ac:dyDescent="0.2">
      <c r="A2" s="1">
        <v>1</v>
      </c>
      <c r="B2" s="1" t="s">
        <v>35</v>
      </c>
      <c r="C2" s="2">
        <v>11235086</v>
      </c>
    </row>
    <row r="3" spans="1:3" x14ac:dyDescent="0.2">
      <c r="A3" s="1">
        <v>2</v>
      </c>
      <c r="B3" s="1" t="s">
        <v>36</v>
      </c>
      <c r="C3" s="1">
        <v>5304061</v>
      </c>
    </row>
    <row r="4" spans="1:3" x14ac:dyDescent="0.2">
      <c r="A4" s="1">
        <v>3</v>
      </c>
      <c r="B4" s="1" t="s">
        <v>37</v>
      </c>
      <c r="C4" s="1">
        <v>3446100</v>
      </c>
    </row>
    <row r="5" spans="1:3" x14ac:dyDescent="0.2">
      <c r="A5" s="1">
        <v>4</v>
      </c>
      <c r="B5" s="1" t="s">
        <v>38</v>
      </c>
      <c r="C5" s="1">
        <v>9070093</v>
      </c>
    </row>
    <row r="6" spans="1:3" x14ac:dyDescent="0.2">
      <c r="A6" s="1">
        <v>5</v>
      </c>
      <c r="B6" s="1" t="s">
        <v>39</v>
      </c>
      <c r="C6" s="1">
        <v>9066906</v>
      </c>
    </row>
    <row r="7" spans="1:3" x14ac:dyDescent="0.2">
      <c r="A7" s="1">
        <v>6</v>
      </c>
      <c r="B7" s="1" t="s">
        <v>40</v>
      </c>
      <c r="C7" s="1">
        <v>10009854</v>
      </c>
    </row>
    <row r="8" spans="1:3" x14ac:dyDescent="0.2">
      <c r="A8" s="1">
        <v>7</v>
      </c>
      <c r="B8" s="1" t="s">
        <v>41</v>
      </c>
      <c r="C8" s="1">
        <v>9314685</v>
      </c>
    </row>
    <row r="9" spans="1:3" x14ac:dyDescent="0.2">
      <c r="A9" s="1">
        <v>8</v>
      </c>
      <c r="B9" s="1" t="s">
        <v>42</v>
      </c>
      <c r="C9" s="1">
        <v>11936010</v>
      </c>
    </row>
    <row r="10" spans="1:3" x14ac:dyDescent="0.2">
      <c r="A10" s="1">
        <v>9</v>
      </c>
      <c r="B10" s="1" t="s">
        <v>43</v>
      </c>
      <c r="C10" s="1">
        <v>9369881</v>
      </c>
    </row>
    <row r="11" spans="1:3" x14ac:dyDescent="0.2">
      <c r="A11" s="1">
        <v>10</v>
      </c>
      <c r="B11" s="1" t="s">
        <v>44</v>
      </c>
      <c r="C11" s="1">
        <v>8291268</v>
      </c>
    </row>
    <row r="12" spans="1:3" x14ac:dyDescent="0.2">
      <c r="A12" s="1">
        <v>11</v>
      </c>
      <c r="B12" s="1" t="s">
        <v>45</v>
      </c>
      <c r="C12" s="1">
        <v>6255007</v>
      </c>
    </row>
    <row r="13" spans="1:3" x14ac:dyDescent="0.2">
      <c r="A13" s="1">
        <v>12</v>
      </c>
      <c r="B13" s="1" t="s">
        <v>46</v>
      </c>
      <c r="C13" s="1">
        <v>9202432</v>
      </c>
    </row>
    <row r="14" spans="1:3" x14ac:dyDescent="0.2">
      <c r="A14" s="1">
        <v>13</v>
      </c>
      <c r="B14" s="1" t="s">
        <v>47</v>
      </c>
      <c r="C14" s="1">
        <v>12600574</v>
      </c>
    </row>
    <row r="15" spans="1:3" x14ac:dyDescent="0.2">
      <c r="A15" s="1">
        <v>14</v>
      </c>
      <c r="B15" s="1" t="s">
        <v>48</v>
      </c>
      <c r="C15" s="1">
        <v>12326518</v>
      </c>
    </row>
    <row r="16" spans="1:3" x14ac:dyDescent="0.2">
      <c r="A16" s="1">
        <v>15</v>
      </c>
      <c r="B16" s="1" t="s">
        <v>49</v>
      </c>
      <c r="C16" s="1">
        <v>10047914</v>
      </c>
    </row>
    <row r="17" spans="1:3" x14ac:dyDescent="0.2">
      <c r="A17" s="1">
        <v>16</v>
      </c>
      <c r="B17" s="1" t="s">
        <v>50</v>
      </c>
      <c r="C17" s="1">
        <v>18676605</v>
      </c>
    </row>
    <row r="18" spans="1:3" x14ac:dyDescent="0.2">
      <c r="A18" s="1">
        <v>17</v>
      </c>
      <c r="B18" s="1" t="s">
        <v>51</v>
      </c>
      <c r="C18" s="1">
        <v>8741584</v>
      </c>
    </row>
    <row r="19" spans="1:3" x14ac:dyDescent="0.2">
      <c r="A19" s="1">
        <v>18</v>
      </c>
      <c r="B19" s="1" t="s">
        <v>52</v>
      </c>
      <c r="C19" s="1">
        <v>2873358</v>
      </c>
    </row>
    <row r="20" spans="1:3" x14ac:dyDescent="0.2">
      <c r="A20" s="1">
        <v>19</v>
      </c>
      <c r="B20" s="1" t="s">
        <v>53</v>
      </c>
      <c r="C20" s="1">
        <v>20937757</v>
      </c>
    </row>
    <row r="21" spans="1:3" x14ac:dyDescent="0.2">
      <c r="A21" s="1">
        <v>20</v>
      </c>
      <c r="B21" s="1" t="s">
        <v>54</v>
      </c>
      <c r="C21" s="1">
        <v>5987018</v>
      </c>
    </row>
    <row r="22" spans="1:3" x14ac:dyDescent="0.2">
      <c r="A22" s="1">
        <v>21</v>
      </c>
      <c r="B22" s="1" t="s">
        <v>55</v>
      </c>
      <c r="C22" s="2">
        <v>8460088</v>
      </c>
    </row>
    <row r="23" spans="1:3" x14ac:dyDescent="0.2">
      <c r="A23" s="1">
        <v>22</v>
      </c>
      <c r="B23" s="1" t="s">
        <v>56</v>
      </c>
      <c r="C23" s="1">
        <v>867891</v>
      </c>
    </row>
    <row r="24" spans="1:3" x14ac:dyDescent="0.2">
      <c r="A24" s="1">
        <v>23</v>
      </c>
      <c r="B24" s="1" t="s">
        <v>57</v>
      </c>
      <c r="C24" s="1">
        <v>12952907</v>
      </c>
    </row>
    <row r="25" spans="1:3" x14ac:dyDescent="0.2">
      <c r="A25" s="1">
        <v>24</v>
      </c>
      <c r="B25" s="1" t="s">
        <v>58</v>
      </c>
      <c r="C25" s="2">
        <v>4359446</v>
      </c>
    </row>
    <row r="26" spans="1:3" x14ac:dyDescent="0.2">
      <c r="A26" s="1">
        <v>25</v>
      </c>
      <c r="B26" s="1" t="s">
        <v>60</v>
      </c>
      <c r="C26" s="1">
        <v>2467965</v>
      </c>
    </row>
    <row r="27" spans="1:3" x14ac:dyDescent="0.2">
      <c r="A27" s="1">
        <v>26</v>
      </c>
      <c r="B27" s="1" t="s">
        <v>61</v>
      </c>
      <c r="C27" s="1">
        <v>2859074</v>
      </c>
    </row>
    <row r="28" spans="1:3" x14ac:dyDescent="0.2">
      <c r="A28" s="1">
        <v>27</v>
      </c>
      <c r="B28" s="1" t="s">
        <v>62</v>
      </c>
      <c r="C28" s="1">
        <v>4054369</v>
      </c>
    </row>
    <row r="29" spans="1:3" x14ac:dyDescent="0.2">
      <c r="A29" s="1">
        <v>28</v>
      </c>
      <c r="B29" s="1" t="s">
        <v>63</v>
      </c>
      <c r="C29" s="2">
        <v>17560061</v>
      </c>
    </row>
    <row r="30" spans="1:3" x14ac:dyDescent="0.2">
      <c r="A30" s="1">
        <v>29</v>
      </c>
      <c r="B30" s="1" t="s">
        <v>64</v>
      </c>
      <c r="C30" s="1">
        <v>7450785</v>
      </c>
    </row>
    <row r="31" spans="1:3" x14ac:dyDescent="0.2">
      <c r="A31" s="1">
        <v>30</v>
      </c>
      <c r="B31" s="1" t="s">
        <v>65</v>
      </c>
      <c r="C31" s="1">
        <v>9404283</v>
      </c>
    </row>
    <row r="32" spans="1:3" x14ac:dyDescent="0.2">
      <c r="A32" s="1">
        <v>31</v>
      </c>
      <c r="B32" s="1" t="s">
        <v>66</v>
      </c>
      <c r="C32" s="1">
        <v>10071722</v>
      </c>
    </row>
    <row r="33" spans="1:3" x14ac:dyDescent="0.2">
      <c r="A33" s="1">
        <v>32</v>
      </c>
      <c r="B33" s="1" t="s">
        <v>67</v>
      </c>
      <c r="C33" s="1">
        <v>5163970</v>
      </c>
    </row>
    <row r="34" spans="1:3" x14ac:dyDescent="0.2">
      <c r="A34" s="1">
        <v>33</v>
      </c>
      <c r="B34" s="1" t="s">
        <v>76</v>
      </c>
      <c r="C34" s="1">
        <v>12748262</v>
      </c>
    </row>
    <row r="35" spans="1:3" ht="85.5" x14ac:dyDescent="0.2">
      <c r="A35" s="3" t="s">
        <v>77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12ABE-036F-4474-AB71-73ACE8A9F3F7}">
  <dimension ref="A1:I35"/>
  <sheetViews>
    <sheetView zoomScale="166" workbookViewId="0">
      <selection activeCell="L17" sqref="L17"/>
    </sheetView>
  </sheetViews>
  <sheetFormatPr defaultColWidth="9" defaultRowHeight="14.25" x14ac:dyDescent="0.2"/>
  <cols>
    <col min="1" max="1" width="9.125" style="1" bestFit="1" customWidth="1"/>
    <col min="2" max="2" width="9" style="1"/>
    <col min="3" max="3" width="11.5" style="1" customWidth="1"/>
    <col min="4" max="4" width="9.125" style="1" bestFit="1" customWidth="1"/>
    <col min="5" max="5" width="10" style="1" bestFit="1" customWidth="1"/>
    <col min="6" max="8" width="9.125" style="1" bestFit="1" customWidth="1"/>
    <col min="9" max="9" width="11.125" style="1" customWidth="1"/>
    <col min="10" max="16384" width="9" style="1"/>
  </cols>
  <sheetData>
    <row r="1" spans="1:9" x14ac:dyDescent="0.2">
      <c r="A1" s="1" t="s">
        <v>59</v>
      </c>
      <c r="B1" s="1" t="s">
        <v>68</v>
      </c>
      <c r="C1" s="1" t="s">
        <v>69</v>
      </c>
      <c r="D1" s="1" t="s">
        <v>71</v>
      </c>
      <c r="E1" s="1" t="s">
        <v>72</v>
      </c>
      <c r="F1" s="1" t="s">
        <v>73</v>
      </c>
      <c r="G1" s="1" t="s">
        <v>70</v>
      </c>
      <c r="H1" s="1" t="s">
        <v>74</v>
      </c>
      <c r="I1" s="1" t="s">
        <v>75</v>
      </c>
    </row>
    <row r="2" spans="1:9" x14ac:dyDescent="0.2">
      <c r="A2" s="1">
        <v>1</v>
      </c>
      <c r="B2" s="1" t="s">
        <v>35</v>
      </c>
      <c r="C2" s="1">
        <v>0.48930000000000001</v>
      </c>
      <c r="D2" s="1">
        <v>176100</v>
      </c>
      <c r="E2" s="1">
        <f>基础信息!C2</f>
        <v>11235086</v>
      </c>
      <c r="F2" s="1">
        <f>D2/E2</f>
        <v>1.5674112329892267E-2</v>
      </c>
      <c r="G2" s="1">
        <f>(F2-MIN($F$2:$F$34))/(MAX($F$2:$F$34)-MIN($F$2:$F$34))</f>
        <v>5.9673043688645878E-2</v>
      </c>
      <c r="H2" s="1">
        <f>AVERAGE(G2,C2)</f>
        <v>0.27448652184432293</v>
      </c>
      <c r="I2" s="1">
        <f>(H2-MIN($H$2:$H$34))/(MAX($H$2:$H$34)-MIN($H$2:$H$34))</f>
        <v>8.461452966843222E-2</v>
      </c>
    </row>
    <row r="3" spans="1:9" x14ac:dyDescent="0.2">
      <c r="A3" s="1">
        <v>2</v>
      </c>
      <c r="B3" s="1" t="s">
        <v>36</v>
      </c>
      <c r="C3" s="1">
        <v>0.47239999999999999</v>
      </c>
      <c r="D3" s="1">
        <v>52465</v>
      </c>
      <c r="E3" s="1">
        <f>基础信息!C3</f>
        <v>5304061</v>
      </c>
      <c r="F3" s="1">
        <f t="shared" ref="F3:F34" si="0">D3/E3</f>
        <v>9.8914774924345698E-3</v>
      </c>
      <c r="G3" s="1">
        <f t="shared" ref="G3:G34" si="1">(F3-MIN($F$2:$F$34))/(MAX($F$2:$F$34)-MIN($F$2:$F$34))</f>
        <v>3.0173294711994605E-2</v>
      </c>
      <c r="H3" s="1">
        <f t="shared" ref="H3:H34" si="2">AVERAGE(G3,C3)</f>
        <v>0.25128664735599732</v>
      </c>
      <c r="I3" s="1">
        <f t="shared" ref="I3:I34" si="3">(H3-MIN($H$2:$H$34))/(MAX($H$2:$H$34)-MIN($H$2:$H$34))</f>
        <v>3.9922679466793266E-2</v>
      </c>
    </row>
    <row r="4" spans="1:9" x14ac:dyDescent="0.2">
      <c r="A4" s="1">
        <v>3</v>
      </c>
      <c r="B4" s="1" t="s">
        <v>37</v>
      </c>
      <c r="C4" s="1">
        <v>0.40620000000000001</v>
      </c>
      <c r="D4" s="1">
        <v>92932</v>
      </c>
      <c r="E4" s="1">
        <f>基础信息!C4</f>
        <v>3446100</v>
      </c>
      <c r="F4" s="1">
        <f t="shared" si="0"/>
        <v>2.6967296364005688E-2</v>
      </c>
      <c r="G4" s="1">
        <f t="shared" si="1"/>
        <v>0.11728451380871621</v>
      </c>
      <c r="H4" s="1">
        <f t="shared" si="2"/>
        <v>0.26174225690435809</v>
      </c>
      <c r="I4" s="1">
        <f t="shared" si="3"/>
        <v>6.0064190833042493E-2</v>
      </c>
    </row>
    <row r="5" spans="1:9" x14ac:dyDescent="0.2">
      <c r="A5" s="1">
        <v>4</v>
      </c>
      <c r="B5" s="1" t="s">
        <v>38</v>
      </c>
      <c r="C5" s="1">
        <v>0.41470000000000001</v>
      </c>
      <c r="D5" s="1">
        <v>270000</v>
      </c>
      <c r="E5" s="1">
        <f>基础信息!C5</f>
        <v>9070093</v>
      </c>
      <c r="F5" s="1">
        <f t="shared" si="0"/>
        <v>2.9768162244863422E-2</v>
      </c>
      <c r="G5" s="1">
        <f t="shared" si="1"/>
        <v>0.13157295544908373</v>
      </c>
      <c r="H5" s="1">
        <f t="shared" si="2"/>
        <v>0.27313647772454186</v>
      </c>
      <c r="I5" s="1">
        <f t="shared" si="3"/>
        <v>8.2013827255269567E-2</v>
      </c>
    </row>
    <row r="6" spans="1:9" x14ac:dyDescent="0.2">
      <c r="A6" s="1">
        <v>5</v>
      </c>
      <c r="B6" s="1" t="s">
        <v>39</v>
      </c>
      <c r="C6" s="1">
        <v>0.37630000000000002</v>
      </c>
      <c r="D6" s="1">
        <v>514593</v>
      </c>
      <c r="E6" s="1">
        <f>基础信息!C6</f>
        <v>9066906</v>
      </c>
      <c r="F6" s="1">
        <f t="shared" si="0"/>
        <v>5.6755082715095974E-2</v>
      </c>
      <c r="G6" s="1">
        <f t="shared" si="1"/>
        <v>0.26924503779601539</v>
      </c>
      <c r="H6" s="1">
        <f t="shared" si="2"/>
        <v>0.32277251889800773</v>
      </c>
      <c r="I6" s="1">
        <f t="shared" si="3"/>
        <v>0.17763186682023369</v>
      </c>
    </row>
    <row r="7" spans="1:9" x14ac:dyDescent="0.2">
      <c r="A7" s="1">
        <v>6</v>
      </c>
      <c r="B7" s="1" t="s">
        <v>40</v>
      </c>
      <c r="C7" s="1">
        <v>0.3649</v>
      </c>
      <c r="D7" s="1">
        <v>1847500</v>
      </c>
      <c r="E7" s="1">
        <f>基础信息!C7</f>
        <v>10009854</v>
      </c>
      <c r="F7" s="1">
        <f t="shared" si="0"/>
        <v>0.1845681265680798</v>
      </c>
      <c r="G7" s="1">
        <f t="shared" si="1"/>
        <v>0.92127526546683303</v>
      </c>
      <c r="H7" s="1">
        <f t="shared" si="2"/>
        <v>0.64308763273341651</v>
      </c>
      <c r="I7" s="1">
        <f t="shared" si="3"/>
        <v>0.79468154491468612</v>
      </c>
    </row>
    <row r="8" spans="1:9" x14ac:dyDescent="0.2">
      <c r="A8" s="1">
        <v>7</v>
      </c>
      <c r="B8" s="1" t="s">
        <v>41</v>
      </c>
      <c r="C8" s="1">
        <v>0.54320000000000002</v>
      </c>
      <c r="D8" s="1">
        <v>414700</v>
      </c>
      <c r="E8" s="1">
        <f>基础信息!C8</f>
        <v>9314685</v>
      </c>
      <c r="F8" s="1">
        <f t="shared" si="0"/>
        <v>4.4521097600187229E-2</v>
      </c>
      <c r="G8" s="1">
        <f t="shared" si="1"/>
        <v>0.20683412996276831</v>
      </c>
      <c r="H8" s="1">
        <f t="shared" si="2"/>
        <v>0.37501706498138415</v>
      </c>
      <c r="I8" s="1">
        <f t="shared" si="3"/>
        <v>0.27827488661699284</v>
      </c>
    </row>
    <row r="9" spans="1:9" x14ac:dyDescent="0.2">
      <c r="A9" s="1">
        <v>8</v>
      </c>
      <c r="B9" s="1" t="s">
        <v>42</v>
      </c>
      <c r="C9" s="1">
        <v>0.58409999999999995</v>
      </c>
      <c r="D9" s="1">
        <v>2188886</v>
      </c>
      <c r="E9" s="1">
        <f>基础信息!C9</f>
        <v>11936010</v>
      </c>
      <c r="F9" s="1">
        <f t="shared" si="0"/>
        <v>0.1833850675393201</v>
      </c>
      <c r="G9" s="1">
        <f t="shared" si="1"/>
        <v>0.91523996402484964</v>
      </c>
      <c r="H9" s="1">
        <f t="shared" si="2"/>
        <v>0.74966998201242485</v>
      </c>
      <c r="I9" s="1">
        <f t="shared" si="3"/>
        <v>1</v>
      </c>
    </row>
    <row r="10" spans="1:9" x14ac:dyDescent="0.2">
      <c r="A10" s="1">
        <v>9</v>
      </c>
      <c r="B10" s="1" t="s">
        <v>43</v>
      </c>
      <c r="C10" s="1">
        <v>0.51219999999999999</v>
      </c>
      <c r="D10" s="1">
        <v>891500</v>
      </c>
      <c r="E10" s="1">
        <f>基础信息!C10</f>
        <v>9369881</v>
      </c>
      <c r="F10" s="1">
        <f t="shared" si="0"/>
        <v>9.5145285196258089E-2</v>
      </c>
      <c r="G10" s="1">
        <f t="shared" si="1"/>
        <v>0.4650902481871656</v>
      </c>
      <c r="H10" s="1">
        <f t="shared" si="2"/>
        <v>0.48864512409358279</v>
      </c>
      <c r="I10" s="1">
        <f t="shared" si="3"/>
        <v>0.49716607928705575</v>
      </c>
    </row>
    <row r="11" spans="1:9" x14ac:dyDescent="0.2">
      <c r="A11" s="1">
        <v>10</v>
      </c>
      <c r="B11" s="1" t="s">
        <v>44</v>
      </c>
      <c r="C11" s="1">
        <v>0.6623</v>
      </c>
      <c r="D11" s="1">
        <v>573800</v>
      </c>
      <c r="E11" s="1">
        <f>基础信息!C11</f>
        <v>8291268</v>
      </c>
      <c r="F11" s="1">
        <f t="shared" si="0"/>
        <v>6.9205337470698083E-2</v>
      </c>
      <c r="G11" s="1">
        <f t="shared" si="1"/>
        <v>0.33275923163833199</v>
      </c>
      <c r="H11" s="1">
        <f t="shared" si="2"/>
        <v>0.49752961581916599</v>
      </c>
      <c r="I11" s="1">
        <f t="shared" si="3"/>
        <v>0.51428101555609762</v>
      </c>
    </row>
    <row r="12" spans="1:9" x14ac:dyDescent="0.2">
      <c r="A12" s="1">
        <v>11</v>
      </c>
      <c r="B12" s="1" t="s">
        <v>45</v>
      </c>
      <c r="C12" s="1">
        <v>0.55489999999999995</v>
      </c>
      <c r="D12" s="1">
        <v>946300</v>
      </c>
      <c r="E12" s="1">
        <f>基础信息!C12</f>
        <v>6255007</v>
      </c>
      <c r="F12" s="1">
        <f t="shared" si="0"/>
        <v>0.15128680111788845</v>
      </c>
      <c r="G12" s="1">
        <f t="shared" si="1"/>
        <v>0.75149267085594473</v>
      </c>
      <c r="H12" s="1">
        <f t="shared" si="2"/>
        <v>0.6531963354279724</v>
      </c>
      <c r="I12" s="1">
        <f t="shared" si="3"/>
        <v>0.81415478071970449</v>
      </c>
    </row>
    <row r="13" spans="1:9" x14ac:dyDescent="0.2">
      <c r="A13" s="1">
        <v>12</v>
      </c>
      <c r="B13" s="1" t="s">
        <v>46</v>
      </c>
      <c r="C13" s="1">
        <v>0.48149999999999998</v>
      </c>
      <c r="D13" s="1">
        <v>231100</v>
      </c>
      <c r="E13" s="1">
        <f>基础信息!C13</f>
        <v>9202432</v>
      </c>
      <c r="F13" s="1">
        <f t="shared" si="0"/>
        <v>2.5112926669819458E-2</v>
      </c>
      <c r="G13" s="1">
        <f t="shared" si="1"/>
        <v>0.10782456310699536</v>
      </c>
      <c r="H13" s="1">
        <f t="shared" si="2"/>
        <v>0.29466228155349766</v>
      </c>
      <c r="I13" s="1">
        <f t="shared" si="3"/>
        <v>0.12348077573715296</v>
      </c>
    </row>
    <row r="14" spans="1:9" x14ac:dyDescent="0.2">
      <c r="A14" s="1">
        <v>13</v>
      </c>
      <c r="B14" s="1" t="s">
        <v>47</v>
      </c>
      <c r="C14" s="1">
        <v>0.50519999999999998</v>
      </c>
      <c r="D14" s="1">
        <v>54372</v>
      </c>
      <c r="E14" s="1">
        <f>基础信息!C14</f>
        <v>12600574</v>
      </c>
      <c r="F14" s="1">
        <f t="shared" si="0"/>
        <v>4.315041521124355E-3</v>
      </c>
      <c r="G14" s="1">
        <f t="shared" si="1"/>
        <v>1.7254563196359288E-3</v>
      </c>
      <c r="H14" s="1">
        <f t="shared" si="2"/>
        <v>0.25346272815981796</v>
      </c>
      <c r="I14" s="1">
        <f t="shared" si="3"/>
        <v>4.4114645132812408E-2</v>
      </c>
    </row>
    <row r="15" spans="1:9" x14ac:dyDescent="0.2">
      <c r="A15" s="1">
        <v>14</v>
      </c>
      <c r="B15" s="1" t="s">
        <v>48</v>
      </c>
      <c r="C15" s="1">
        <v>0.51449999999999996</v>
      </c>
      <c r="D15" s="1">
        <v>1154200</v>
      </c>
      <c r="E15" s="1">
        <f>基础信息!C15</f>
        <v>12326518</v>
      </c>
      <c r="F15" s="1">
        <f t="shared" si="0"/>
        <v>9.363552626946231E-2</v>
      </c>
      <c r="G15" s="1">
        <f t="shared" si="1"/>
        <v>0.45738830770369654</v>
      </c>
      <c r="H15" s="1">
        <f t="shared" si="2"/>
        <v>0.48594415385184825</v>
      </c>
      <c r="I15" s="1">
        <f t="shared" si="3"/>
        <v>0.4919629753864968</v>
      </c>
    </row>
    <row r="16" spans="1:9" x14ac:dyDescent="0.2">
      <c r="A16" s="1">
        <v>15</v>
      </c>
      <c r="B16" s="1" t="s">
        <v>49</v>
      </c>
      <c r="C16" s="1">
        <v>0.54039999999999999</v>
      </c>
      <c r="D16" s="1">
        <v>1232000</v>
      </c>
      <c r="E16" s="1">
        <f>基础信息!C16</f>
        <v>10047914</v>
      </c>
      <c r="F16" s="1">
        <f t="shared" si="0"/>
        <v>0.12261251439851098</v>
      </c>
      <c r="G16" s="1">
        <f t="shared" si="1"/>
        <v>0.60521259540887584</v>
      </c>
      <c r="H16" s="1">
        <f t="shared" si="2"/>
        <v>0.57280629770443792</v>
      </c>
      <c r="I16" s="1">
        <f t="shared" si="3"/>
        <v>0.65929275655434849</v>
      </c>
    </row>
    <row r="17" spans="1:9" x14ac:dyDescent="0.2">
      <c r="A17" s="1">
        <v>16</v>
      </c>
      <c r="B17" s="1" t="s">
        <v>50</v>
      </c>
      <c r="C17" s="1">
        <v>0.7036</v>
      </c>
      <c r="D17" s="1">
        <v>736432</v>
      </c>
      <c r="E17" s="1">
        <f>基础信息!C17</f>
        <v>18676605</v>
      </c>
      <c r="F17" s="1">
        <f t="shared" si="0"/>
        <v>3.9430720947409875E-2</v>
      </c>
      <c r="G17" s="1">
        <f t="shared" si="1"/>
        <v>0.18086589270164508</v>
      </c>
      <c r="H17" s="1">
        <f t="shared" si="2"/>
        <v>0.44223294635082255</v>
      </c>
      <c r="I17" s="1">
        <f t="shared" si="3"/>
        <v>0.40775843631661374</v>
      </c>
    </row>
    <row r="18" spans="1:9" x14ac:dyDescent="0.2">
      <c r="A18" s="1">
        <v>17</v>
      </c>
      <c r="B18" s="1" t="s">
        <v>51</v>
      </c>
      <c r="C18" s="1">
        <v>0.67579999999999996</v>
      </c>
      <c r="D18" s="1">
        <v>1190000</v>
      </c>
      <c r="E18" s="1">
        <f>基础信息!C18</f>
        <v>8741584</v>
      </c>
      <c r="F18" s="1">
        <f t="shared" si="0"/>
        <v>0.13613093462237508</v>
      </c>
      <c r="G18" s="1">
        <f t="shared" si="1"/>
        <v>0.67417596839962179</v>
      </c>
      <c r="H18" s="1">
        <f t="shared" si="2"/>
        <v>0.67498798419981088</v>
      </c>
      <c r="I18" s="1">
        <f t="shared" si="3"/>
        <v>0.85613384845336038</v>
      </c>
    </row>
    <row r="19" spans="1:9" x14ac:dyDescent="0.2">
      <c r="A19" s="1">
        <v>18</v>
      </c>
      <c r="B19" s="1" t="s">
        <v>52</v>
      </c>
      <c r="C19" s="1">
        <v>0.64339999999999997</v>
      </c>
      <c r="D19" s="1">
        <v>164900</v>
      </c>
      <c r="E19" s="1">
        <f>基础信息!C19</f>
        <v>2873358</v>
      </c>
      <c r="F19" s="1">
        <f t="shared" si="0"/>
        <v>5.7389298514142685E-2</v>
      </c>
      <c r="G19" s="1">
        <f t="shared" si="1"/>
        <v>0.2724804499212482</v>
      </c>
      <c r="H19" s="1">
        <f t="shared" si="2"/>
        <v>0.45794022496062409</v>
      </c>
      <c r="I19" s="1">
        <f t="shared" si="3"/>
        <v>0.4380166751298411</v>
      </c>
    </row>
    <row r="20" spans="1:9" x14ac:dyDescent="0.2">
      <c r="A20" s="1">
        <v>19</v>
      </c>
      <c r="B20" s="1" t="s">
        <v>53</v>
      </c>
      <c r="C20" s="1">
        <v>0.60389999999999999</v>
      </c>
      <c r="D20" s="1">
        <v>1222300</v>
      </c>
      <c r="E20" s="1">
        <f>基础信息!C20</f>
        <v>20937757</v>
      </c>
      <c r="F20" s="1">
        <f t="shared" si="0"/>
        <v>5.8377790897086064E-2</v>
      </c>
      <c r="G20" s="1">
        <f t="shared" si="1"/>
        <v>0.27752318182146651</v>
      </c>
      <c r="H20" s="1">
        <f t="shared" si="2"/>
        <v>0.44071159091073325</v>
      </c>
      <c r="I20" s="1">
        <f t="shared" si="3"/>
        <v>0.40482772264115252</v>
      </c>
    </row>
    <row r="21" spans="1:9" x14ac:dyDescent="0.2">
      <c r="A21" s="1">
        <v>20</v>
      </c>
      <c r="B21" s="1" t="s">
        <v>54</v>
      </c>
      <c r="C21" s="1">
        <v>0.56720000000000004</v>
      </c>
      <c r="D21" s="1">
        <v>478600</v>
      </c>
      <c r="E21" s="1">
        <f>基础信息!C21</f>
        <v>5987018</v>
      </c>
      <c r="F21" s="1">
        <f t="shared" si="0"/>
        <v>7.9939629378097746E-2</v>
      </c>
      <c r="G21" s="1">
        <f t="shared" si="1"/>
        <v>0.38751954862379923</v>
      </c>
      <c r="H21" s="1">
        <f t="shared" si="2"/>
        <v>0.47735977431189963</v>
      </c>
      <c r="I21" s="1">
        <f t="shared" si="3"/>
        <v>0.47542617021255262</v>
      </c>
    </row>
    <row r="22" spans="1:9" x14ac:dyDescent="0.2">
      <c r="A22" s="1">
        <v>21</v>
      </c>
      <c r="B22" s="1" t="s">
        <v>55</v>
      </c>
      <c r="C22" s="1">
        <v>0.62490000000000001</v>
      </c>
      <c r="D22" s="1">
        <v>432900</v>
      </c>
      <c r="E22" s="1">
        <f>基础信息!C22</f>
        <v>8460088</v>
      </c>
      <c r="F22" s="1">
        <f t="shared" si="0"/>
        <v>5.1169680504505391E-2</v>
      </c>
      <c r="G22" s="1">
        <f t="shared" si="1"/>
        <v>0.2407514586962681</v>
      </c>
      <c r="H22" s="1">
        <f t="shared" si="2"/>
        <v>0.43282572934813407</v>
      </c>
      <c r="I22" s="1">
        <f t="shared" si="3"/>
        <v>0.38963653081621857</v>
      </c>
    </row>
    <row r="23" spans="1:9" x14ac:dyDescent="0.2">
      <c r="A23" s="1">
        <v>22</v>
      </c>
      <c r="B23" s="1" t="s">
        <v>56</v>
      </c>
      <c r="C23" s="1">
        <v>0.38369999999999999</v>
      </c>
      <c r="D23" s="1">
        <v>982600</v>
      </c>
      <c r="E23" s="1">
        <f>基础信息!C23</f>
        <v>867891</v>
      </c>
      <c r="F23" s="1">
        <v>0.2</v>
      </c>
      <c r="G23" s="1">
        <f t="shared" si="1"/>
        <v>1</v>
      </c>
      <c r="H23" s="1">
        <f t="shared" si="2"/>
        <v>0.69184999999999997</v>
      </c>
      <c r="I23" s="1">
        <f t="shared" si="3"/>
        <v>0.88861655367743109</v>
      </c>
    </row>
    <row r="24" spans="1:9" x14ac:dyDescent="0.2">
      <c r="A24" s="1">
        <v>23</v>
      </c>
      <c r="B24" s="1" t="s">
        <v>57</v>
      </c>
      <c r="C24" s="1">
        <v>0.4662</v>
      </c>
      <c r="D24" s="1">
        <v>267800</v>
      </c>
      <c r="E24" s="1">
        <f>基础信息!C24</f>
        <v>12952907</v>
      </c>
      <c r="F24" s="1">
        <f t="shared" si="0"/>
        <v>2.0674895604515652E-2</v>
      </c>
      <c r="G24" s="1">
        <f t="shared" si="1"/>
        <v>8.5184225949790207E-2</v>
      </c>
      <c r="H24" s="1">
        <f t="shared" si="2"/>
        <v>0.2756921129748951</v>
      </c>
      <c r="I24" s="1">
        <f t="shared" si="3"/>
        <v>8.6936960259126533E-2</v>
      </c>
    </row>
    <row r="25" spans="1:9" x14ac:dyDescent="0.2">
      <c r="A25" s="1">
        <v>24</v>
      </c>
      <c r="B25" s="1" t="s">
        <v>58</v>
      </c>
      <c r="C25" s="1">
        <v>0.42749999999999999</v>
      </c>
      <c r="D25" s="1">
        <v>46071</v>
      </c>
      <c r="E25" s="1">
        <f>基础信息!C25</f>
        <v>4359446</v>
      </c>
      <c r="F25" s="1">
        <f t="shared" si="0"/>
        <v>1.0568085944865472E-2</v>
      </c>
      <c r="G25" s="1">
        <f t="shared" si="1"/>
        <v>3.3624970299894481E-2</v>
      </c>
      <c r="H25" s="1">
        <f t="shared" si="2"/>
        <v>0.23056248514994723</v>
      </c>
      <c r="I25" s="1">
        <f t="shared" si="3"/>
        <v>0</v>
      </c>
    </row>
    <row r="26" spans="1:9" x14ac:dyDescent="0.2">
      <c r="A26" s="1">
        <v>25</v>
      </c>
      <c r="B26" s="1" t="s">
        <v>60</v>
      </c>
      <c r="C26" s="1">
        <v>0.37830000000000003</v>
      </c>
      <c r="D26" s="1">
        <v>169300</v>
      </c>
      <c r="E26" s="1">
        <f>基础信息!C26</f>
        <v>2467965</v>
      </c>
      <c r="F26" s="1">
        <f t="shared" si="0"/>
        <v>6.859902794407538E-2</v>
      </c>
      <c r="G26" s="1">
        <f t="shared" si="1"/>
        <v>0.32966618161178296</v>
      </c>
      <c r="H26" s="1">
        <f t="shared" si="2"/>
        <v>0.35398309080589152</v>
      </c>
      <c r="I26" s="1">
        <f t="shared" si="3"/>
        <v>0.23775539055380082</v>
      </c>
    </row>
    <row r="27" spans="1:9" x14ac:dyDescent="0.2">
      <c r="A27" s="1">
        <v>26</v>
      </c>
      <c r="B27" s="1" t="s">
        <v>61</v>
      </c>
      <c r="C27" s="1">
        <v>0.4985</v>
      </c>
      <c r="D27" s="1">
        <v>11370</v>
      </c>
      <c r="E27" s="1">
        <f>基础信息!C27</f>
        <v>2859074</v>
      </c>
      <c r="F27" s="1">
        <f t="shared" si="0"/>
        <v>3.9768120727200484E-3</v>
      </c>
      <c r="G27" s="1">
        <f t="shared" si="1"/>
        <v>0</v>
      </c>
      <c r="H27" s="1">
        <f t="shared" si="2"/>
        <v>0.24925</v>
      </c>
      <c r="I27" s="1">
        <f t="shared" si="3"/>
        <v>3.5999316062667999E-2</v>
      </c>
    </row>
    <row r="28" spans="1:9" x14ac:dyDescent="0.2">
      <c r="A28" s="1">
        <v>27</v>
      </c>
      <c r="B28" s="1" t="s">
        <v>62</v>
      </c>
      <c r="C28" s="1">
        <v>0.40279999999999999</v>
      </c>
      <c r="D28" s="1">
        <v>110521</v>
      </c>
      <c r="E28" s="1">
        <f>基础信息!C28</f>
        <v>4054369</v>
      </c>
      <c r="F28" s="1">
        <f t="shared" si="0"/>
        <v>2.7259728949190366E-2</v>
      </c>
      <c r="G28" s="1">
        <f t="shared" si="1"/>
        <v>0.11877634030269794</v>
      </c>
      <c r="H28" s="1">
        <f t="shared" si="2"/>
        <v>0.26078817015134897</v>
      </c>
      <c r="I28" s="1">
        <f t="shared" si="3"/>
        <v>5.8226254068931615E-2</v>
      </c>
    </row>
    <row r="29" spans="1:9" x14ac:dyDescent="0.2">
      <c r="A29" s="1">
        <v>28</v>
      </c>
      <c r="B29" s="1" t="s">
        <v>63</v>
      </c>
      <c r="C29" s="1">
        <v>0.73880000000000001</v>
      </c>
      <c r="D29" s="1">
        <v>171656</v>
      </c>
      <c r="E29" s="1">
        <f>基础信息!C29</f>
        <v>17560061</v>
      </c>
      <c r="F29" s="1">
        <f t="shared" si="0"/>
        <v>9.7753646755555125E-3</v>
      </c>
      <c r="G29" s="1">
        <f t="shared" si="1"/>
        <v>2.9580952458474412E-2</v>
      </c>
      <c r="H29" s="1">
        <f t="shared" si="2"/>
        <v>0.38419047622923719</v>
      </c>
      <c r="I29" s="1">
        <f t="shared" si="3"/>
        <v>0.29594639262162153</v>
      </c>
    </row>
    <row r="30" spans="1:9" x14ac:dyDescent="0.2">
      <c r="A30" s="1">
        <v>29</v>
      </c>
      <c r="B30" s="1" t="s">
        <v>64</v>
      </c>
      <c r="C30" s="1">
        <v>0.43020000000000003</v>
      </c>
      <c r="D30" s="1">
        <v>579600</v>
      </c>
      <c r="E30" s="1">
        <f>基础信息!C30</f>
        <v>7450785</v>
      </c>
      <c r="F30" s="1">
        <f t="shared" si="0"/>
        <v>7.7790461005115566E-2</v>
      </c>
      <c r="G30" s="1">
        <f t="shared" si="1"/>
        <v>0.37655570094992363</v>
      </c>
      <c r="H30" s="1">
        <f t="shared" si="2"/>
        <v>0.40337785047496183</v>
      </c>
      <c r="I30" s="1">
        <f t="shared" si="3"/>
        <v>0.33290862946407612</v>
      </c>
    </row>
    <row r="31" spans="1:9" x14ac:dyDescent="0.2">
      <c r="A31" s="1">
        <v>30</v>
      </c>
      <c r="B31" s="1" t="s">
        <v>65</v>
      </c>
      <c r="C31" s="1">
        <v>0.5776</v>
      </c>
      <c r="D31" s="1">
        <v>806760</v>
      </c>
      <c r="E31" s="1">
        <f>基础信息!C31</f>
        <v>9404283</v>
      </c>
      <c r="F31" s="1">
        <f t="shared" si="0"/>
        <v>8.5786444325420666E-2</v>
      </c>
      <c r="G31" s="1">
        <f t="shared" si="1"/>
        <v>0.4173467084059978</v>
      </c>
      <c r="H31" s="1">
        <f t="shared" si="2"/>
        <v>0.49747335420299887</v>
      </c>
      <c r="I31" s="1">
        <f t="shared" si="3"/>
        <v>0.51417263411967618</v>
      </c>
    </row>
    <row r="32" spans="1:9" x14ac:dyDescent="0.2">
      <c r="A32" s="1">
        <v>31</v>
      </c>
      <c r="B32" s="1" t="s">
        <v>66</v>
      </c>
      <c r="C32" s="1">
        <v>0.4572</v>
      </c>
      <c r="D32" s="1">
        <v>229600</v>
      </c>
      <c r="E32" s="1">
        <f>基础信息!C32</f>
        <v>10071722</v>
      </c>
      <c r="F32" s="1">
        <f t="shared" si="0"/>
        <v>2.2796498950229168E-2</v>
      </c>
      <c r="G32" s="1">
        <f t="shared" si="1"/>
        <v>9.6007452365741472E-2</v>
      </c>
      <c r="H32" s="1">
        <f t="shared" si="2"/>
        <v>0.27660372618287071</v>
      </c>
      <c r="I32" s="1">
        <f t="shared" si="3"/>
        <v>8.8693076696445328E-2</v>
      </c>
    </row>
    <row r="33" spans="1:9" x14ac:dyDescent="0.2">
      <c r="A33" s="1">
        <v>32</v>
      </c>
      <c r="B33" s="1" t="s">
        <v>67</v>
      </c>
      <c r="C33" s="1">
        <v>0.68989999999999996</v>
      </c>
      <c r="D33" s="1">
        <v>54530</v>
      </c>
      <c r="E33" s="1">
        <f>基础信息!C33</f>
        <v>5163970</v>
      </c>
      <c r="F33" s="1">
        <f t="shared" si="0"/>
        <v>1.0559705033143105E-2</v>
      </c>
      <c r="G33" s="1">
        <f t="shared" si="1"/>
        <v>3.3582215604335323E-2</v>
      </c>
      <c r="H33" s="1">
        <f t="shared" si="2"/>
        <v>0.36174110780216762</v>
      </c>
      <c r="I33" s="1">
        <f t="shared" si="3"/>
        <v>0.25270030474434152</v>
      </c>
    </row>
    <row r="34" spans="1:9" x14ac:dyDescent="0.2">
      <c r="A34" s="1">
        <v>33</v>
      </c>
      <c r="B34" s="1" t="s">
        <v>76</v>
      </c>
      <c r="C34" s="1">
        <v>0.54349999999999998</v>
      </c>
      <c r="D34" s="1">
        <v>581200</v>
      </c>
      <c r="E34" s="1">
        <f>基础信息!C34</f>
        <v>12748262</v>
      </c>
      <c r="F34" s="1">
        <f t="shared" si="0"/>
        <v>4.5590528340255322E-2</v>
      </c>
      <c r="G34" s="1">
        <f t="shared" si="1"/>
        <v>0.21228976381596748</v>
      </c>
      <c r="H34" s="1">
        <f t="shared" si="2"/>
        <v>0.3778948819079837</v>
      </c>
      <c r="I34" s="1">
        <f t="shared" si="3"/>
        <v>0.28381866501355479</v>
      </c>
    </row>
    <row r="35" spans="1:9" x14ac:dyDescent="0.2">
      <c r="A35" s="1" t="s">
        <v>84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CF47E-8409-4889-B784-36C07E7CF7BA}">
  <dimension ref="A1:I36"/>
  <sheetViews>
    <sheetView zoomScale="125" workbookViewId="0">
      <selection activeCell="K13" sqref="K13"/>
    </sheetView>
  </sheetViews>
  <sheetFormatPr defaultColWidth="9" defaultRowHeight="14.25" x14ac:dyDescent="0.2"/>
  <cols>
    <col min="1" max="16384" width="9" style="1"/>
  </cols>
  <sheetData>
    <row r="1" spans="1:8" x14ac:dyDescent="0.2">
      <c r="A1" s="72" t="s">
        <v>78</v>
      </c>
      <c r="B1" s="72"/>
      <c r="C1" s="1">
        <v>0.45</v>
      </c>
      <c r="D1" s="1">
        <v>0.42</v>
      </c>
      <c r="E1" s="1">
        <v>0.12</v>
      </c>
      <c r="F1" s="1">
        <v>0.01</v>
      </c>
    </row>
    <row r="2" spans="1:8" x14ac:dyDescent="0.2">
      <c r="A2" s="1" t="s">
        <v>59</v>
      </c>
      <c r="B2" s="1" t="s">
        <v>68</v>
      </c>
      <c r="C2" s="1" t="s">
        <v>79</v>
      </c>
      <c r="D2" s="1" t="s">
        <v>80</v>
      </c>
      <c r="E2" s="1" t="s">
        <v>81</v>
      </c>
      <c r="F2" s="1" t="s">
        <v>82</v>
      </c>
      <c r="G2" s="1" t="s">
        <v>83</v>
      </c>
      <c r="H2" s="1" t="s">
        <v>70</v>
      </c>
    </row>
    <row r="3" spans="1:8" x14ac:dyDescent="0.2">
      <c r="A3" s="1">
        <v>1</v>
      </c>
      <c r="B3" s="1" t="s">
        <v>35</v>
      </c>
      <c r="C3" s="1">
        <v>0</v>
      </c>
      <c r="D3" s="1">
        <v>0</v>
      </c>
      <c r="E3" s="1">
        <v>13</v>
      </c>
      <c r="F3" s="1">
        <v>140</v>
      </c>
      <c r="G3" s="1">
        <f>C3*$C$1+D3*$D$1+E3*$E$1+F3*$F$1</f>
        <v>2.96</v>
      </c>
      <c r="H3" s="1">
        <f>(G3-MIN($G$3:$G$35))/(MAX($G$3:$G$35)-MIN($G$3:$G$35))</f>
        <v>0.27208480565371024</v>
      </c>
    </row>
    <row r="4" spans="1:8" x14ac:dyDescent="0.2">
      <c r="A4" s="1">
        <v>2</v>
      </c>
      <c r="B4" s="1" t="s">
        <v>36</v>
      </c>
      <c r="C4" s="1">
        <v>0</v>
      </c>
      <c r="D4" s="1">
        <v>0.5</v>
      </c>
      <c r="E4" s="1">
        <v>18</v>
      </c>
      <c r="F4" s="1">
        <v>66</v>
      </c>
      <c r="G4" s="1">
        <f>C4*$C$1+D4*$D$1+E4*$E$1+F4*$F$1</f>
        <v>3.0300000000000002</v>
      </c>
      <c r="H4" s="1">
        <f t="shared" ref="H4:H35" si="0">(G4-MIN($G$3:$G$35))/(MAX($G$3:$G$35)-MIN($G$3:$G$35))</f>
        <v>0.28032979976442879</v>
      </c>
    </row>
    <row r="5" spans="1:8" x14ac:dyDescent="0.2">
      <c r="A5" s="1">
        <v>3</v>
      </c>
      <c r="B5" s="1" t="s">
        <v>37</v>
      </c>
      <c r="C5" s="1">
        <v>0</v>
      </c>
      <c r="D5" s="1">
        <v>2.5</v>
      </c>
      <c r="E5" s="1">
        <v>5</v>
      </c>
      <c r="F5" s="1">
        <v>67</v>
      </c>
      <c r="G5" s="1">
        <f t="shared" ref="G5:G35" si="1">C5*$C$1+D5*$D$1+E5*$E$1+F5*$F$1</f>
        <v>2.3199999999999998</v>
      </c>
      <c r="H5" s="1">
        <f t="shared" si="0"/>
        <v>0.19670200235571259</v>
      </c>
    </row>
    <row r="6" spans="1:8" x14ac:dyDescent="0.2">
      <c r="A6" s="1">
        <v>4</v>
      </c>
      <c r="B6" s="1" t="s">
        <v>38</v>
      </c>
      <c r="C6" s="1">
        <v>0.5</v>
      </c>
      <c r="D6" s="1">
        <v>0.5</v>
      </c>
      <c r="E6" s="1">
        <v>10</v>
      </c>
      <c r="F6" s="1">
        <v>55</v>
      </c>
      <c r="G6" s="1">
        <f t="shared" si="1"/>
        <v>2.1850000000000001</v>
      </c>
      <c r="H6" s="1">
        <f t="shared" si="0"/>
        <v>0.18080094228504123</v>
      </c>
    </row>
    <row r="7" spans="1:8" x14ac:dyDescent="0.2">
      <c r="A7" s="1">
        <v>5</v>
      </c>
      <c r="B7" s="1" t="s">
        <v>39</v>
      </c>
      <c r="C7" s="1">
        <v>0</v>
      </c>
      <c r="D7" s="1">
        <v>0</v>
      </c>
      <c r="E7" s="1">
        <v>4</v>
      </c>
      <c r="F7" s="1">
        <v>49</v>
      </c>
      <c r="G7" s="1">
        <f t="shared" si="1"/>
        <v>0.97</v>
      </c>
      <c r="H7" s="1">
        <f t="shared" si="0"/>
        <v>3.7691401648998812E-2</v>
      </c>
    </row>
    <row r="8" spans="1:8" x14ac:dyDescent="0.2">
      <c r="A8" s="1">
        <v>6</v>
      </c>
      <c r="B8" s="1" t="s">
        <v>40</v>
      </c>
      <c r="C8" s="1">
        <v>0</v>
      </c>
      <c r="D8" s="1">
        <v>2.5</v>
      </c>
      <c r="E8" s="1">
        <v>6</v>
      </c>
      <c r="F8" s="1">
        <v>113</v>
      </c>
      <c r="G8" s="1">
        <f t="shared" si="1"/>
        <v>2.9000000000000004</v>
      </c>
      <c r="H8" s="1">
        <f t="shared" si="0"/>
        <v>0.26501766784452302</v>
      </c>
    </row>
    <row r="9" spans="1:8" x14ac:dyDescent="0.2">
      <c r="A9" s="1">
        <v>7</v>
      </c>
      <c r="B9" s="1" t="s">
        <v>41</v>
      </c>
      <c r="C9" s="1">
        <v>1</v>
      </c>
      <c r="D9" s="1">
        <v>4</v>
      </c>
      <c r="E9" s="1">
        <v>17</v>
      </c>
      <c r="F9" s="1">
        <v>72</v>
      </c>
      <c r="G9" s="1">
        <f t="shared" si="1"/>
        <v>4.8899999999999997</v>
      </c>
      <c r="H9" s="1">
        <f t="shared" si="0"/>
        <v>0.49941107184923428</v>
      </c>
    </row>
    <row r="10" spans="1:8" x14ac:dyDescent="0.2">
      <c r="A10" s="1">
        <v>8</v>
      </c>
      <c r="B10" s="1" t="s">
        <v>42</v>
      </c>
      <c r="C10" s="1">
        <v>3</v>
      </c>
      <c r="D10" s="1">
        <v>1.5</v>
      </c>
      <c r="E10" s="1">
        <v>48</v>
      </c>
      <c r="F10" s="1">
        <v>140</v>
      </c>
      <c r="G10" s="1">
        <f t="shared" si="1"/>
        <v>9.14</v>
      </c>
      <c r="H10" s="1">
        <f t="shared" si="0"/>
        <v>1</v>
      </c>
    </row>
    <row r="11" spans="1:8" x14ac:dyDescent="0.2">
      <c r="A11" s="1">
        <v>9</v>
      </c>
      <c r="B11" s="1" t="s">
        <v>43</v>
      </c>
      <c r="C11" s="1">
        <v>0</v>
      </c>
      <c r="D11" s="1">
        <v>0</v>
      </c>
      <c r="E11" s="1">
        <v>4</v>
      </c>
      <c r="F11" s="1">
        <v>28</v>
      </c>
      <c r="G11" s="1">
        <f t="shared" si="1"/>
        <v>0.76</v>
      </c>
      <c r="H11" s="1">
        <f t="shared" si="0"/>
        <v>1.2956419316843343E-2</v>
      </c>
    </row>
    <row r="12" spans="1:8" x14ac:dyDescent="0.2">
      <c r="A12" s="1">
        <v>10</v>
      </c>
      <c r="B12" s="1" t="s">
        <v>44</v>
      </c>
      <c r="C12" s="1">
        <v>0</v>
      </c>
      <c r="D12" s="1">
        <v>0</v>
      </c>
      <c r="E12" s="1">
        <v>16</v>
      </c>
      <c r="F12" s="1">
        <v>94</v>
      </c>
      <c r="G12" s="1">
        <f t="shared" si="1"/>
        <v>2.86</v>
      </c>
      <c r="H12" s="1">
        <f t="shared" si="0"/>
        <v>0.26030624263839808</v>
      </c>
    </row>
    <row r="13" spans="1:8" x14ac:dyDescent="0.2">
      <c r="A13" s="1">
        <v>11</v>
      </c>
      <c r="B13" s="1" t="s">
        <v>45</v>
      </c>
      <c r="C13" s="1">
        <v>0</v>
      </c>
      <c r="D13" s="1">
        <v>0</v>
      </c>
      <c r="E13" s="1">
        <v>4</v>
      </c>
      <c r="F13" s="1">
        <v>17</v>
      </c>
      <c r="G13" s="1">
        <f t="shared" si="1"/>
        <v>0.65</v>
      </c>
      <c r="H13" s="1">
        <f t="shared" si="0"/>
        <v>0</v>
      </c>
    </row>
    <row r="14" spans="1:8" x14ac:dyDescent="0.2">
      <c r="A14" s="1">
        <v>12</v>
      </c>
      <c r="B14" s="1" t="s">
        <v>46</v>
      </c>
      <c r="C14" s="1">
        <v>1</v>
      </c>
      <c r="D14" s="1">
        <v>1.5</v>
      </c>
      <c r="E14" s="1">
        <v>13</v>
      </c>
      <c r="F14" s="1">
        <v>108</v>
      </c>
      <c r="G14" s="1">
        <f t="shared" si="1"/>
        <v>3.72</v>
      </c>
      <c r="H14" s="1">
        <f t="shared" si="0"/>
        <v>0.36160188457008247</v>
      </c>
    </row>
    <row r="15" spans="1:8" x14ac:dyDescent="0.2">
      <c r="A15" s="1">
        <v>13</v>
      </c>
      <c r="B15" s="1" t="s">
        <v>47</v>
      </c>
      <c r="C15" s="1">
        <v>2</v>
      </c>
      <c r="D15" s="1">
        <v>0</v>
      </c>
      <c r="E15" s="1">
        <v>6</v>
      </c>
      <c r="F15" s="1">
        <v>75</v>
      </c>
      <c r="G15" s="1">
        <f t="shared" si="1"/>
        <v>2.37</v>
      </c>
      <c r="H15" s="1">
        <f t="shared" si="0"/>
        <v>0.20259128386336869</v>
      </c>
    </row>
    <row r="16" spans="1:8" x14ac:dyDescent="0.2">
      <c r="A16" s="1">
        <v>14</v>
      </c>
      <c r="B16" s="1" t="s">
        <v>48</v>
      </c>
      <c r="C16" s="1">
        <v>0</v>
      </c>
      <c r="D16" s="1">
        <v>0.5</v>
      </c>
      <c r="E16" s="1">
        <v>19</v>
      </c>
      <c r="F16" s="1">
        <v>58</v>
      </c>
      <c r="G16" s="1">
        <f t="shared" si="1"/>
        <v>3.07</v>
      </c>
      <c r="H16" s="1">
        <f t="shared" si="0"/>
        <v>0.28504122497055356</v>
      </c>
    </row>
    <row r="17" spans="1:9" x14ac:dyDescent="0.2">
      <c r="A17" s="1">
        <v>15</v>
      </c>
      <c r="B17" s="1" t="s">
        <v>49</v>
      </c>
      <c r="C17" s="1">
        <v>1</v>
      </c>
      <c r="D17" s="1">
        <v>0</v>
      </c>
      <c r="E17" s="1">
        <v>9</v>
      </c>
      <c r="F17" s="1">
        <v>26</v>
      </c>
      <c r="G17" s="1">
        <f t="shared" si="1"/>
        <v>1.79</v>
      </c>
      <c r="H17" s="1">
        <f t="shared" si="0"/>
        <v>0.13427561837455831</v>
      </c>
    </row>
    <row r="18" spans="1:9" x14ac:dyDescent="0.2">
      <c r="A18" s="1">
        <v>16</v>
      </c>
      <c r="B18" s="1" t="s">
        <v>50</v>
      </c>
      <c r="C18" s="1">
        <v>0</v>
      </c>
      <c r="D18" s="1">
        <v>1</v>
      </c>
      <c r="E18" s="1">
        <v>19</v>
      </c>
      <c r="F18" s="1">
        <v>92</v>
      </c>
      <c r="G18" s="1">
        <f t="shared" si="1"/>
        <v>3.6199999999999997</v>
      </c>
      <c r="H18" s="1">
        <f t="shared" si="0"/>
        <v>0.34982332155477031</v>
      </c>
    </row>
    <row r="19" spans="1:9" x14ac:dyDescent="0.2">
      <c r="A19" s="1">
        <v>17</v>
      </c>
      <c r="B19" s="1" t="s">
        <v>51</v>
      </c>
      <c r="C19" s="1">
        <v>0</v>
      </c>
      <c r="D19" s="1">
        <v>0.5</v>
      </c>
      <c r="E19" s="1">
        <v>7</v>
      </c>
      <c r="F19" s="1">
        <v>153</v>
      </c>
      <c r="G19" s="1">
        <f t="shared" si="1"/>
        <v>2.58</v>
      </c>
      <c r="H19" s="1">
        <f t="shared" si="0"/>
        <v>0.22732626619552415</v>
      </c>
      <c r="I19" s="17" t="s">
        <v>209</v>
      </c>
    </row>
    <row r="20" spans="1:9" x14ac:dyDescent="0.2">
      <c r="A20" s="1">
        <v>18</v>
      </c>
      <c r="B20" s="1" t="s">
        <v>52</v>
      </c>
      <c r="C20" s="1">
        <v>0</v>
      </c>
      <c r="D20" s="1">
        <v>1</v>
      </c>
      <c r="E20" s="1">
        <v>7</v>
      </c>
      <c r="F20" s="1">
        <v>9</v>
      </c>
      <c r="G20" s="1">
        <f t="shared" si="1"/>
        <v>1.35</v>
      </c>
      <c r="H20" s="1">
        <f t="shared" si="0"/>
        <v>8.2449941107184926E-2</v>
      </c>
      <c r="I20" s="17" t="s">
        <v>208</v>
      </c>
    </row>
    <row r="21" spans="1:9" x14ac:dyDescent="0.2">
      <c r="A21" s="1">
        <v>19</v>
      </c>
      <c r="B21" s="1" t="s">
        <v>53</v>
      </c>
      <c r="C21" s="1">
        <v>2</v>
      </c>
      <c r="D21" s="1">
        <v>0</v>
      </c>
      <c r="E21" s="1">
        <v>26</v>
      </c>
      <c r="F21" s="1">
        <v>76</v>
      </c>
      <c r="G21" s="1">
        <f t="shared" si="1"/>
        <v>4.78</v>
      </c>
      <c r="H21" s="1">
        <f t="shared" si="0"/>
        <v>0.48645465253239101</v>
      </c>
    </row>
    <row r="22" spans="1:9" x14ac:dyDescent="0.2">
      <c r="A22" s="1">
        <v>20</v>
      </c>
      <c r="B22" s="1" t="s">
        <v>54</v>
      </c>
      <c r="C22" s="1">
        <v>0</v>
      </c>
      <c r="D22" s="1">
        <v>0</v>
      </c>
      <c r="E22" s="1">
        <v>3</v>
      </c>
      <c r="F22" s="1">
        <v>88</v>
      </c>
      <c r="G22" s="1">
        <f t="shared" si="1"/>
        <v>1.24</v>
      </c>
      <c r="H22" s="1">
        <f t="shared" si="0"/>
        <v>6.9493521790341573E-2</v>
      </c>
      <c r="I22" s="17" t="s">
        <v>207</v>
      </c>
    </row>
    <row r="23" spans="1:9" x14ac:dyDescent="0.2">
      <c r="A23" s="1">
        <v>21</v>
      </c>
      <c r="B23" s="1" t="s">
        <v>55</v>
      </c>
      <c r="C23" s="1">
        <v>0.5</v>
      </c>
      <c r="D23" s="1">
        <v>0</v>
      </c>
      <c r="E23" s="1">
        <v>7</v>
      </c>
      <c r="F23" s="1">
        <v>75</v>
      </c>
      <c r="G23" s="1">
        <f t="shared" si="1"/>
        <v>1.8149999999999999</v>
      </c>
      <c r="H23" s="1">
        <f t="shared" si="0"/>
        <v>0.13722025912838634</v>
      </c>
    </row>
    <row r="24" spans="1:9" x14ac:dyDescent="0.2">
      <c r="A24" s="1">
        <v>22</v>
      </c>
      <c r="B24" s="1" t="s">
        <v>56</v>
      </c>
      <c r="C24" s="1">
        <v>1</v>
      </c>
      <c r="D24" s="1">
        <v>1.5</v>
      </c>
      <c r="E24" s="1">
        <v>20</v>
      </c>
      <c r="F24" s="1">
        <v>31</v>
      </c>
      <c r="G24" s="1">
        <f t="shared" si="1"/>
        <v>3.79</v>
      </c>
      <c r="H24" s="1">
        <f t="shared" si="0"/>
        <v>0.36984687868080096</v>
      </c>
    </row>
    <row r="25" spans="1:9" x14ac:dyDescent="0.2">
      <c r="A25" s="1">
        <v>23</v>
      </c>
      <c r="B25" s="1" t="s">
        <v>57</v>
      </c>
      <c r="C25" s="1">
        <v>2</v>
      </c>
      <c r="D25" s="1">
        <v>1</v>
      </c>
      <c r="E25" s="1">
        <v>12</v>
      </c>
      <c r="F25" s="1">
        <v>101</v>
      </c>
      <c r="G25" s="1">
        <f t="shared" si="1"/>
        <v>3.7699999999999996</v>
      </c>
      <c r="H25" s="1">
        <f t="shared" si="0"/>
        <v>0.36749116607773846</v>
      </c>
    </row>
    <row r="26" spans="1:9" x14ac:dyDescent="0.2">
      <c r="A26" s="1">
        <v>24</v>
      </c>
      <c r="B26" s="1" t="s">
        <v>58</v>
      </c>
      <c r="C26" s="1">
        <v>0</v>
      </c>
      <c r="D26" s="1">
        <v>0.5</v>
      </c>
      <c r="E26" s="1">
        <v>4</v>
      </c>
      <c r="F26" s="1">
        <v>35</v>
      </c>
      <c r="G26" s="1">
        <f t="shared" si="1"/>
        <v>1.04</v>
      </c>
      <c r="H26" s="1">
        <f t="shared" si="0"/>
        <v>4.5936395759717315E-2</v>
      </c>
    </row>
    <row r="27" spans="1:9" x14ac:dyDescent="0.2">
      <c r="A27" s="1">
        <v>25</v>
      </c>
      <c r="B27" s="1" t="s">
        <v>60</v>
      </c>
      <c r="C27" s="1">
        <v>0</v>
      </c>
      <c r="D27" s="1">
        <v>0</v>
      </c>
      <c r="E27" s="1">
        <v>13</v>
      </c>
      <c r="F27" s="1">
        <v>30</v>
      </c>
      <c r="G27" s="1">
        <f t="shared" si="1"/>
        <v>1.86</v>
      </c>
      <c r="H27" s="1">
        <f t="shared" si="0"/>
        <v>0.14252061248527678</v>
      </c>
    </row>
    <row r="28" spans="1:9" x14ac:dyDescent="0.2">
      <c r="A28" s="1">
        <v>26</v>
      </c>
      <c r="B28" s="1" t="s">
        <v>61</v>
      </c>
      <c r="C28" s="1">
        <v>0</v>
      </c>
      <c r="D28" s="1">
        <v>1</v>
      </c>
      <c r="E28" s="1">
        <v>4</v>
      </c>
      <c r="F28" s="1">
        <v>16</v>
      </c>
      <c r="G28" s="1">
        <f t="shared" si="1"/>
        <v>1.0599999999999998</v>
      </c>
      <c r="H28" s="1">
        <f t="shared" si="0"/>
        <v>4.8292108362779716E-2</v>
      </c>
    </row>
    <row r="29" spans="1:9" x14ac:dyDescent="0.2">
      <c r="A29" s="1">
        <v>27</v>
      </c>
      <c r="B29" s="1" t="s">
        <v>62</v>
      </c>
      <c r="C29" s="1">
        <v>0.5</v>
      </c>
      <c r="D29" s="1">
        <v>3</v>
      </c>
      <c r="E29" s="1">
        <v>3</v>
      </c>
      <c r="F29" s="1">
        <v>27</v>
      </c>
      <c r="G29" s="1">
        <f t="shared" si="1"/>
        <v>2.1150000000000002</v>
      </c>
      <c r="H29" s="1">
        <f t="shared" si="0"/>
        <v>0.17255594817432277</v>
      </c>
    </row>
    <row r="30" spans="1:9" x14ac:dyDescent="0.2">
      <c r="A30" s="1">
        <v>28</v>
      </c>
      <c r="B30" s="1" t="s">
        <v>63</v>
      </c>
      <c r="C30" s="1">
        <v>0</v>
      </c>
      <c r="D30" s="1">
        <v>0</v>
      </c>
      <c r="E30" s="1">
        <v>8</v>
      </c>
      <c r="F30" s="1">
        <v>27</v>
      </c>
      <c r="G30" s="1">
        <f t="shared" si="1"/>
        <v>1.23</v>
      </c>
      <c r="H30" s="1">
        <f t="shared" si="0"/>
        <v>6.8315665488810365E-2</v>
      </c>
    </row>
    <row r="31" spans="1:9" x14ac:dyDescent="0.2">
      <c r="A31" s="1">
        <v>29</v>
      </c>
      <c r="B31" s="1" t="s">
        <v>64</v>
      </c>
      <c r="C31" s="1">
        <v>0</v>
      </c>
      <c r="D31" s="1">
        <v>0</v>
      </c>
      <c r="E31" s="1">
        <v>7</v>
      </c>
      <c r="F31" s="1">
        <v>26</v>
      </c>
      <c r="G31" s="1">
        <f t="shared" si="1"/>
        <v>1.1000000000000001</v>
      </c>
      <c r="H31" s="1">
        <f t="shared" si="0"/>
        <v>5.3003533568904602E-2</v>
      </c>
    </row>
    <row r="32" spans="1:9" x14ac:dyDescent="0.2">
      <c r="A32" s="1">
        <v>30</v>
      </c>
      <c r="B32" s="1" t="s">
        <v>65</v>
      </c>
      <c r="C32" s="1">
        <v>0</v>
      </c>
      <c r="D32" s="1">
        <v>0</v>
      </c>
      <c r="E32" s="1">
        <v>28</v>
      </c>
      <c r="F32" s="1">
        <v>94</v>
      </c>
      <c r="G32" s="1">
        <f t="shared" si="1"/>
        <v>4.3</v>
      </c>
      <c r="H32" s="1">
        <f t="shared" si="0"/>
        <v>0.42991755005889282</v>
      </c>
    </row>
    <row r="33" spans="1:8" x14ac:dyDescent="0.2">
      <c r="A33" s="1">
        <v>31</v>
      </c>
      <c r="B33" s="1" t="s">
        <v>66</v>
      </c>
      <c r="C33" s="1">
        <v>0.5</v>
      </c>
      <c r="D33" s="1">
        <v>0</v>
      </c>
      <c r="E33" s="1">
        <v>16</v>
      </c>
      <c r="F33" s="1">
        <v>73</v>
      </c>
      <c r="G33" s="1">
        <f t="shared" si="1"/>
        <v>2.875</v>
      </c>
      <c r="H33" s="1">
        <f t="shared" si="0"/>
        <v>0.26207302709069497</v>
      </c>
    </row>
    <row r="34" spans="1:8" x14ac:dyDescent="0.2">
      <c r="A34" s="1">
        <v>32</v>
      </c>
      <c r="B34" s="1" t="s">
        <v>67</v>
      </c>
      <c r="C34" s="1">
        <v>1</v>
      </c>
      <c r="D34" s="1">
        <v>1</v>
      </c>
      <c r="E34" s="1">
        <v>15</v>
      </c>
      <c r="F34" s="1">
        <v>47</v>
      </c>
      <c r="G34" s="1">
        <f t="shared" si="1"/>
        <v>3.14</v>
      </c>
      <c r="H34" s="1">
        <f t="shared" si="0"/>
        <v>0.29328621908127211</v>
      </c>
    </row>
    <row r="35" spans="1:8" x14ac:dyDescent="0.2">
      <c r="A35" s="1">
        <v>33</v>
      </c>
      <c r="B35" s="1" t="s">
        <v>76</v>
      </c>
      <c r="C35" s="1">
        <v>2</v>
      </c>
      <c r="D35" s="1">
        <v>1.5</v>
      </c>
      <c r="E35" s="1">
        <v>34</v>
      </c>
      <c r="F35" s="1">
        <v>114</v>
      </c>
      <c r="G35" s="1">
        <f t="shared" si="1"/>
        <v>6.75</v>
      </c>
      <c r="H35" s="1">
        <f t="shared" si="0"/>
        <v>0.71849234393403993</v>
      </c>
    </row>
    <row r="36" spans="1:8" x14ac:dyDescent="0.2">
      <c r="A36" s="1" t="s">
        <v>85</v>
      </c>
    </row>
  </sheetData>
  <mergeCells count="1">
    <mergeCell ref="A1:B1"/>
  </mergeCells>
  <phoneticPr fontId="1" type="noConversion"/>
  <hyperlinks>
    <hyperlink ref="I22" r:id="rId1" xr:uid="{FBB4C8BC-1D77-4BC3-813B-C4CD644868E2}"/>
    <hyperlink ref="I20" r:id="rId2" xr:uid="{F3771335-1526-4A86-B21D-A2D9498D46CE}"/>
    <hyperlink ref="I19" r:id="rId3" xr:uid="{13FB85B3-4AF1-4B46-82E4-B0BD98ECD105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C6364-D8B5-4C1D-84C1-C8057D90C66A}">
  <dimension ref="A1:E35"/>
  <sheetViews>
    <sheetView topLeftCell="A2" zoomScale="158" workbookViewId="0">
      <selection activeCell="G15" sqref="G15"/>
    </sheetView>
  </sheetViews>
  <sheetFormatPr defaultColWidth="9" defaultRowHeight="14.25" x14ac:dyDescent="0.2"/>
  <cols>
    <col min="1" max="2" width="9" style="1"/>
    <col min="3" max="3" width="54" style="1" customWidth="1"/>
    <col min="4" max="16384" width="9" style="1"/>
  </cols>
  <sheetData>
    <row r="1" spans="1:5" x14ac:dyDescent="0.2">
      <c r="A1" s="1" t="s">
        <v>59</v>
      </c>
      <c r="B1" s="1" t="s">
        <v>68</v>
      </c>
      <c r="C1" s="1" t="s">
        <v>87</v>
      </c>
      <c r="D1" s="1" t="s">
        <v>86</v>
      </c>
      <c r="E1" s="1" t="s">
        <v>70</v>
      </c>
    </row>
    <row r="2" spans="1:5" x14ac:dyDescent="0.2">
      <c r="A2" s="1">
        <v>1</v>
      </c>
      <c r="B2" s="1" t="s">
        <v>35</v>
      </c>
      <c r="C2" s="1" t="s">
        <v>88</v>
      </c>
      <c r="D2" s="1">
        <v>0.6</v>
      </c>
    </row>
    <row r="3" spans="1:5" x14ac:dyDescent="0.2">
      <c r="A3" s="1">
        <v>2</v>
      </c>
      <c r="B3" s="1" t="s">
        <v>36</v>
      </c>
      <c r="C3" s="1" t="s">
        <v>89</v>
      </c>
      <c r="D3" s="1">
        <v>0.6</v>
      </c>
    </row>
    <row r="4" spans="1:5" x14ac:dyDescent="0.2">
      <c r="A4" s="1">
        <v>3</v>
      </c>
      <c r="B4" s="1" t="s">
        <v>37</v>
      </c>
      <c r="C4" s="1" t="s">
        <v>93</v>
      </c>
      <c r="D4" s="1">
        <v>0.6</v>
      </c>
    </row>
    <row r="5" spans="1:5" x14ac:dyDescent="0.2">
      <c r="A5" s="1">
        <v>4</v>
      </c>
      <c r="B5" s="1" t="s">
        <v>38</v>
      </c>
      <c r="C5" s="1" t="s">
        <v>92</v>
      </c>
      <c r="D5" s="1">
        <v>0.9</v>
      </c>
    </row>
    <row r="6" spans="1:5" x14ac:dyDescent="0.2">
      <c r="A6" s="1">
        <v>5</v>
      </c>
      <c r="B6" s="1" t="s">
        <v>39</v>
      </c>
      <c r="C6" s="1" t="s">
        <v>92</v>
      </c>
      <c r="D6" s="1">
        <v>0.9</v>
      </c>
    </row>
    <row r="7" spans="1:5" x14ac:dyDescent="0.2">
      <c r="A7" s="1">
        <v>6</v>
      </c>
      <c r="B7" s="1" t="s">
        <v>40</v>
      </c>
      <c r="C7" s="1" t="s">
        <v>92</v>
      </c>
      <c r="D7" s="1">
        <v>0.9</v>
      </c>
    </row>
    <row r="8" spans="1:5" x14ac:dyDescent="0.2">
      <c r="A8" s="1">
        <v>7</v>
      </c>
      <c r="B8" s="1" t="s">
        <v>41</v>
      </c>
      <c r="C8" s="1" t="s">
        <v>91</v>
      </c>
      <c r="D8" s="1">
        <v>0.9</v>
      </c>
    </row>
    <row r="9" spans="1:5" x14ac:dyDescent="0.2">
      <c r="A9" s="1">
        <v>8</v>
      </c>
      <c r="B9" s="1" t="s">
        <v>42</v>
      </c>
      <c r="C9" s="1" t="s">
        <v>90</v>
      </c>
      <c r="D9" s="1">
        <v>0.8</v>
      </c>
    </row>
    <row r="10" spans="1:5" x14ac:dyDescent="0.2">
      <c r="A10" s="1">
        <v>9</v>
      </c>
      <c r="B10" s="1" t="s">
        <v>43</v>
      </c>
      <c r="C10" s="1" t="s">
        <v>94</v>
      </c>
      <c r="D10" s="1">
        <v>0.4</v>
      </c>
    </row>
    <row r="11" spans="1:5" x14ac:dyDescent="0.2">
      <c r="A11" s="1">
        <v>10</v>
      </c>
      <c r="B11" s="1" t="s">
        <v>44</v>
      </c>
      <c r="C11" s="1" t="s">
        <v>94</v>
      </c>
      <c r="D11" s="1">
        <v>0.4</v>
      </c>
    </row>
    <row r="12" spans="1:5" x14ac:dyDescent="0.2">
      <c r="A12" s="1">
        <v>11</v>
      </c>
      <c r="B12" s="1" t="s">
        <v>45</v>
      </c>
      <c r="C12" s="1" t="s">
        <v>95</v>
      </c>
      <c r="D12" s="1">
        <v>0.5</v>
      </c>
    </row>
    <row r="13" spans="1:5" x14ac:dyDescent="0.2">
      <c r="A13" s="1">
        <v>12</v>
      </c>
      <c r="B13" s="1" t="s">
        <v>46</v>
      </c>
      <c r="C13" s="1" t="s">
        <v>96</v>
      </c>
      <c r="D13" s="1">
        <v>0.8</v>
      </c>
    </row>
    <row r="14" spans="1:5" x14ac:dyDescent="0.2">
      <c r="A14" s="1">
        <v>13</v>
      </c>
      <c r="B14" s="1" t="s">
        <v>47</v>
      </c>
      <c r="C14" s="1" t="s">
        <v>97</v>
      </c>
      <c r="D14" s="1">
        <v>0.6</v>
      </c>
    </row>
    <row r="15" spans="1:5" x14ac:dyDescent="0.2">
      <c r="A15" s="1">
        <v>14</v>
      </c>
      <c r="B15" s="1" t="s">
        <v>48</v>
      </c>
      <c r="C15" s="1" t="s">
        <v>98</v>
      </c>
      <c r="D15" s="1">
        <v>1</v>
      </c>
    </row>
    <row r="16" spans="1:5" x14ac:dyDescent="0.2">
      <c r="A16" s="1">
        <v>15</v>
      </c>
      <c r="B16" s="1" t="s">
        <v>49</v>
      </c>
      <c r="C16" s="1" t="s">
        <v>95</v>
      </c>
      <c r="D16" s="1">
        <v>0.5</v>
      </c>
    </row>
    <row r="17" spans="1:4" x14ac:dyDescent="0.2">
      <c r="A17" s="1">
        <v>16</v>
      </c>
      <c r="B17" s="1" t="s">
        <v>50</v>
      </c>
      <c r="C17" s="1" t="s">
        <v>98</v>
      </c>
      <c r="D17" s="1">
        <v>1</v>
      </c>
    </row>
    <row r="18" spans="1:4" x14ac:dyDescent="0.2">
      <c r="A18" s="1">
        <v>17</v>
      </c>
      <c r="B18" s="1" t="s">
        <v>51</v>
      </c>
      <c r="C18" s="1" t="s">
        <v>99</v>
      </c>
      <c r="D18" s="1">
        <v>0.6</v>
      </c>
    </row>
    <row r="19" spans="1:4" x14ac:dyDescent="0.2">
      <c r="A19" s="1">
        <v>18</v>
      </c>
      <c r="B19" s="1" t="s">
        <v>52</v>
      </c>
      <c r="C19" s="1" t="s">
        <v>100</v>
      </c>
      <c r="D19" s="1">
        <v>0.4</v>
      </c>
    </row>
    <row r="20" spans="1:4" x14ac:dyDescent="0.2">
      <c r="A20" s="1">
        <v>19</v>
      </c>
      <c r="B20" s="1" t="s">
        <v>53</v>
      </c>
      <c r="C20" s="1" t="s">
        <v>98</v>
      </c>
      <c r="D20" s="1">
        <v>1</v>
      </c>
    </row>
    <row r="21" spans="1:4" x14ac:dyDescent="0.2">
      <c r="A21" s="1">
        <v>20</v>
      </c>
      <c r="B21" s="1" t="s">
        <v>54</v>
      </c>
      <c r="C21" s="1" t="s">
        <v>101</v>
      </c>
      <c r="D21" s="1">
        <v>0.6</v>
      </c>
    </row>
    <row r="22" spans="1:4" x14ac:dyDescent="0.2">
      <c r="A22" s="1">
        <v>21</v>
      </c>
      <c r="B22" s="1" t="s">
        <v>55</v>
      </c>
      <c r="C22" s="1" t="s">
        <v>102</v>
      </c>
      <c r="D22" s="1">
        <v>0.4</v>
      </c>
    </row>
    <row r="23" spans="1:4" x14ac:dyDescent="0.2">
      <c r="A23" s="1">
        <v>22</v>
      </c>
      <c r="B23" s="1" t="s">
        <v>56</v>
      </c>
      <c r="C23" s="1" t="s">
        <v>103</v>
      </c>
      <c r="D23" s="1">
        <v>0.2</v>
      </c>
    </row>
    <row r="24" spans="1:4" x14ac:dyDescent="0.2">
      <c r="A24" s="1">
        <v>23</v>
      </c>
      <c r="B24" s="1" t="s">
        <v>57</v>
      </c>
      <c r="C24" s="1" t="s">
        <v>98</v>
      </c>
      <c r="D24" s="1">
        <v>1</v>
      </c>
    </row>
    <row r="25" spans="1:4" x14ac:dyDescent="0.2">
      <c r="A25" s="1">
        <v>24</v>
      </c>
      <c r="B25" s="1" t="s">
        <v>58</v>
      </c>
      <c r="C25" s="1" t="s">
        <v>102</v>
      </c>
      <c r="D25" s="1">
        <v>0.6</v>
      </c>
    </row>
    <row r="26" spans="1:4" x14ac:dyDescent="0.2">
      <c r="A26" s="1">
        <v>25</v>
      </c>
      <c r="B26" s="1" t="s">
        <v>60</v>
      </c>
      <c r="C26" s="1" t="s">
        <v>104</v>
      </c>
      <c r="D26" s="1">
        <v>0.6</v>
      </c>
    </row>
    <row r="27" spans="1:4" x14ac:dyDescent="0.2">
      <c r="A27" s="1">
        <v>26</v>
      </c>
      <c r="B27" s="1" t="s">
        <v>61</v>
      </c>
      <c r="C27" s="1" t="s">
        <v>105</v>
      </c>
      <c r="D27" s="1">
        <v>0.6</v>
      </c>
    </row>
    <row r="28" spans="1:4" x14ac:dyDescent="0.2">
      <c r="A28" s="1">
        <v>27</v>
      </c>
      <c r="B28" s="1" t="s">
        <v>62</v>
      </c>
      <c r="C28" s="1" t="s">
        <v>105</v>
      </c>
      <c r="D28" s="1">
        <v>0.6</v>
      </c>
    </row>
    <row r="29" spans="1:4" x14ac:dyDescent="0.2">
      <c r="A29" s="1">
        <v>28</v>
      </c>
      <c r="B29" s="1" t="s">
        <v>63</v>
      </c>
      <c r="C29" s="1" t="s">
        <v>106</v>
      </c>
      <c r="D29" s="1">
        <v>0.8</v>
      </c>
    </row>
    <row r="30" spans="1:4" x14ac:dyDescent="0.2">
      <c r="A30" s="1">
        <v>29</v>
      </c>
      <c r="B30" s="1" t="s">
        <v>64</v>
      </c>
      <c r="C30" s="1" t="s">
        <v>107</v>
      </c>
      <c r="D30" s="1">
        <v>0.6</v>
      </c>
    </row>
    <row r="31" spans="1:4" x14ac:dyDescent="0.2">
      <c r="A31" s="1">
        <v>30</v>
      </c>
      <c r="B31" s="1" t="s">
        <v>65</v>
      </c>
      <c r="C31" s="1" t="s">
        <v>108</v>
      </c>
      <c r="D31" s="1">
        <v>0.6</v>
      </c>
    </row>
    <row r="32" spans="1:4" x14ac:dyDescent="0.2">
      <c r="A32" s="1">
        <v>31</v>
      </c>
      <c r="B32" s="1" t="s">
        <v>66</v>
      </c>
      <c r="C32" s="1" t="s">
        <v>109</v>
      </c>
      <c r="D32" s="1">
        <v>0.7</v>
      </c>
    </row>
    <row r="33" spans="1:4" x14ac:dyDescent="0.2">
      <c r="A33" s="1">
        <v>32</v>
      </c>
      <c r="B33" s="1" t="s">
        <v>67</v>
      </c>
      <c r="C33" s="1" t="s">
        <v>110</v>
      </c>
      <c r="D33" s="1">
        <v>0.7</v>
      </c>
    </row>
    <row r="34" spans="1:4" x14ac:dyDescent="0.2">
      <c r="A34" s="1">
        <v>33</v>
      </c>
      <c r="B34" s="1" t="s">
        <v>76</v>
      </c>
      <c r="C34" s="1" t="s">
        <v>111</v>
      </c>
      <c r="D34" s="1">
        <v>0.6</v>
      </c>
    </row>
    <row r="35" spans="1:4" x14ac:dyDescent="0.2">
      <c r="A35" s="1" t="s">
        <v>198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036D6-F8B6-44F2-971B-E170CFC02D23}">
  <dimension ref="A1:D35"/>
  <sheetViews>
    <sheetView workbookViewId="0">
      <selection activeCell="I33" sqref="I33"/>
    </sheetView>
  </sheetViews>
  <sheetFormatPr defaultColWidth="9" defaultRowHeight="14.25" x14ac:dyDescent="0.2"/>
  <cols>
    <col min="1" max="16384" width="9" style="1"/>
  </cols>
  <sheetData>
    <row r="1" spans="1:4" x14ac:dyDescent="0.2">
      <c r="A1" s="1" t="s">
        <v>59</v>
      </c>
      <c r="B1" s="1" t="s">
        <v>68</v>
      </c>
      <c r="C1" s="1" t="s">
        <v>112</v>
      </c>
      <c r="D1" s="1" t="s">
        <v>70</v>
      </c>
    </row>
    <row r="2" spans="1:4" x14ac:dyDescent="0.2">
      <c r="A2" s="1">
        <v>1</v>
      </c>
      <c r="B2" s="1" t="s">
        <v>35</v>
      </c>
      <c r="C2" s="1">
        <v>5935.1</v>
      </c>
      <c r="D2" s="1">
        <f>(C2-MIN($C$2:$C$34))/(MAX($C$2:$C$34)-MIN($C$2:$C$34))</f>
        <v>0.19475861067394584</v>
      </c>
    </row>
    <row r="3" spans="1:4" x14ac:dyDescent="0.2">
      <c r="A3" s="1">
        <v>2</v>
      </c>
      <c r="B3" s="1" t="s">
        <v>36</v>
      </c>
      <c r="C3" s="1">
        <v>4153.25</v>
      </c>
      <c r="D3" s="1">
        <f t="shared" ref="D3:D34" si="0">(C3-MIN($C$2:$C$34))/(MAX($C$2:$C$34)-MIN($C$2:$C$34))</f>
        <v>0.12874480217900955</v>
      </c>
    </row>
    <row r="4" spans="1:4" x14ac:dyDescent="0.2">
      <c r="A4" s="1">
        <v>3</v>
      </c>
      <c r="B4" s="1" t="s">
        <v>37</v>
      </c>
      <c r="C4" s="1">
        <v>2800.7</v>
      </c>
      <c r="D4" s="1">
        <f t="shared" si="0"/>
        <v>7.8635659052581339E-2</v>
      </c>
    </row>
    <row r="5" spans="1:4" x14ac:dyDescent="0.2">
      <c r="A5" s="1">
        <v>4</v>
      </c>
      <c r="B5" s="1" t="s">
        <v>38</v>
      </c>
      <c r="C5" s="1">
        <v>6571.6</v>
      </c>
      <c r="D5" s="1">
        <f t="shared" si="0"/>
        <v>0.21833960183876161</v>
      </c>
    </row>
    <row r="6" spans="1:4" x14ac:dyDescent="0.2">
      <c r="A6" s="1">
        <v>5</v>
      </c>
      <c r="B6" s="1" t="s">
        <v>39</v>
      </c>
      <c r="C6" s="1">
        <v>6638.03</v>
      </c>
      <c r="D6" s="1">
        <f t="shared" si="0"/>
        <v>0.22080069412953723</v>
      </c>
    </row>
    <row r="7" spans="1:4" x14ac:dyDescent="0.2">
      <c r="A7" s="1">
        <v>6</v>
      </c>
      <c r="B7" s="1" t="s">
        <v>40</v>
      </c>
      <c r="C7" s="1">
        <v>5183.8</v>
      </c>
      <c r="D7" s="1">
        <f t="shared" si="0"/>
        <v>0.16692452008144612</v>
      </c>
    </row>
    <row r="8" spans="1:4" x14ac:dyDescent="0.2">
      <c r="A8" s="1">
        <v>7</v>
      </c>
      <c r="B8" s="1" t="s">
        <v>41</v>
      </c>
      <c r="C8" s="2">
        <v>14817.95</v>
      </c>
      <c r="D8" s="1">
        <f t="shared" si="0"/>
        <v>0.52384958847187768</v>
      </c>
    </row>
    <row r="9" spans="1:4" x14ac:dyDescent="0.2">
      <c r="A9" s="1">
        <v>8</v>
      </c>
      <c r="B9" s="1" t="s">
        <v>42</v>
      </c>
      <c r="C9" s="1">
        <v>16106</v>
      </c>
      <c r="D9" s="1">
        <f t="shared" si="0"/>
        <v>0.57156914176306528</v>
      </c>
    </row>
    <row r="10" spans="1:4" x14ac:dyDescent="0.2">
      <c r="A10" s="1">
        <v>9</v>
      </c>
      <c r="B10" s="1" t="s">
        <v>43</v>
      </c>
      <c r="C10" s="1">
        <v>10045.719999999999</v>
      </c>
      <c r="D10" s="1">
        <f t="shared" si="0"/>
        <v>0.34704846755048141</v>
      </c>
    </row>
    <row r="11" spans="1:4" x14ac:dyDescent="0.2">
      <c r="A11" s="1">
        <v>10</v>
      </c>
      <c r="B11" s="1" t="s">
        <v>44</v>
      </c>
      <c r="C11" s="1">
        <v>10020.02</v>
      </c>
      <c r="D11" s="1">
        <f t="shared" si="0"/>
        <v>0.34609633640682747</v>
      </c>
    </row>
    <row r="12" spans="1:4" x14ac:dyDescent="0.2">
      <c r="A12" s="1">
        <v>11</v>
      </c>
      <c r="B12" s="1" t="s">
        <v>45</v>
      </c>
      <c r="C12" s="1">
        <v>5745.51</v>
      </c>
      <c r="D12" s="1">
        <f t="shared" si="0"/>
        <v>0.18773469847451549</v>
      </c>
    </row>
    <row r="13" spans="1:4" x14ac:dyDescent="0.2">
      <c r="A13" s="1">
        <v>12</v>
      </c>
      <c r="B13" s="1" t="s">
        <v>46</v>
      </c>
      <c r="C13" s="1">
        <v>10140.91</v>
      </c>
      <c r="D13" s="1">
        <f t="shared" si="0"/>
        <v>0.35057505757244345</v>
      </c>
    </row>
    <row r="14" spans="1:4" x14ac:dyDescent="0.2">
      <c r="A14" s="1">
        <v>13</v>
      </c>
      <c r="B14" s="1" t="s">
        <v>47</v>
      </c>
      <c r="C14" s="1">
        <v>12003</v>
      </c>
      <c r="D14" s="1">
        <f t="shared" si="0"/>
        <v>0.41956158991822784</v>
      </c>
    </row>
    <row r="15" spans="1:4" x14ac:dyDescent="0.2">
      <c r="A15" s="1">
        <v>14</v>
      </c>
      <c r="B15" s="1" t="s">
        <v>48</v>
      </c>
      <c r="C15" s="1">
        <v>15616.1</v>
      </c>
      <c r="D15" s="1">
        <f t="shared" si="0"/>
        <v>0.55341937338656377</v>
      </c>
    </row>
    <row r="16" spans="1:4" x14ac:dyDescent="0.2">
      <c r="A16" s="1">
        <v>15</v>
      </c>
      <c r="B16" s="1" t="s">
        <v>49</v>
      </c>
      <c r="C16" s="1">
        <v>12142.52</v>
      </c>
      <c r="D16" s="1">
        <f t="shared" si="0"/>
        <v>0.42473051354323194</v>
      </c>
    </row>
    <row r="17" spans="1:4" x14ac:dyDescent="0.2">
      <c r="A17" s="1">
        <v>16</v>
      </c>
      <c r="B17" s="1" t="s">
        <v>50</v>
      </c>
      <c r="C17" s="1">
        <v>25019.11</v>
      </c>
      <c r="D17" s="1">
        <f t="shared" si="0"/>
        <v>0.901781189148817</v>
      </c>
    </row>
    <row r="18" spans="1:4" x14ac:dyDescent="0.2">
      <c r="A18" s="1">
        <v>17</v>
      </c>
      <c r="B18" s="1" t="s">
        <v>51</v>
      </c>
      <c r="C18" s="1">
        <v>4726.34</v>
      </c>
      <c r="D18" s="1">
        <f t="shared" si="0"/>
        <v>0.14997658572440509</v>
      </c>
    </row>
    <row r="19" spans="1:4" x14ac:dyDescent="0.2">
      <c r="A19" s="1">
        <v>18</v>
      </c>
      <c r="B19" s="1" t="s">
        <v>52</v>
      </c>
      <c r="C19" s="1">
        <v>1791.58</v>
      </c>
      <c r="D19" s="1">
        <f t="shared" si="0"/>
        <v>4.1249877741915408E-2</v>
      </c>
    </row>
    <row r="20" spans="1:4" x14ac:dyDescent="0.2">
      <c r="A20" s="1">
        <v>19</v>
      </c>
      <c r="B20" s="1" t="s">
        <v>53</v>
      </c>
      <c r="C20" s="1">
        <v>17716.7</v>
      </c>
      <c r="D20" s="1">
        <f t="shared" si="0"/>
        <v>0.63124220141611909</v>
      </c>
    </row>
    <row r="21" spans="1:4" x14ac:dyDescent="0.2">
      <c r="A21" s="1">
        <v>20</v>
      </c>
      <c r="B21" s="1" t="s">
        <v>54</v>
      </c>
      <c r="C21" s="1">
        <v>4311.6499999999996</v>
      </c>
      <c r="D21" s="1">
        <f t="shared" si="0"/>
        <v>0.13461319023950727</v>
      </c>
    </row>
    <row r="22" spans="1:4" x14ac:dyDescent="0.2">
      <c r="A22" s="1">
        <v>21</v>
      </c>
      <c r="B22" s="1" t="s">
        <v>55</v>
      </c>
      <c r="C22" s="1">
        <v>6733.79</v>
      </c>
      <c r="D22" s="1">
        <f t="shared" si="0"/>
        <v>0.22434840145701998</v>
      </c>
    </row>
    <row r="23" spans="1:4" x14ac:dyDescent="0.2">
      <c r="A23" s="1">
        <v>22</v>
      </c>
      <c r="B23" s="1" t="s">
        <v>56</v>
      </c>
      <c r="C23" s="1">
        <v>678.16</v>
      </c>
      <c r="D23" s="1">
        <f t="shared" si="0"/>
        <v>0</v>
      </c>
    </row>
    <row r="24" spans="1:4" x14ac:dyDescent="0.2">
      <c r="A24" s="1">
        <v>23</v>
      </c>
      <c r="B24" s="1" t="s">
        <v>57</v>
      </c>
      <c r="C24" s="1">
        <v>10020.39</v>
      </c>
      <c r="D24" s="1">
        <f t="shared" si="0"/>
        <v>0.34611004413146373</v>
      </c>
    </row>
    <row r="25" spans="1:4" x14ac:dyDescent="0.2">
      <c r="A25" s="1">
        <v>24</v>
      </c>
      <c r="B25" s="1" t="s">
        <v>58</v>
      </c>
      <c r="C25" s="1">
        <v>2886.74</v>
      </c>
      <c r="D25" s="1">
        <f t="shared" si="0"/>
        <v>8.1823260749078974E-2</v>
      </c>
    </row>
    <row r="26" spans="1:4" x14ac:dyDescent="0.2">
      <c r="A26" s="1">
        <v>25</v>
      </c>
      <c r="B26" s="1" t="s">
        <v>60</v>
      </c>
      <c r="C26" s="1">
        <v>1372.98</v>
      </c>
      <c r="D26" s="1">
        <f t="shared" si="0"/>
        <v>2.5741624950726287E-2</v>
      </c>
    </row>
    <row r="27" spans="1:4" x14ac:dyDescent="0.2">
      <c r="A27" s="1">
        <v>26</v>
      </c>
      <c r="B27" s="1" t="s">
        <v>61</v>
      </c>
      <c r="C27" s="1">
        <v>1964.37</v>
      </c>
      <c r="D27" s="1">
        <f t="shared" si="0"/>
        <v>4.7651385147050543E-2</v>
      </c>
    </row>
    <row r="28" spans="1:4" x14ac:dyDescent="0.2">
      <c r="A28" s="1">
        <v>27</v>
      </c>
      <c r="B28" s="1" t="s">
        <v>62</v>
      </c>
      <c r="C28" s="1">
        <v>3337.32</v>
      </c>
      <c r="D28" s="1">
        <f t="shared" si="0"/>
        <v>9.8516305523694364E-2</v>
      </c>
    </row>
    <row r="29" spans="1:4" x14ac:dyDescent="0.2">
      <c r="A29" s="1">
        <v>28</v>
      </c>
      <c r="B29" s="1" t="s">
        <v>63</v>
      </c>
      <c r="C29" s="1">
        <v>27670.240000000002</v>
      </c>
      <c r="D29" s="1">
        <f t="shared" si="0"/>
        <v>1</v>
      </c>
    </row>
    <row r="30" spans="1:4" x14ac:dyDescent="0.2">
      <c r="A30" s="1">
        <v>29</v>
      </c>
      <c r="B30" s="1" t="s">
        <v>64</v>
      </c>
      <c r="C30" s="1">
        <v>7030.4</v>
      </c>
      <c r="D30" s="1">
        <f t="shared" si="0"/>
        <v>0.23533718038772852</v>
      </c>
    </row>
    <row r="31" spans="1:4" x14ac:dyDescent="0.2">
      <c r="A31" s="1">
        <v>30</v>
      </c>
      <c r="B31" s="1" t="s">
        <v>65</v>
      </c>
      <c r="C31" s="1">
        <v>12408.7</v>
      </c>
      <c r="D31" s="1">
        <f t="shared" si="0"/>
        <v>0.43459192474236885</v>
      </c>
    </row>
    <row r="32" spans="1:4" x14ac:dyDescent="0.2">
      <c r="A32" s="1">
        <v>31</v>
      </c>
      <c r="B32" s="1" t="s">
        <v>66</v>
      </c>
      <c r="C32" s="1">
        <v>12400.56</v>
      </c>
      <c r="D32" s="1">
        <f t="shared" si="0"/>
        <v>0.43429035480037104</v>
      </c>
    </row>
    <row r="33" spans="1:4" x14ac:dyDescent="0.2">
      <c r="A33" s="1">
        <v>32</v>
      </c>
      <c r="B33" s="1" t="s">
        <v>67</v>
      </c>
      <c r="C33" s="1">
        <v>6384.02</v>
      </c>
      <c r="D33" s="1">
        <f t="shared" si="0"/>
        <v>0.21139015592722013</v>
      </c>
    </row>
    <row r="34" spans="1:4" x14ac:dyDescent="0.2">
      <c r="A34" s="1">
        <v>33</v>
      </c>
      <c r="B34" s="1" t="s">
        <v>76</v>
      </c>
      <c r="C34" s="1">
        <v>20170.5</v>
      </c>
      <c r="D34" s="1">
        <f t="shared" si="0"/>
        <v>0.72215034928764288</v>
      </c>
    </row>
    <row r="35" spans="1:4" x14ac:dyDescent="0.2">
      <c r="A35" s="1" t="s">
        <v>113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81DC6-4FBF-46DB-97BF-037BFEB42F4F}">
  <dimension ref="A1:D35"/>
  <sheetViews>
    <sheetView workbookViewId="0">
      <selection activeCell="I30" sqref="I30"/>
    </sheetView>
  </sheetViews>
  <sheetFormatPr defaultColWidth="8.875" defaultRowHeight="14.25" x14ac:dyDescent="0.2"/>
  <sheetData>
    <row r="1" spans="1:4" x14ac:dyDescent="0.2">
      <c r="A1" s="1" t="s">
        <v>59</v>
      </c>
      <c r="B1" s="1" t="s">
        <v>68</v>
      </c>
      <c r="C1" t="s">
        <v>114</v>
      </c>
      <c r="D1" t="s">
        <v>70</v>
      </c>
    </row>
    <row r="2" spans="1:4" x14ac:dyDescent="0.2">
      <c r="A2" s="1">
        <v>1</v>
      </c>
      <c r="B2" s="1" t="s">
        <v>35</v>
      </c>
      <c r="C2">
        <v>3.24</v>
      </c>
      <c r="D2">
        <f>(C2-MIN($C$2:$C$34))/(MAX($C$2:$C$34)-MIN($C$2:$C$34))</f>
        <v>4.7837483617300142E-2</v>
      </c>
    </row>
    <row r="3" spans="1:4" x14ac:dyDescent="0.2">
      <c r="A3" s="1">
        <v>2</v>
      </c>
      <c r="B3" s="1" t="s">
        <v>36</v>
      </c>
      <c r="C3">
        <v>4.05</v>
      </c>
      <c r="D3">
        <f t="shared" ref="D3:D34" si="0">(C3-MIN($C$2:$C$34))/(MAX($C$2:$C$34)-MIN($C$2:$C$34))</f>
        <v>6.5530799475753604E-2</v>
      </c>
    </row>
    <row r="4" spans="1:4" x14ac:dyDescent="0.2">
      <c r="A4" s="1">
        <v>3</v>
      </c>
      <c r="B4" s="1" t="s">
        <v>37</v>
      </c>
      <c r="C4">
        <v>3.17</v>
      </c>
      <c r="D4">
        <f t="shared" si="0"/>
        <v>4.6308431629532548E-2</v>
      </c>
    </row>
    <row r="5" spans="1:4" x14ac:dyDescent="0.2">
      <c r="A5" s="1">
        <v>4</v>
      </c>
      <c r="B5" s="1" t="s">
        <v>38</v>
      </c>
      <c r="C5">
        <v>13.47</v>
      </c>
      <c r="D5">
        <f t="shared" si="0"/>
        <v>0.27129750982961992</v>
      </c>
    </row>
    <row r="6" spans="1:4" x14ac:dyDescent="0.2">
      <c r="A6" s="1">
        <v>5</v>
      </c>
      <c r="B6" s="1" t="s">
        <v>39</v>
      </c>
      <c r="C6">
        <v>8.76</v>
      </c>
      <c r="D6">
        <f t="shared" si="0"/>
        <v>0.16841415465268675</v>
      </c>
    </row>
    <row r="7" spans="1:4" x14ac:dyDescent="0.2">
      <c r="A7" s="1">
        <v>6</v>
      </c>
      <c r="B7" s="1" t="s">
        <v>40</v>
      </c>
      <c r="C7">
        <v>10.6</v>
      </c>
      <c r="D7">
        <f t="shared" si="0"/>
        <v>0.20860637833114895</v>
      </c>
    </row>
    <row r="8" spans="1:4" x14ac:dyDescent="0.2">
      <c r="A8" s="1">
        <v>7</v>
      </c>
      <c r="B8" s="1" t="s">
        <v>41</v>
      </c>
      <c r="C8">
        <v>15.46</v>
      </c>
      <c r="D8">
        <f t="shared" si="0"/>
        <v>0.31476627348186981</v>
      </c>
    </row>
    <row r="9" spans="1:4" x14ac:dyDescent="0.2">
      <c r="A9" s="1">
        <v>8</v>
      </c>
      <c r="B9" s="1" t="s">
        <v>42</v>
      </c>
      <c r="C9">
        <v>16.38</v>
      </c>
      <c r="D9">
        <f t="shared" si="0"/>
        <v>0.33486238532110085</v>
      </c>
    </row>
    <row r="10" spans="1:4" x14ac:dyDescent="0.2">
      <c r="A10" s="1">
        <v>9</v>
      </c>
      <c r="B10" s="1" t="s">
        <v>43</v>
      </c>
      <c r="C10">
        <v>7.87</v>
      </c>
      <c r="D10">
        <f t="shared" si="0"/>
        <v>0.1489733508082132</v>
      </c>
    </row>
    <row r="11" spans="1:4" x14ac:dyDescent="0.2">
      <c r="A11" s="1">
        <v>10</v>
      </c>
      <c r="B11" s="1" t="s">
        <v>44</v>
      </c>
      <c r="C11">
        <v>6.1</v>
      </c>
      <c r="D11">
        <f t="shared" si="0"/>
        <v>0.11031017911751856</v>
      </c>
    </row>
    <row r="12" spans="1:4" x14ac:dyDescent="0.2">
      <c r="A12" s="1">
        <v>11</v>
      </c>
      <c r="B12" s="1" t="s">
        <v>45</v>
      </c>
      <c r="C12">
        <v>5.91</v>
      </c>
      <c r="D12">
        <f t="shared" si="0"/>
        <v>0.10615989515072084</v>
      </c>
    </row>
    <row r="13" spans="1:4" x14ac:dyDescent="0.2">
      <c r="A13" s="1">
        <v>12</v>
      </c>
      <c r="B13" s="1" t="s">
        <v>46</v>
      </c>
      <c r="C13">
        <v>7.74</v>
      </c>
      <c r="D13">
        <f t="shared" si="0"/>
        <v>0.14613368283093053</v>
      </c>
    </row>
    <row r="14" spans="1:4" x14ac:dyDescent="0.2">
      <c r="A14" s="1">
        <v>13</v>
      </c>
      <c r="B14" s="1" t="s">
        <v>47</v>
      </c>
      <c r="C14">
        <v>10.75</v>
      </c>
      <c r="D14">
        <f t="shared" si="0"/>
        <v>0.21188291830493663</v>
      </c>
    </row>
    <row r="15" spans="1:4" x14ac:dyDescent="0.2">
      <c r="A15" s="1">
        <v>14</v>
      </c>
      <c r="B15" s="1" t="s">
        <v>48</v>
      </c>
      <c r="C15">
        <v>21.98</v>
      </c>
      <c r="D15">
        <f t="shared" si="0"/>
        <v>0.45718654434250761</v>
      </c>
    </row>
    <row r="16" spans="1:4" x14ac:dyDescent="0.2">
      <c r="A16" s="1">
        <v>15</v>
      </c>
      <c r="B16" s="1" t="s">
        <v>49</v>
      </c>
      <c r="C16">
        <v>12.84</v>
      </c>
      <c r="D16">
        <f t="shared" si="0"/>
        <v>0.25753604193971164</v>
      </c>
    </row>
    <row r="17" spans="1:4" x14ac:dyDescent="0.2">
      <c r="A17" s="1">
        <v>16</v>
      </c>
      <c r="B17" s="1" t="s">
        <v>50</v>
      </c>
      <c r="C17">
        <v>46.83</v>
      </c>
      <c r="D17">
        <f t="shared" si="0"/>
        <v>1</v>
      </c>
    </row>
    <row r="18" spans="1:4" x14ac:dyDescent="0.2">
      <c r="A18" s="1">
        <v>17</v>
      </c>
      <c r="B18" s="1" t="s">
        <v>51</v>
      </c>
      <c r="C18">
        <v>5.7869999999999999</v>
      </c>
      <c r="D18">
        <f t="shared" si="0"/>
        <v>0.10347313237221493</v>
      </c>
    </row>
    <row r="19" spans="1:4" x14ac:dyDescent="0.2">
      <c r="A19" s="1">
        <v>18</v>
      </c>
      <c r="B19" s="1" t="s">
        <v>52</v>
      </c>
      <c r="C19">
        <v>1.61</v>
      </c>
      <c r="D19">
        <f t="shared" si="0"/>
        <v>1.2232415902140673E-2</v>
      </c>
    </row>
    <row r="20" spans="1:4" x14ac:dyDescent="0.2">
      <c r="A20" s="1">
        <v>19</v>
      </c>
      <c r="B20" s="1" t="s">
        <v>53</v>
      </c>
      <c r="C20">
        <v>30.25</v>
      </c>
      <c r="D20">
        <f t="shared" si="0"/>
        <v>0.63783311489733507</v>
      </c>
    </row>
    <row r="21" spans="1:4" x14ac:dyDescent="0.2">
      <c r="A21" s="1">
        <v>20</v>
      </c>
      <c r="B21" s="1" t="s">
        <v>54</v>
      </c>
      <c r="C21">
        <v>7.76</v>
      </c>
      <c r="D21">
        <f t="shared" si="0"/>
        <v>0.14657055482743556</v>
      </c>
    </row>
    <row r="22" spans="1:4" x14ac:dyDescent="0.2">
      <c r="A22" s="1">
        <v>21</v>
      </c>
      <c r="B22" s="1" t="s">
        <v>55</v>
      </c>
      <c r="C22">
        <v>8.0399999999999991</v>
      </c>
      <c r="D22">
        <f t="shared" si="0"/>
        <v>0.15268676277850587</v>
      </c>
    </row>
    <row r="23" spans="1:4" x14ac:dyDescent="0.2">
      <c r="A23" s="1">
        <v>22</v>
      </c>
      <c r="B23" s="1" t="s">
        <v>56</v>
      </c>
      <c r="C23">
        <v>1.05</v>
      </c>
      <c r="D23">
        <f t="shared" si="0"/>
        <v>0</v>
      </c>
    </row>
    <row r="24" spans="1:4" x14ac:dyDescent="0.2">
      <c r="A24" s="1">
        <v>23</v>
      </c>
      <c r="B24" s="1" t="s">
        <v>57</v>
      </c>
      <c r="C24">
        <v>21.45</v>
      </c>
      <c r="D24">
        <f t="shared" si="0"/>
        <v>0.44560943643512446</v>
      </c>
    </row>
    <row r="25" spans="1:4" x14ac:dyDescent="0.2">
      <c r="A25" s="1">
        <v>24</v>
      </c>
      <c r="B25" s="1" t="s">
        <v>58</v>
      </c>
      <c r="C25">
        <v>9.31</v>
      </c>
      <c r="D25">
        <f t="shared" si="0"/>
        <v>0.18042813455657492</v>
      </c>
    </row>
    <row r="26" spans="1:4" x14ac:dyDescent="0.2">
      <c r="A26" s="1">
        <v>25</v>
      </c>
      <c r="B26" s="1" t="s">
        <v>60</v>
      </c>
      <c r="C26">
        <v>4.0599999999999996</v>
      </c>
      <c r="D26">
        <f t="shared" si="0"/>
        <v>6.5749235474006115E-2</v>
      </c>
    </row>
    <row r="27" spans="1:4" x14ac:dyDescent="0.2">
      <c r="A27" s="1">
        <v>26</v>
      </c>
      <c r="B27" s="1" t="s">
        <v>61</v>
      </c>
      <c r="C27">
        <v>2.82</v>
      </c>
      <c r="D27">
        <f t="shared" si="0"/>
        <v>3.8663171690694623E-2</v>
      </c>
    </row>
    <row r="28" spans="1:4" x14ac:dyDescent="0.2">
      <c r="A28" s="1">
        <v>27</v>
      </c>
      <c r="B28" s="1" t="s">
        <v>62</v>
      </c>
      <c r="C28">
        <v>9.36</v>
      </c>
      <c r="D28">
        <f t="shared" si="0"/>
        <v>0.18152031454783746</v>
      </c>
    </row>
    <row r="29" spans="1:4" x14ac:dyDescent="0.2">
      <c r="A29" s="1">
        <v>28</v>
      </c>
      <c r="B29" s="1" t="s">
        <v>63</v>
      </c>
      <c r="C29">
        <v>36.08</v>
      </c>
      <c r="D29">
        <f t="shared" si="0"/>
        <v>0.7651813018785496</v>
      </c>
    </row>
    <row r="30" spans="1:4" x14ac:dyDescent="0.2">
      <c r="A30" s="1">
        <v>29</v>
      </c>
      <c r="B30" s="1" t="s">
        <v>64</v>
      </c>
      <c r="C30">
        <v>10.41</v>
      </c>
      <c r="D30">
        <f t="shared" si="0"/>
        <v>0.20445609436435122</v>
      </c>
    </row>
    <row r="31" spans="1:4" x14ac:dyDescent="0.2">
      <c r="A31" s="1">
        <v>30</v>
      </c>
      <c r="B31" s="1" t="s">
        <v>65</v>
      </c>
      <c r="C31">
        <v>6.2</v>
      </c>
      <c r="D31">
        <f t="shared" si="0"/>
        <v>0.11249453910004369</v>
      </c>
    </row>
    <row r="32" spans="1:4" x14ac:dyDescent="0.2">
      <c r="A32" s="1">
        <v>31</v>
      </c>
      <c r="B32" s="1" t="s">
        <v>66</v>
      </c>
      <c r="C32">
        <v>12.22</v>
      </c>
      <c r="D32">
        <f t="shared" si="0"/>
        <v>0.2439930100480559</v>
      </c>
    </row>
    <row r="33" spans="1:4" x14ac:dyDescent="0.2">
      <c r="A33" s="1">
        <v>32</v>
      </c>
      <c r="B33" s="1" t="s">
        <v>67</v>
      </c>
      <c r="C33">
        <v>8.64</v>
      </c>
      <c r="D33">
        <f t="shared" si="0"/>
        <v>0.16579292267365664</v>
      </c>
    </row>
    <row r="34" spans="1:4" x14ac:dyDescent="0.2">
      <c r="A34" s="1">
        <v>33</v>
      </c>
      <c r="B34" s="1" t="s">
        <v>76</v>
      </c>
      <c r="C34">
        <v>8.19</v>
      </c>
      <c r="D34">
        <f t="shared" si="0"/>
        <v>0.15596330275229356</v>
      </c>
    </row>
    <row r="35" spans="1:4" x14ac:dyDescent="0.2">
      <c r="A35" t="s">
        <v>115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数据大屏</vt:lpstr>
      <vt:lpstr>操作台</vt:lpstr>
      <vt:lpstr>总分表</vt:lpstr>
      <vt:lpstr>基础信息</vt:lpstr>
      <vt:lpstr>生态禀赋</vt:lpstr>
      <vt:lpstr>文化资源</vt:lpstr>
      <vt:lpstr>政策地位</vt:lpstr>
      <vt:lpstr>经济规模</vt:lpstr>
      <vt:lpstr>交通规模</vt:lpstr>
      <vt:lpstr>创新能力</vt:lpstr>
      <vt:lpstr>基本社保</vt:lpstr>
      <vt:lpstr>生活水平</vt:lpstr>
      <vt:lpstr>主流评价</vt:lpstr>
      <vt:lpstr>教育服务</vt:lpstr>
      <vt:lpstr>医疗服务</vt:lpstr>
      <vt:lpstr>文化服务</vt:lpstr>
      <vt:lpstr>主流媒体</vt:lpstr>
      <vt:lpstr>网络接入</vt:lpstr>
      <vt:lpstr>舆情干预</vt:lpstr>
      <vt:lpstr>媒体影响</vt:lpstr>
      <vt:lpstr>群体情绪</vt:lpstr>
      <vt:lpstr>城市标签</vt:lpstr>
      <vt:lpstr>就业吸引</vt:lpstr>
      <vt:lpstr>就学吸引</vt:lpstr>
      <vt:lpstr>旅游吸引</vt:lpstr>
      <vt:lpstr>外资吸引</vt:lpstr>
      <vt:lpstr>会展竞争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2023-03-20T09:54:09Z</dcterms:created>
  <dcterms:modified xsi:type="dcterms:W3CDTF">2023-03-28T10:55:44Z</dcterms:modified>
</cp:coreProperties>
</file>