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ago/Documents/github/orcamento/"/>
    </mc:Choice>
  </mc:AlternateContent>
  <xr:revisionPtr revIDLastSave="0" documentId="8_{8D887011-4799-AC4F-AEB8-5083E8C548A6}" xr6:coauthVersionLast="47" xr6:coauthVersionMax="47" xr10:uidLastSave="{00000000-0000-0000-0000-000000000000}"/>
  <bookViews>
    <workbookView xWindow="1320" yWindow="1500" windowWidth="25440" windowHeight="14180" xr2:uid="{FDDC3231-56DB-2842-B760-B8935D0D06D3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" i="1" l="1"/>
  <c r="L24" i="1"/>
  <c r="J24" i="1"/>
  <c r="J20" i="1"/>
  <c r="J16" i="1"/>
  <c r="C12" i="1"/>
  <c r="E2" i="1"/>
  <c r="D20" i="1"/>
  <c r="C17" i="1"/>
  <c r="C10" i="1"/>
  <c r="C8" i="1"/>
  <c r="C3" i="1"/>
  <c r="C4" i="1" s="1"/>
  <c r="C6" i="1" s="1"/>
  <c r="C15" i="1" s="1"/>
</calcChain>
</file>

<file path=xl/sharedStrings.xml><?xml version="1.0" encoding="utf-8"?>
<sst xmlns="http://schemas.openxmlformats.org/spreadsheetml/2006/main" count="17" uniqueCount="17">
  <si>
    <t>Receita Primária</t>
  </si>
  <si>
    <t>Despesa Primária</t>
  </si>
  <si>
    <t>Resultado Primário</t>
  </si>
  <si>
    <t>Juros Nominais</t>
  </si>
  <si>
    <t>Resultado Nominal</t>
  </si>
  <si>
    <t>Receitas Financeiras</t>
  </si>
  <si>
    <t>Despesas Financeiras</t>
  </si>
  <si>
    <t>Vencimentos</t>
  </si>
  <si>
    <t>Necessidade de Financiamento</t>
  </si>
  <si>
    <t>Emissões</t>
  </si>
  <si>
    <t>Receita Orçamentária</t>
  </si>
  <si>
    <t>Juros</t>
  </si>
  <si>
    <t>desp total</t>
  </si>
  <si>
    <t>amort</t>
  </si>
  <si>
    <t>juris</t>
  </si>
  <si>
    <t>rec total</t>
  </si>
  <si>
    <t>emissao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</si>
</sst>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4" fontId="0" fillId="0" borderId="0" xfId="0" applyNumberFormat="1"/>
    <xf numFmtId="43" fontId="0" fillId="0" borderId="0" xfId="1" applyFont="1"/>
    <xf numFmtId="43" fontId="0" fillId="0" borderId="0" xfId="0" applyNumberFormat="1"/>
    <xf numFmtId="3" fontId="0" fillId="0" borderId="0" xfId="0" applyNumberFormat="1"/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8ECFB-4402-B741-8DD9-F4AB58844106}">
  <dimension ref="B2:L26"/>
  <sheetViews>
    <sheetView tabSelected="1" workbookViewId="0">
      <selection activeCell="E11" sqref="E11"/>
    </sheetView>
  </sheetViews>
  <sheetFormatPr baseColWidth="10" defaultRowHeight="16" x14ac:dyDescent="0.2"/>
  <cols>
    <col min="2" max="2" width="27.1640625" bestFit="1" customWidth="1"/>
    <col min="3" max="3" width="16.6640625" bestFit="1" customWidth="1"/>
    <col min="4" max="4" width="12.83203125" bestFit="1" customWidth="1"/>
    <col min="5" max="5" width="13" bestFit="1" customWidth="1"/>
    <col min="10" max="10" width="16.33203125" bestFit="1" customWidth="1"/>
    <col min="12" max="12" width="15.33203125" bestFit="1" customWidth="1"/>
  </cols>
  <sheetData>
    <row r="2" spans="2:10" x14ac:dyDescent="0.2">
      <c r="B2" t="s">
        <v>0</v>
      </c>
      <c r="C2" s="2">
        <v>1595421.6</v>
      </c>
      <c r="E2" s="3">
        <f>C2+C8+C17</f>
        <v>4181004.2</v>
      </c>
    </row>
    <row r="3" spans="2:10" x14ac:dyDescent="0.2">
      <c r="B3" t="s">
        <v>1</v>
      </c>
      <c r="C3" s="2">
        <f>293285.8+1516799.8</f>
        <v>1810085.6</v>
      </c>
    </row>
    <row r="4" spans="2:10" x14ac:dyDescent="0.2">
      <c r="B4" t="s">
        <v>2</v>
      </c>
      <c r="C4" s="2">
        <f>C2-C3</f>
        <v>-214664</v>
      </c>
    </row>
    <row r="5" spans="2:10" x14ac:dyDescent="0.2">
      <c r="B5" t="s">
        <v>3</v>
      </c>
      <c r="C5" s="2">
        <v>-248324.9</v>
      </c>
    </row>
    <row r="6" spans="2:10" x14ac:dyDescent="0.2">
      <c r="B6" t="s">
        <v>4</v>
      </c>
      <c r="C6" s="2">
        <f>C4+C5</f>
        <v>-462988.9</v>
      </c>
    </row>
    <row r="7" spans="2:10" x14ac:dyDescent="0.2">
      <c r="C7" s="2"/>
    </row>
    <row r="8" spans="2:10" x14ac:dyDescent="0.2">
      <c r="B8" t="s">
        <v>5</v>
      </c>
      <c r="C8" s="2">
        <f>49655.1+42500.2+63911.4</f>
        <v>156066.69999999998</v>
      </c>
    </row>
    <row r="9" spans="2:10" x14ac:dyDescent="0.2">
      <c r="B9" t="s">
        <v>6</v>
      </c>
      <c r="C9" s="2">
        <v>139338.79999999999</v>
      </c>
    </row>
    <row r="10" spans="2:10" x14ac:dyDescent="0.2">
      <c r="C10" s="2">
        <f>C8-C9</f>
        <v>16727.899999999994</v>
      </c>
      <c r="E10" s="3">
        <f>C4+C10</f>
        <v>-197936.1</v>
      </c>
    </row>
    <row r="11" spans="2:10" x14ac:dyDescent="0.2">
      <c r="C11" s="2"/>
      <c r="I11" t="s">
        <v>12</v>
      </c>
      <c r="J11" s="4">
        <v>4181004169000</v>
      </c>
    </row>
    <row r="12" spans="2:10" x14ac:dyDescent="0.2">
      <c r="B12" t="s">
        <v>7</v>
      </c>
      <c r="C12" s="2">
        <f>1873784.8</f>
        <v>1873784.8</v>
      </c>
    </row>
    <row r="13" spans="2:10" x14ac:dyDescent="0.2">
      <c r="B13" t="s">
        <v>11</v>
      </c>
      <c r="C13" s="2">
        <v>362618.2</v>
      </c>
      <c r="I13" t="s">
        <v>13</v>
      </c>
      <c r="J13" s="4">
        <v>1873784810142</v>
      </c>
    </row>
    <row r="14" spans="2:10" x14ac:dyDescent="0.2">
      <c r="C14" s="2"/>
      <c r="I14" t="s">
        <v>14</v>
      </c>
      <c r="J14" s="4">
        <v>362618215092</v>
      </c>
    </row>
    <row r="15" spans="2:10" x14ac:dyDescent="0.2">
      <c r="B15" t="s">
        <v>8</v>
      </c>
      <c r="C15" s="2">
        <f>C6+C10-C12</f>
        <v>-2320045.7999999998</v>
      </c>
    </row>
    <row r="16" spans="2:10" x14ac:dyDescent="0.2">
      <c r="J16" s="4">
        <f>J11-J13-J14</f>
        <v>1944601143766</v>
      </c>
    </row>
    <row r="17" spans="2:12" x14ac:dyDescent="0.2">
      <c r="B17" t="s">
        <v>9</v>
      </c>
      <c r="C17" s="1">
        <f>1603521.7+825994.2</f>
        <v>2429515.9</v>
      </c>
    </row>
    <row r="18" spans="2:12" x14ac:dyDescent="0.2">
      <c r="C18" s="1"/>
    </row>
    <row r="20" spans="2:12" x14ac:dyDescent="0.2">
      <c r="C20" s="3">
        <v>5009600</v>
      </c>
      <c r="D20">
        <f>C5/C20</f>
        <v>-4.9569805972532736E-2</v>
      </c>
      <c r="I20" t="s">
        <v>15</v>
      </c>
      <c r="J20" s="4">
        <f>J11</f>
        <v>4181004169000</v>
      </c>
    </row>
    <row r="22" spans="2:12" x14ac:dyDescent="0.2">
      <c r="I22" t="s">
        <v>16</v>
      </c>
      <c r="J22" s="4">
        <v>2432292442301</v>
      </c>
    </row>
    <row r="24" spans="2:12" x14ac:dyDescent="0.2">
      <c r="J24" s="4">
        <f>J20-J22</f>
        <v>1748711726699</v>
      </c>
      <c r="L24" s="4">
        <f>J24-J16</f>
        <v>-195889417067</v>
      </c>
    </row>
    <row r="26" spans="2:12" x14ac:dyDescent="0.2">
      <c r="B26" t="s">
        <v>10</v>
      </c>
      <c r="C26" s="1">
        <v>3020907.953859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2021-11-08T16:47:31Z</dcterms:created>
  <dcterms:modified xsi:type="dcterms:W3CDTF">2021-11-08T18:17:17Z</dcterms:modified>
</cp:coreProperties>
</file>