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sing/Library/CloudStorage/Dropbox/Desktop/Rcode/Metabolic_Index/data/"/>
    </mc:Choice>
  </mc:AlternateContent>
  <xr:revisionPtr revIDLastSave="0" documentId="13_ncr:1_{FC18E31C-A9F5-3045-A5E0-EA3EFAA5D05F}" xr6:coauthVersionLast="47" xr6:coauthVersionMax="47" xr10:uidLastSave="{00000000-0000-0000-0000-000000000000}"/>
  <bookViews>
    <workbookView xWindow="0" yWindow="760" windowWidth="33560" windowHeight="273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6" i="1" l="1"/>
  <c r="R75" i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B44" i="1"/>
  <c r="C44" i="1" s="1"/>
  <c r="D44" i="1" s="1"/>
  <c r="B45" i="1"/>
  <c r="C45" i="1" s="1"/>
  <c r="D45" i="1" s="1"/>
  <c r="B46" i="1"/>
  <c r="C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B51" i="1"/>
  <c r="C51" i="1" s="1"/>
  <c r="D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D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/>
  <c r="D63" i="1" s="1"/>
  <c r="B64" i="1"/>
  <c r="C64" i="1" s="1"/>
  <c r="D64" i="1" s="1"/>
  <c r="B65" i="1"/>
  <c r="C65" i="1" s="1"/>
  <c r="D65" i="1" s="1"/>
  <c r="B66" i="1"/>
  <c r="C66" i="1" s="1"/>
  <c r="B67" i="1"/>
  <c r="C67" i="1" s="1"/>
  <c r="D67" i="1" s="1"/>
  <c r="B68" i="1"/>
  <c r="C68" i="1" s="1"/>
  <c r="D68" i="1" s="1"/>
  <c r="B69" i="1"/>
  <c r="C69" i="1" s="1"/>
  <c r="B70" i="1"/>
  <c r="C70" i="1" s="1"/>
  <c r="B71" i="1"/>
  <c r="C71" i="1" s="1"/>
  <c r="B72" i="1"/>
  <c r="C72" i="1" s="1"/>
  <c r="D72" i="1" s="1"/>
  <c r="B73" i="1"/>
  <c r="C73" i="1" s="1"/>
  <c r="D73" i="1" s="1"/>
  <c r="B2" i="1"/>
  <c r="C2" i="1" s="1"/>
  <c r="E22" i="1" l="1"/>
  <c r="F22" i="1" s="1"/>
  <c r="E9" i="1"/>
  <c r="F9" i="1" s="1"/>
  <c r="E37" i="1"/>
  <c r="F37" i="1" s="1"/>
  <c r="E14" i="1"/>
  <c r="F14" i="1" s="1"/>
  <c r="E39" i="1"/>
  <c r="F39" i="1" s="1"/>
  <c r="E12" i="1"/>
  <c r="F12" i="1" s="1"/>
  <c r="E8" i="1"/>
  <c r="F8" i="1" s="1"/>
  <c r="E13" i="1"/>
  <c r="F13" i="1" s="1"/>
  <c r="E68" i="1"/>
  <c r="F68" i="1" s="1"/>
  <c r="F34" i="1"/>
  <c r="E28" i="1"/>
  <c r="F28" i="1" s="1"/>
  <c r="E10" i="1"/>
  <c r="F10" i="1" s="1"/>
  <c r="D33" i="1"/>
  <c r="E33" i="1" s="1"/>
  <c r="F33" i="1" s="1"/>
  <c r="D62" i="1"/>
  <c r="E62" i="1" s="1"/>
  <c r="F62" i="1" s="1"/>
  <c r="D66" i="1"/>
  <c r="E66" i="1" s="1"/>
  <c r="F66" i="1" s="1"/>
  <c r="D29" i="1"/>
  <c r="E29" i="1" s="1"/>
  <c r="F29" i="1" s="1"/>
  <c r="D71" i="1"/>
  <c r="E71" i="1" s="1"/>
  <c r="F71" i="1" s="1"/>
  <c r="F65" i="1"/>
  <c r="E5" i="1"/>
  <c r="F5" i="1" s="1"/>
  <c r="F64" i="1"/>
  <c r="E51" i="1"/>
  <c r="F51" i="1" s="1"/>
  <c r="E42" i="1"/>
  <c r="F42" i="1" s="1"/>
  <c r="F18" i="1"/>
  <c r="E7" i="1"/>
  <c r="F7" i="1" s="1"/>
  <c r="E4" i="1"/>
  <c r="F4" i="1" s="1"/>
  <c r="F27" i="1"/>
  <c r="E20" i="1"/>
  <c r="F20" i="1" s="1"/>
  <c r="E3" i="1"/>
  <c r="E63" i="1"/>
  <c r="F63" i="1" s="1"/>
  <c r="E49" i="1"/>
  <c r="F49" i="1" s="1"/>
  <c r="E45" i="1"/>
  <c r="F45" i="1" s="1"/>
  <c r="E41" i="1"/>
  <c r="F41" i="1" s="1"/>
  <c r="E26" i="1"/>
  <c r="F26" i="1" s="1"/>
  <c r="E48" i="1"/>
  <c r="F48" i="1" s="1"/>
  <c r="E40" i="1"/>
  <c r="F40" i="1" s="1"/>
  <c r="E36" i="1"/>
  <c r="F36" i="1" s="1"/>
  <c r="E32" i="1"/>
  <c r="F32" i="1" s="1"/>
  <c r="E25" i="1"/>
  <c r="F25" i="1" s="1"/>
  <c r="E21" i="1"/>
  <c r="F21" i="1" s="1"/>
  <c r="E73" i="1"/>
  <c r="F73" i="1" s="1"/>
  <c r="E72" i="1"/>
  <c r="F72" i="1" s="1"/>
  <c r="E67" i="1"/>
  <c r="F67" i="1" s="1"/>
  <c r="F57" i="1"/>
  <c r="F47" i="1"/>
  <c r="E44" i="1"/>
  <c r="F44" i="1" s="1"/>
  <c r="E38" i="1"/>
  <c r="F38" i="1" s="1"/>
  <c r="E35" i="1"/>
  <c r="F35" i="1" s="1"/>
  <c r="E31" i="1"/>
  <c r="F31" i="1" s="1"/>
  <c r="E24" i="1"/>
  <c r="F24" i="1" s="1"/>
  <c r="E16" i="1"/>
  <c r="F16" i="1" s="1"/>
  <c r="E30" i="1"/>
  <c r="F30" i="1" s="1"/>
  <c r="E23" i="1"/>
  <c r="F23" i="1" s="1"/>
  <c r="E19" i="1"/>
  <c r="F19" i="1" s="1"/>
  <c r="E15" i="1"/>
  <c r="F15" i="1" s="1"/>
  <c r="E11" i="1"/>
  <c r="F11" i="1" s="1"/>
  <c r="E6" i="1"/>
  <c r="F6" i="1" s="1"/>
  <c r="D70" i="1"/>
  <c r="E70" i="1" s="1"/>
  <c r="F70" i="1" s="1"/>
  <c r="D17" i="1"/>
  <c r="E17" i="1" s="1"/>
  <c r="F17" i="1" s="1"/>
  <c r="D59" i="1"/>
  <c r="E59" i="1" s="1"/>
  <c r="D69" i="1"/>
  <c r="E69" i="1" s="1"/>
  <c r="F69" i="1" s="1"/>
  <c r="D60" i="1"/>
  <c r="E60" i="1" s="1"/>
  <c r="F60" i="1" s="1"/>
  <c r="D54" i="1"/>
  <c r="E54" i="1" s="1"/>
  <c r="F54" i="1" s="1"/>
  <c r="D58" i="1"/>
  <c r="E58" i="1" s="1"/>
  <c r="F58" i="1" s="1"/>
  <c r="D50" i="1"/>
  <c r="E50" i="1" s="1"/>
  <c r="F50" i="1" s="1"/>
  <c r="D55" i="1"/>
  <c r="E55" i="1" s="1"/>
  <c r="F55" i="1" s="1"/>
  <c r="D61" i="1"/>
  <c r="E61" i="1" s="1"/>
  <c r="F61" i="1" s="1"/>
  <c r="D52" i="1"/>
  <c r="E52" i="1" s="1"/>
  <c r="F52" i="1" s="1"/>
  <c r="D46" i="1"/>
  <c r="F46" i="1" s="1"/>
  <c r="D53" i="1"/>
  <c r="E53" i="1" s="1"/>
  <c r="F53" i="1" s="1"/>
  <c r="D56" i="1"/>
  <c r="E56" i="1" s="1"/>
  <c r="F56" i="1" s="1"/>
  <c r="D43" i="1"/>
  <c r="E43" i="1" s="1"/>
  <c r="F43" i="1" s="1"/>
  <c r="D2" i="1"/>
  <c r="E2" i="1" s="1"/>
</calcChain>
</file>

<file path=xl/sharedStrings.xml><?xml version="1.0" encoding="utf-8"?>
<sst xmlns="http://schemas.openxmlformats.org/spreadsheetml/2006/main" count="438" uniqueCount="214">
  <si>
    <t xml:space="preserve">    'Acanthephyra acutifrons'</t>
  </si>
  <si>
    <t xml:space="preserve">    'Acanthephyra curtirostris'</t>
  </si>
  <si>
    <t xml:space="preserve">    'Acanthephyra purpurea'</t>
  </si>
  <si>
    <t xml:space="preserve">    'Acanthephyra smithi'</t>
  </si>
  <si>
    <t xml:space="preserve">    'Acipenser brevirostrum'</t>
  </si>
  <si>
    <t xml:space="preserve">    'Alitta succinea'</t>
  </si>
  <si>
    <t xml:space="preserve">    'Anguilla japonica'</t>
  </si>
  <si>
    <t xml:space="preserve">    'Bellapiscis lesleyae'</t>
  </si>
  <si>
    <t xml:space="preserve">    'Bellapiscis medius'</t>
  </si>
  <si>
    <t xml:space="preserve">    'Bythograea thermydron'</t>
  </si>
  <si>
    <t xml:space="preserve">    'Callinectes sapidus'</t>
  </si>
  <si>
    <t xml:space="preserve">    'Cancer irroratus'</t>
  </si>
  <si>
    <t xml:space="preserve">    'Carassius carassius'</t>
  </si>
  <si>
    <t xml:space="preserve">    'Carcinus maenas'</t>
  </si>
  <si>
    <t xml:space="preserve">    'Centropristis striata'</t>
  </si>
  <si>
    <t xml:space="preserve">    'Chromis atripectoralis'</t>
  </si>
  <si>
    <t xml:space="preserve">    'Crassostrea gigas'</t>
  </si>
  <si>
    <t xml:space="preserve">    'Cyclopterus lumpus'</t>
  </si>
  <si>
    <t xml:space="preserve">    'Dentex dentex'</t>
  </si>
  <si>
    <t xml:space="preserve">    'Diplodus puntazzo'</t>
  </si>
  <si>
    <t xml:space="preserve">    'Doryteuthis pealeii'</t>
  </si>
  <si>
    <t xml:space="preserve">    'Dosidicus gigas'</t>
  </si>
  <si>
    <t xml:space="preserve">    'Funchalia villosa'</t>
  </si>
  <si>
    <t xml:space="preserve">    'Gadus Morhua'</t>
  </si>
  <si>
    <t xml:space="preserve">    'Gadus morhua'</t>
  </si>
  <si>
    <t xml:space="preserve">    'Gadus ogac'</t>
  </si>
  <si>
    <t xml:space="preserve">    'Gammarus pseudolimnaeus'</t>
  </si>
  <si>
    <t xml:space="preserve">    'Gaussia princeps'</t>
  </si>
  <si>
    <t xml:space="preserve">    'Gennadas valens'</t>
  </si>
  <si>
    <t xml:space="preserve">    'Gibberulus gibbosus'</t>
  </si>
  <si>
    <t xml:space="preserve">    'Gobiodon erythrospilus'</t>
  </si>
  <si>
    <t xml:space="preserve">    'Gobiodon histrio'</t>
  </si>
  <si>
    <t xml:space="preserve">    'Lophelia pertusa'</t>
  </si>
  <si>
    <t xml:space="preserve">    'Maja brachydactyla'</t>
  </si>
  <si>
    <t xml:space="preserve">    'Melanostigma pammelas'</t>
  </si>
  <si>
    <t xml:space="preserve">    'Morone saxatilis'</t>
  </si>
  <si>
    <t xml:space="preserve">    'Mytilus sp.'</t>
  </si>
  <si>
    <t xml:space="preserve">    'Nautilus pompilius'</t>
  </si>
  <si>
    <t xml:space="preserve">    'Notostomus elegans'</t>
  </si>
  <si>
    <t xml:space="preserve">    'Notostomus gibbosus'</t>
  </si>
  <si>
    <t xml:space="preserve">    'Octopus vulgaris'</t>
  </si>
  <si>
    <t xml:space="preserve">    'Oplophorus gracilirostris'</t>
  </si>
  <si>
    <t xml:space="preserve">    'Oplophorus spinosus'</t>
  </si>
  <si>
    <t xml:space="preserve">    'Oreochromis niloticus'</t>
  </si>
  <si>
    <t xml:space="preserve">    'Palaemonetes pugio'</t>
  </si>
  <si>
    <t xml:space="preserve">    'Palaemonetes vulgaris'</t>
  </si>
  <si>
    <t xml:space="preserve">    'Pandalus borealis'</t>
  </si>
  <si>
    <t xml:space="preserve">    'Pandalus platyceros'</t>
  </si>
  <si>
    <t xml:space="preserve">    'Panulirus cygnus'</t>
  </si>
  <si>
    <t xml:space="preserve">    'Panulirus interruptus'</t>
  </si>
  <si>
    <t xml:space="preserve">    'Parabramis pekinensis'</t>
  </si>
  <si>
    <t xml:space="preserve">    'Paralichthys dentatus'</t>
  </si>
  <si>
    <t xml:space="preserve">    'Pecten maximus'</t>
  </si>
  <si>
    <t xml:space="preserve">    'Penaeus aztecus'</t>
  </si>
  <si>
    <t xml:space="preserve">    'Penaeus vannamei'</t>
  </si>
  <si>
    <t xml:space="preserve">    'Phorgulsergia bisulcata'</t>
  </si>
  <si>
    <t xml:space="preserve">    'Pleuroncodes planipes'</t>
  </si>
  <si>
    <t xml:space="preserve">    'Salmo salar'</t>
  </si>
  <si>
    <t xml:space="preserve">    'Salpa fusiformis'</t>
  </si>
  <si>
    <t xml:space="preserve">    'Sciaenops ocellatus'</t>
  </si>
  <si>
    <t xml:space="preserve">    'Scyliorhinus canicula'</t>
  </si>
  <si>
    <t xml:space="preserve">    'Sepia officinalis'</t>
  </si>
  <si>
    <t xml:space="preserve">    'Sergia fulgens'</t>
  </si>
  <si>
    <t xml:space="preserve">    'Sergia grandis'</t>
  </si>
  <si>
    <t xml:space="preserve">    'Sergia tenuiremis'</t>
  </si>
  <si>
    <t xml:space="preserve">    'Stenobrachius leucopsarus'</t>
  </si>
  <si>
    <t xml:space="preserve">    'Styela plicata'</t>
  </si>
  <si>
    <t xml:space="preserve">    'Systellaspis debilis'</t>
  </si>
  <si>
    <t xml:space="preserve">    'Tarletonbeania crenularis'</t>
  </si>
  <si>
    <t xml:space="preserve">    'Tautogolabrus adspersus'</t>
  </si>
  <si>
    <t xml:space="preserve">    'Tigriopus brevicornis'</t>
  </si>
  <si>
    <t xml:space="preserve">    'Zoarces viviparus'</t>
  </si>
  <si>
    <t xml:space="preserve">       NaN</t>
  </si>
  <si>
    <t xml:space="preserve">      -Inf</t>
  </si>
  <si>
    <t xml:space="preserve">    'Cowles ea '91 MarBiol 110: 75-83'</t>
  </si>
  <si>
    <t xml:space="preserve">    'Childress '75 CBP 50A: 787-799'</t>
  </si>
  <si>
    <t xml:space="preserve">    'Donnelly &amp; Torres '88 MarBiol 97: 483-494'</t>
  </si>
  <si>
    <t xml:space="preserve">    'Campbell and Goodman, 2004'</t>
  </si>
  <si>
    <t xml:space="preserve">    'Sturdivant et al., 2015'</t>
  </si>
  <si>
    <t xml:space="preserve">    'Chan, D. K., &amp; Woo, N. Y. (1978). Effect of cortisol on the metabolism of the …'</t>
  </si>
  <si>
    <t xml:space="preserve">    'Hilton et al., 2008'</t>
  </si>
  <si>
    <t xml:space="preserve">    'Mickel &amp; Childress '82 PhysZool 55: 199-207'</t>
  </si>
  <si>
    <t xml:space="preserve">    'Batterton &amp; Cameron '78 JExpZool 203: 403-418'</t>
  </si>
  <si>
    <t xml:space="preserve">    'Vargo and Sastry, 1977; Depth: Haefner, P.A., 2007'</t>
  </si>
  <si>
    <t xml:space="preserve">    'Cammen '85 MEPS 21: 163-167'</t>
  </si>
  <si>
    <t xml:space="preserve">    'Klein Breteler '75 JSR 9:  243-254'</t>
  </si>
  <si>
    <t xml:space="preserve">    'Slesinger et al, unpublished'</t>
  </si>
  <si>
    <t xml:space="preserve">    'Gardiner et al., 2010'</t>
  </si>
  <si>
    <t xml:space="preserve">    'Gerdes '83 Aquaculture 31: 221-231'</t>
  </si>
  <si>
    <t xml:space="preserve">    'Killen, S. S., Costa, I., Brown, J. A., &amp; Gamperl, A. K. (2007). Little left i…'</t>
  </si>
  <si>
    <t xml:space="preserve">    'Valverde et al., 2006'</t>
  </si>
  <si>
    <t xml:space="preserve">    'Cerezo and Garcia, 2004'</t>
  </si>
  <si>
    <t xml:space="preserve">    'Birk unpublished'</t>
  </si>
  <si>
    <t xml:space="preserve">    'Trueblood and Seibel, 2013'</t>
  </si>
  <si>
    <t xml:space="preserve">    'Schurmann and Stevenson, 1992'</t>
  </si>
  <si>
    <t xml:space="preserve">    'Soofiani, N. M., &amp; Priede, I. G. (1985). Aerobic metabolic scope and swimming …'</t>
  </si>
  <si>
    <t xml:space="preserve">    'Bushnell, P. G., Steffensen, J. F., Schurmann, H., &amp; Jones, D. R. (1994). Exer…'</t>
  </si>
  <si>
    <t xml:space="preserve">    'Hoback and Barnhart, 1996'</t>
  </si>
  <si>
    <t xml:space="preserve">    'Lefevre et al., 2015'</t>
  </si>
  <si>
    <t xml:space="preserve">    'Dodds et al., 2007'</t>
  </si>
  <si>
    <t xml:space="preserve">    'Cerezo Valverde et al 2012'</t>
  </si>
  <si>
    <t xml:space="preserve">    'Belman and Gordon, 1979'</t>
  </si>
  <si>
    <t xml:space="preserve">    'Neumann, D. A., O'Connor, J. M., &amp; Sherk, J. A. (1981). Oxygen consumption of …'</t>
  </si>
  <si>
    <t xml:space="preserve">    'Artigaud et al., 2014'</t>
  </si>
  <si>
    <t xml:space="preserve">    'Boutilier ea '96 Nature 380: 534-536'</t>
  </si>
  <si>
    <t xml:space="preserve">    'Parra ea '00 JMBAssUK 80: 557-558'</t>
  </si>
  <si>
    <t xml:space="preserve">    'Farmer, G. J., &amp; Beamish, F. W. H. (1969). Oxygen consumption of Tilapia nilot…'</t>
  </si>
  <si>
    <t xml:space="preserve">    'Miller et al 2002'</t>
  </si>
  <si>
    <t xml:space="preserve">    'Schmid '96 BPF 202: 1-92'</t>
  </si>
  <si>
    <t xml:space="preserve">    'Childress ea '90 DSR 37: 929-949'</t>
  </si>
  <si>
    <t xml:space="preserve">    'Crear and Forteath 2001'</t>
  </si>
  <si>
    <t xml:space="preserve">    'Ocampo et al 2003'</t>
  </si>
  <si>
    <t xml:space="preserve">    'Winget '69 BiolBull 136: 301-312'</t>
  </si>
  <si>
    <t xml:space="preserve">    'Caposella et al., 2012'</t>
  </si>
  <si>
    <t xml:space="preserve">    'Sanchez ea '91 CBP 100A: 69-73'</t>
  </si>
  <si>
    <t xml:space="preserve">    'Martinez Palacios ea '96 JAquaTrop 11: 59-65'</t>
  </si>
  <si>
    <t xml:space="preserve">    'Remen et al., 2013'</t>
  </si>
  <si>
    <t xml:space="preserve">    'Cetta ea '86 MarBiol 91: 529-537'</t>
  </si>
  <si>
    <t xml:space="preserve">    'Ern et al. 2016'</t>
  </si>
  <si>
    <t xml:space="preserve">    'Butler and Taylor, 1975'</t>
  </si>
  <si>
    <t xml:space="preserve">    'Zielinski et al., 2001'</t>
  </si>
  <si>
    <t xml:space="preserve">    'Torres et al., 1979'</t>
  </si>
  <si>
    <t xml:space="preserve">    'Fisher '76 BiolBull 151: 297-305'</t>
  </si>
  <si>
    <t xml:space="preserve">    'Davenport &amp; Trueman '85 CBP 81A: 857-863'</t>
  </si>
  <si>
    <t xml:space="preserve">    'Corkum and Gamperl, 2009'</t>
  </si>
  <si>
    <t xml:space="preserve">    'Portner and Knust, 2008'</t>
  </si>
  <si>
    <t>Species</t>
  </si>
  <si>
    <t>alpha_D (log10)</t>
  </si>
  <si>
    <t>Emet (eV)</t>
  </si>
  <si>
    <t>#Temp (Met.Rate)</t>
  </si>
  <si>
    <t>p value (Met.Rate)</t>
  </si>
  <si>
    <t>Vh (atm)</t>
  </si>
  <si>
    <t>Eo (eV)</t>
  </si>
  <si>
    <t>#Temp (Pcrit)</t>
  </si>
  <si>
    <t>p value (Pcrit)</t>
  </si>
  <si>
    <t>Correlation coefficient (r2)</t>
  </si>
  <si>
    <t>Num. OBIS Occur.</t>
  </si>
  <si>
    <t>Reference</t>
  </si>
  <si>
    <t>Correlation coef. (r2)</t>
  </si>
  <si>
    <t>FAS=MMR/RMR</t>
  </si>
  <si>
    <t>Phi_crit (histogram)</t>
  </si>
  <si>
    <t>Phi_crit (F1 score)</t>
  </si>
  <si>
    <t>1.0798 (0.8228)</t>
  </si>
  <si>
    <t>1.0706 (1.05)</t>
  </si>
  <si>
    <t>3.1857 (0.15)</t>
  </si>
  <si>
    <t>AphiaID</t>
  </si>
  <si>
    <t>nchars</t>
  </si>
  <si>
    <t>Species Text</t>
  </si>
  <si>
    <t>gadus macrocephalus</t>
  </si>
  <si>
    <t>desmophyllum pertusum</t>
  </si>
  <si>
    <t>palaemon pugio</t>
  </si>
  <si>
    <t>phorcosergia grandis</t>
  </si>
  <si>
    <t>magallana gigas</t>
  </si>
  <si>
    <t>palaemon vulgaris</t>
  </si>
  <si>
    <t>challengerosergia fulgens</t>
  </si>
  <si>
    <t xml:space="preserve">    'Quetin and Childress '76  MarBio 36: 327 - 324'</t>
  </si>
  <si>
    <t xml:space="preserve">    'McAllen et al., 1999`</t>
  </si>
  <si>
    <t xml:space="preserve">    'Sorensen etal 2014'</t>
  </si>
  <si>
    <t>Cowles et al 1991 MarBiol 110:75:83</t>
  </si>
  <si>
    <t>Crear and Fortteach 2001</t>
  </si>
  <si>
    <t>Davenport &amp; Truman 1985 CompBiolPhys 81:851-863</t>
  </si>
  <si>
    <t>Dodds et al 2007</t>
  </si>
  <si>
    <t>Donnely &amp; Torres 1988 MarBiol 97:483-494</t>
  </si>
  <si>
    <t>Ern et al. 2016</t>
  </si>
  <si>
    <t>Farmer &amp; Beamish 1969</t>
  </si>
  <si>
    <t>Fisher 1976 BiolBull 151: 297 - 305</t>
  </si>
  <si>
    <t>Gardiner et al 20210</t>
  </si>
  <si>
    <t>Gerdes 1983 Aquaculture 31 221-231</t>
  </si>
  <si>
    <t>Hilton et al 2008</t>
  </si>
  <si>
    <t>Hoback and Barnhart 1996</t>
  </si>
  <si>
    <t>Killen et al. 2007</t>
  </si>
  <si>
    <t>Breteler 1975 JSR 9: 243 - 254</t>
  </si>
  <si>
    <t>Lefevre et al. 2015</t>
  </si>
  <si>
    <t>Palacioas et al. 1996 JAquatTrip 11: 59 - 65</t>
  </si>
  <si>
    <t>Mickel &amp; Childress 1982 PhysZool 55: 199 - 207</t>
  </si>
  <si>
    <t>Miller et al 2002</t>
  </si>
  <si>
    <t>Neumann et al 1981</t>
  </si>
  <si>
    <t>Ocampo et al 2003</t>
  </si>
  <si>
    <t>Parra et al 2000 JMBAssUK 80: 557 - 558</t>
  </si>
  <si>
    <t>McAllen et al. 1999</t>
  </si>
  <si>
    <t>Portner &amp; Knust 2008</t>
  </si>
  <si>
    <t>Quitin &amp; Childress 1976 MarBiio 36: 327 - 324</t>
  </si>
  <si>
    <t>Remen et al. 2013</t>
  </si>
  <si>
    <t>Sanchez et al 1991 CompBioPhys 100A: 69 - 73</t>
  </si>
  <si>
    <t>Schmid 1996 BPF 202 1 - 92</t>
  </si>
  <si>
    <t>Schurmann &amp; Stevenson 1992</t>
  </si>
  <si>
    <t>Slesinger et al, unpublished</t>
  </si>
  <si>
    <t xml:space="preserve">Soofiani &amp; Priede 1985 </t>
  </si>
  <si>
    <t>Sorensen et al 2014</t>
  </si>
  <si>
    <t>Sturdivant et al. 2015</t>
  </si>
  <si>
    <t>Torres et al 1979</t>
  </si>
  <si>
    <t>Trueblood &amp; Seibel 2013</t>
  </si>
  <si>
    <t>Valverde et al 2006</t>
  </si>
  <si>
    <t>Vargo &amp; Sastry 1977</t>
  </si>
  <si>
    <t>Winget 1969 BioBuill 136 301 - 312</t>
  </si>
  <si>
    <t>Zielinksi et al 2001</t>
  </si>
  <si>
    <t>Artigaud et al 2014</t>
  </si>
  <si>
    <t>Batteron &amp; Cameron 1978 JExpZool 203: 403 - 418</t>
  </si>
  <si>
    <t>Belman &amp; Gordon 1979</t>
  </si>
  <si>
    <t>Birk unpublished</t>
  </si>
  <si>
    <t>Boutilier et al 1996  Nature 380 534-536</t>
  </si>
  <si>
    <t>Bushnell et al. 1994</t>
  </si>
  <si>
    <t>Butler &amp; Taylor 1975</t>
  </si>
  <si>
    <t>Cammen 1985 MEPS 21: 163 - 167</t>
  </si>
  <si>
    <t>Campbell and Boodman, 2004</t>
  </si>
  <si>
    <t>Caposella et al. 2012</t>
  </si>
  <si>
    <t>Cerezo and Garcia 2004</t>
  </si>
  <si>
    <t>Cerezo et al 2012</t>
  </si>
  <si>
    <t>Chan &amp; Woo 1978</t>
  </si>
  <si>
    <t>Cetta et al 1986 MarBiol 91: 529 - 537</t>
  </si>
  <si>
    <t>Childress 1975 ComBiolPhys 50A: 787 - 199</t>
  </si>
  <si>
    <t>Childress et al 1990 DSR 37: 929 - 949</t>
  </si>
  <si>
    <t>Korkum &amp; Gamperl 2009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</si>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</sst>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ssing/Library/CloudStorage/Dropbox/Desktop/Rcode/Metabolic_Index/data/allmidata_alphia.csv" TargetMode="External"/><Relationship Id="rId1" Type="http://schemas.openxmlformats.org/officeDocument/2006/relationships/externalLinkPath" Target="allmidata_alph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midata_alphia"/>
    </sheetNames>
    <sheetDataSet>
      <sheetData sheetId="0">
        <row r="2">
          <cell r="A2" t="str">
            <v>mytilus sp.</v>
          </cell>
          <cell r="B2">
            <v>10</v>
          </cell>
          <cell r="C2">
            <v>1</v>
          </cell>
          <cell r="D2">
            <v>5.2929250000000003</v>
          </cell>
          <cell r="E2">
            <v>138228</v>
          </cell>
        </row>
        <row r="3">
          <cell r="A3" t="str">
            <v>mytilus sp.</v>
          </cell>
          <cell r="B3">
            <v>18</v>
          </cell>
          <cell r="C3">
            <v>1</v>
          </cell>
          <cell r="D3">
            <v>7.0290043999999998</v>
          </cell>
          <cell r="E3">
            <v>138228</v>
          </cell>
        </row>
        <row r="4">
          <cell r="A4" t="str">
            <v>mytilus sp.</v>
          </cell>
          <cell r="B4">
            <v>25</v>
          </cell>
          <cell r="C4">
            <v>1</v>
          </cell>
          <cell r="D4">
            <v>7.2830648</v>
          </cell>
          <cell r="E4">
            <v>138228</v>
          </cell>
        </row>
        <row r="5">
          <cell r="A5" t="str">
            <v>pecten maximus</v>
          </cell>
          <cell r="B5">
            <v>10</v>
          </cell>
          <cell r="C5">
            <v>1</v>
          </cell>
          <cell r="D5">
            <v>3.8744211000000002</v>
          </cell>
          <cell r="E5">
            <v>140712</v>
          </cell>
        </row>
        <row r="6">
          <cell r="A6" t="str">
            <v>pecten maximus</v>
          </cell>
          <cell r="B6">
            <v>18</v>
          </cell>
          <cell r="C6">
            <v>1</v>
          </cell>
          <cell r="D6">
            <v>5.0388646000000001</v>
          </cell>
          <cell r="E6">
            <v>140712</v>
          </cell>
        </row>
        <row r="7">
          <cell r="A7" t="str">
            <v>pecten maximus</v>
          </cell>
          <cell r="B7">
            <v>25</v>
          </cell>
          <cell r="C7">
            <v>1</v>
          </cell>
          <cell r="D7">
            <v>7.6429837000000003</v>
          </cell>
          <cell r="E7">
            <v>140712</v>
          </cell>
        </row>
        <row r="8">
          <cell r="A8" t="str">
            <v>callinectes sapidus</v>
          </cell>
          <cell r="B8">
            <v>17</v>
          </cell>
          <cell r="C8">
            <v>200</v>
          </cell>
          <cell r="D8">
            <v>3.599189</v>
          </cell>
          <cell r="E8">
            <v>107379</v>
          </cell>
        </row>
        <row r="9">
          <cell r="A9" t="str">
            <v>callinectes sapidus</v>
          </cell>
          <cell r="B9">
            <v>23</v>
          </cell>
          <cell r="C9">
            <v>200</v>
          </cell>
          <cell r="D9">
            <v>4.2343400000000004</v>
          </cell>
          <cell r="E9">
            <v>107379</v>
          </cell>
        </row>
        <row r="10">
          <cell r="A10" t="str">
            <v>callinectes sapidus</v>
          </cell>
          <cell r="B10">
            <v>28</v>
          </cell>
          <cell r="C10">
            <v>200</v>
          </cell>
          <cell r="D10">
            <v>8.0452460000000006</v>
          </cell>
          <cell r="E10">
            <v>107379</v>
          </cell>
        </row>
        <row r="11">
          <cell r="A11" t="str">
            <v>melanostigma pammelas</v>
          </cell>
          <cell r="B11">
            <v>3</v>
          </cell>
          <cell r="C11">
            <v>5</v>
          </cell>
          <cell r="D11">
            <v>0.93333333299999999</v>
          </cell>
          <cell r="E11">
            <v>274134</v>
          </cell>
        </row>
        <row r="12">
          <cell r="A12" t="str">
            <v>melanostigma pammelas</v>
          </cell>
          <cell r="B12">
            <v>5</v>
          </cell>
          <cell r="C12">
            <v>5</v>
          </cell>
          <cell r="D12">
            <v>1.066666667</v>
          </cell>
          <cell r="E12">
            <v>274134</v>
          </cell>
        </row>
        <row r="13">
          <cell r="A13" t="str">
            <v>melanostigma pammelas</v>
          </cell>
          <cell r="B13">
            <v>7</v>
          </cell>
          <cell r="C13">
            <v>5</v>
          </cell>
          <cell r="D13">
            <v>1.3333333329999999</v>
          </cell>
          <cell r="E13">
            <v>274134</v>
          </cell>
        </row>
        <row r="14">
          <cell r="A14" t="str">
            <v>melanostigma pammelas</v>
          </cell>
          <cell r="B14">
            <v>10</v>
          </cell>
          <cell r="C14">
            <v>5</v>
          </cell>
          <cell r="D14">
            <v>2.8</v>
          </cell>
          <cell r="E14">
            <v>274134</v>
          </cell>
        </row>
        <row r="15">
          <cell r="A15" t="str">
            <v>doryteuthis pealeii</v>
          </cell>
          <cell r="B15">
            <v>10</v>
          </cell>
          <cell r="C15">
            <v>300</v>
          </cell>
          <cell r="D15">
            <v>3.7669999999999999</v>
          </cell>
          <cell r="E15">
            <v>410354</v>
          </cell>
        </row>
        <row r="16">
          <cell r="A16" t="str">
            <v>doryteuthis pealeii</v>
          </cell>
          <cell r="B16">
            <v>15</v>
          </cell>
          <cell r="C16">
            <v>300</v>
          </cell>
          <cell r="D16">
            <v>4.7140000000000004</v>
          </cell>
          <cell r="E16">
            <v>410354</v>
          </cell>
        </row>
        <row r="17">
          <cell r="A17" t="str">
            <v>nautilus pompilius</v>
          </cell>
          <cell r="B17">
            <v>11</v>
          </cell>
          <cell r="C17">
            <v>210</v>
          </cell>
          <cell r="D17">
            <v>2.8933333330000002</v>
          </cell>
          <cell r="E17">
            <v>138228</v>
          </cell>
        </row>
        <row r="18">
          <cell r="A18" t="str">
            <v>nautilus pompilius</v>
          </cell>
          <cell r="B18">
            <v>16</v>
          </cell>
          <cell r="C18">
            <v>210</v>
          </cell>
          <cell r="D18">
            <v>4.1066666669999998</v>
          </cell>
          <cell r="E18">
            <v>138228</v>
          </cell>
        </row>
        <row r="19">
          <cell r="A19" t="str">
            <v>nautilus pompilius</v>
          </cell>
          <cell r="B19">
            <v>21</v>
          </cell>
          <cell r="C19">
            <v>210</v>
          </cell>
          <cell r="D19">
            <v>6.5333333329999999</v>
          </cell>
          <cell r="E19">
            <v>138228</v>
          </cell>
        </row>
        <row r="20">
          <cell r="A20" t="str">
            <v>carcinus maenas</v>
          </cell>
          <cell r="B20">
            <v>7</v>
          </cell>
          <cell r="C20">
            <v>20</v>
          </cell>
          <cell r="D20">
            <v>2.850666667</v>
          </cell>
          <cell r="E20">
            <v>107381</v>
          </cell>
        </row>
        <row r="21">
          <cell r="A21" t="str">
            <v>carcinus maenas</v>
          </cell>
          <cell r="B21">
            <v>15</v>
          </cell>
          <cell r="C21">
            <v>20</v>
          </cell>
          <cell r="D21">
            <v>3.7559999999999998</v>
          </cell>
          <cell r="E21">
            <v>107381</v>
          </cell>
        </row>
        <row r="22">
          <cell r="A22" t="str">
            <v>carcinus maenas</v>
          </cell>
          <cell r="B22">
            <v>22</v>
          </cell>
          <cell r="C22">
            <v>20</v>
          </cell>
          <cell r="D22">
            <v>8.0306666670000002</v>
          </cell>
          <cell r="E22">
            <v>107381</v>
          </cell>
        </row>
        <row r="23">
          <cell r="A23" t="str">
            <v>gadus macrocephalus</v>
          </cell>
          <cell r="B23">
            <v>8</v>
          </cell>
          <cell r="C23">
            <v>74.3</v>
          </cell>
          <cell r="D23">
            <v>11.6020916</v>
          </cell>
          <cell r="E23">
            <v>254538</v>
          </cell>
        </row>
        <row r="24">
          <cell r="A24" t="str">
            <v>gadus macrocephalus</v>
          </cell>
          <cell r="B24">
            <v>1</v>
          </cell>
          <cell r="C24">
            <v>50.9</v>
          </cell>
          <cell r="D24">
            <v>8.5533667999999992</v>
          </cell>
          <cell r="E24">
            <v>254538</v>
          </cell>
        </row>
        <row r="25">
          <cell r="A25" t="str">
            <v>scyliorhinus canicula</v>
          </cell>
          <cell r="B25">
            <v>7</v>
          </cell>
          <cell r="C25">
            <v>857</v>
          </cell>
          <cell r="D25">
            <v>7.733333333</v>
          </cell>
          <cell r="E25">
            <v>105814</v>
          </cell>
        </row>
        <row r="26">
          <cell r="A26" t="str">
            <v>scyliorhinus canicula</v>
          </cell>
          <cell r="B26">
            <v>12</v>
          </cell>
          <cell r="C26">
            <v>788</v>
          </cell>
          <cell r="D26">
            <v>8.6666666669999994</v>
          </cell>
          <cell r="E26">
            <v>105814</v>
          </cell>
        </row>
        <row r="27">
          <cell r="A27" t="str">
            <v>scyliorhinus canicula</v>
          </cell>
          <cell r="B27">
            <v>17</v>
          </cell>
          <cell r="C27">
            <v>712</v>
          </cell>
          <cell r="D27">
            <v>10.93333333</v>
          </cell>
          <cell r="E27">
            <v>105814</v>
          </cell>
        </row>
        <row r="28">
          <cell r="A28" t="str">
            <v>Capitella capitata</v>
          </cell>
          <cell r="B28">
            <v>10</v>
          </cell>
          <cell r="C28">
            <v>7.6</v>
          </cell>
          <cell r="D28">
            <v>2.5917796800000001</v>
          </cell>
          <cell r="E28">
            <v>129876</v>
          </cell>
        </row>
        <row r="29">
          <cell r="A29" t="str">
            <v>Capitella capitata</v>
          </cell>
          <cell r="B29">
            <v>20</v>
          </cell>
          <cell r="C29">
            <v>7.13</v>
          </cell>
          <cell r="D29">
            <v>2.3944631200000002</v>
          </cell>
          <cell r="E29">
            <v>129876</v>
          </cell>
        </row>
        <row r="30">
          <cell r="A30" t="str">
            <v>Capitella capitata</v>
          </cell>
          <cell r="B30">
            <v>30</v>
          </cell>
          <cell r="C30">
            <v>7.23</v>
          </cell>
          <cell r="D30">
            <v>2.3997959999999998</v>
          </cell>
          <cell r="E30">
            <v>129876</v>
          </cell>
        </row>
        <row r="31">
          <cell r="A31" t="str">
            <v>acipenser brevirostrum</v>
          </cell>
          <cell r="B31">
            <v>25</v>
          </cell>
          <cell r="C31">
            <v>2.6</v>
          </cell>
          <cell r="D31">
            <v>8.6463151160000002</v>
          </cell>
          <cell r="E31">
            <v>157869</v>
          </cell>
        </row>
        <row r="32">
          <cell r="A32" t="str">
            <v>acipenser brevirostrum</v>
          </cell>
          <cell r="B32">
            <v>22</v>
          </cell>
          <cell r="C32">
            <v>2.4</v>
          </cell>
          <cell r="D32">
            <v>6.6873351679999997</v>
          </cell>
          <cell r="E32">
            <v>157869</v>
          </cell>
        </row>
        <row r="33">
          <cell r="A33" t="str">
            <v>acipenser brevirostrum</v>
          </cell>
          <cell r="B33">
            <v>30</v>
          </cell>
          <cell r="C33">
            <v>2.6</v>
          </cell>
          <cell r="D33">
            <v>10.779439160000001</v>
          </cell>
          <cell r="E33">
            <v>157869</v>
          </cell>
        </row>
        <row r="34">
          <cell r="A34" t="str">
            <v>acipenser brevirostrum</v>
          </cell>
          <cell r="B34">
            <v>26</v>
          </cell>
          <cell r="C34">
            <v>2.2999999999999998</v>
          </cell>
          <cell r="D34">
            <v>7.1651798209999997</v>
          </cell>
          <cell r="E34">
            <v>157869</v>
          </cell>
        </row>
        <row r="35">
          <cell r="A35" t="str">
            <v>acipenser brevirostrum</v>
          </cell>
          <cell r="B35">
            <v>26</v>
          </cell>
          <cell r="C35">
            <v>2.2999999999999998</v>
          </cell>
          <cell r="D35">
            <v>7.1651798209999997</v>
          </cell>
          <cell r="E35">
            <v>157869</v>
          </cell>
        </row>
        <row r="36">
          <cell r="A36" t="str">
            <v>acipenser brevirostrum</v>
          </cell>
          <cell r="B36">
            <v>26</v>
          </cell>
          <cell r="C36">
            <v>2.2999999999999998</v>
          </cell>
          <cell r="D36">
            <v>7.1651798209999997</v>
          </cell>
          <cell r="E36">
            <v>157869</v>
          </cell>
        </row>
        <row r="37">
          <cell r="A37" t="str">
            <v>paralichthys dentatus</v>
          </cell>
          <cell r="B37">
            <v>22</v>
          </cell>
          <cell r="C37">
            <v>569</v>
          </cell>
          <cell r="D37">
            <v>5.67</v>
          </cell>
          <cell r="E37">
            <v>158826</v>
          </cell>
        </row>
        <row r="38">
          <cell r="A38" t="str">
            <v>paralichthys dentatus</v>
          </cell>
          <cell r="B38">
            <v>30</v>
          </cell>
          <cell r="C38">
            <v>569</v>
          </cell>
          <cell r="D38">
            <v>8.19</v>
          </cell>
          <cell r="E38">
            <v>158826</v>
          </cell>
        </row>
        <row r="39">
          <cell r="A39" t="str">
            <v>diplodus puntazzo</v>
          </cell>
          <cell r="B39">
            <v>28.55</v>
          </cell>
          <cell r="C39">
            <v>58.97</v>
          </cell>
          <cell r="D39">
            <v>6.6966087099999996</v>
          </cell>
          <cell r="E39">
            <v>127052</v>
          </cell>
        </row>
        <row r="40">
          <cell r="A40" t="str">
            <v>diplodus puntazzo</v>
          </cell>
          <cell r="B40">
            <v>28.55</v>
          </cell>
          <cell r="C40">
            <v>91.89</v>
          </cell>
          <cell r="D40">
            <v>8.7523807799999993</v>
          </cell>
          <cell r="E40">
            <v>127052</v>
          </cell>
        </row>
        <row r="41">
          <cell r="A41" t="str">
            <v>diplodus puntazzo</v>
          </cell>
          <cell r="B41">
            <v>22.05</v>
          </cell>
          <cell r="C41">
            <v>125.19</v>
          </cell>
          <cell r="D41">
            <v>8.3056579100000008</v>
          </cell>
          <cell r="E41">
            <v>127052</v>
          </cell>
        </row>
        <row r="42">
          <cell r="A42" t="str">
            <v>diplodus puntazzo</v>
          </cell>
          <cell r="B42">
            <v>19.350000000000001</v>
          </cell>
          <cell r="C42">
            <v>166.67</v>
          </cell>
          <cell r="D42">
            <v>7.7128503100000003</v>
          </cell>
          <cell r="E42">
            <v>127052</v>
          </cell>
        </row>
        <row r="43">
          <cell r="A43" t="str">
            <v>diplodus puntazzo</v>
          </cell>
          <cell r="B43">
            <v>15.35</v>
          </cell>
          <cell r="C43">
            <v>177.19</v>
          </cell>
          <cell r="D43">
            <v>6.4340796300000003</v>
          </cell>
          <cell r="E43">
            <v>127052</v>
          </cell>
        </row>
        <row r="44">
          <cell r="A44" t="str">
            <v>diplodus puntazzo</v>
          </cell>
          <cell r="B44">
            <v>22.25</v>
          </cell>
          <cell r="C44">
            <v>281.55</v>
          </cell>
          <cell r="D44">
            <v>6.6966087099999996</v>
          </cell>
          <cell r="E44">
            <v>127052</v>
          </cell>
        </row>
        <row r="45">
          <cell r="A45" t="str">
            <v>diplodus puntazzo</v>
          </cell>
          <cell r="B45">
            <v>24.75</v>
          </cell>
          <cell r="C45">
            <v>255.66</v>
          </cell>
          <cell r="D45">
            <v>8.8942311699999994</v>
          </cell>
          <cell r="E45">
            <v>127052</v>
          </cell>
        </row>
        <row r="46">
          <cell r="A46" t="str">
            <v>diplodus puntazzo</v>
          </cell>
          <cell r="B46">
            <v>27.25</v>
          </cell>
          <cell r="C46">
            <v>14.95</v>
          </cell>
          <cell r="D46">
            <v>6.3938534000000002</v>
          </cell>
          <cell r="E46">
            <v>127052</v>
          </cell>
        </row>
        <row r="47">
          <cell r="A47" t="str">
            <v>diplodus puntazzo</v>
          </cell>
          <cell r="B47">
            <v>14.95</v>
          </cell>
          <cell r="C47">
            <v>509.11</v>
          </cell>
          <cell r="D47">
            <v>5.1256685700000002</v>
          </cell>
          <cell r="E47">
            <v>127052</v>
          </cell>
        </row>
        <row r="48">
          <cell r="A48" t="str">
            <v>maja brachydactyla</v>
          </cell>
          <cell r="B48">
            <v>18.739999999999998</v>
          </cell>
          <cell r="C48">
            <v>530</v>
          </cell>
          <cell r="D48">
            <v>7.7551937100000004</v>
          </cell>
          <cell r="E48">
            <v>107347</v>
          </cell>
        </row>
        <row r="49">
          <cell r="A49" t="str">
            <v>maja brachydactyla</v>
          </cell>
          <cell r="B49">
            <v>17.79</v>
          </cell>
          <cell r="C49">
            <v>1390</v>
          </cell>
          <cell r="D49">
            <v>8.2463771500000007</v>
          </cell>
          <cell r="E49">
            <v>107347</v>
          </cell>
        </row>
        <row r="50">
          <cell r="A50" t="str">
            <v>maja brachydactyla</v>
          </cell>
          <cell r="B50">
            <v>18.57</v>
          </cell>
          <cell r="C50">
            <v>540</v>
          </cell>
          <cell r="D50">
            <v>7.7128503100000003</v>
          </cell>
          <cell r="E50">
            <v>107347</v>
          </cell>
        </row>
        <row r="51">
          <cell r="A51" t="str">
            <v>maja brachydactyla</v>
          </cell>
          <cell r="B51">
            <v>19.29</v>
          </cell>
          <cell r="C51">
            <v>1080</v>
          </cell>
          <cell r="D51">
            <v>7.3783374500000001</v>
          </cell>
          <cell r="E51">
            <v>107347</v>
          </cell>
        </row>
        <row r="52">
          <cell r="A52" t="str">
            <v>maja brachydactyla</v>
          </cell>
          <cell r="B52">
            <v>18.670000000000002</v>
          </cell>
          <cell r="C52">
            <v>600</v>
          </cell>
          <cell r="D52">
            <v>5.1023797000000002</v>
          </cell>
          <cell r="E52">
            <v>107347</v>
          </cell>
        </row>
        <row r="53">
          <cell r="A53" t="str">
            <v>maja brachydactyla</v>
          </cell>
          <cell r="B53">
            <v>18.75</v>
          </cell>
          <cell r="C53">
            <v>450</v>
          </cell>
          <cell r="D53">
            <v>7.6387493600000003</v>
          </cell>
          <cell r="E53">
            <v>107347</v>
          </cell>
        </row>
        <row r="54">
          <cell r="A54" t="str">
            <v>maja brachydactyla</v>
          </cell>
          <cell r="B54">
            <v>22.14</v>
          </cell>
          <cell r="C54">
            <v>520</v>
          </cell>
          <cell r="D54">
            <v>11.276047419999999</v>
          </cell>
          <cell r="E54">
            <v>107347</v>
          </cell>
        </row>
        <row r="55">
          <cell r="A55" t="str">
            <v>maja brachydactyla</v>
          </cell>
          <cell r="B55">
            <v>21.83</v>
          </cell>
          <cell r="C55">
            <v>1250</v>
          </cell>
          <cell r="D55">
            <v>9.0636047699999995</v>
          </cell>
          <cell r="E55">
            <v>107347</v>
          </cell>
        </row>
        <row r="56">
          <cell r="A56" t="str">
            <v>maja brachydactyla</v>
          </cell>
          <cell r="B56">
            <v>23.06</v>
          </cell>
          <cell r="C56">
            <v>420</v>
          </cell>
          <cell r="D56">
            <v>9.3917661199999998</v>
          </cell>
          <cell r="E56">
            <v>107347</v>
          </cell>
        </row>
        <row r="57">
          <cell r="A57" t="str">
            <v>maja brachydactyla</v>
          </cell>
          <cell r="B57">
            <v>22.61</v>
          </cell>
          <cell r="C57">
            <v>470</v>
          </cell>
          <cell r="D57">
            <v>10.736169070000001</v>
          </cell>
          <cell r="E57">
            <v>107347</v>
          </cell>
        </row>
        <row r="58">
          <cell r="A58" t="str">
            <v>maja brachydactyla</v>
          </cell>
          <cell r="B58">
            <v>25.95</v>
          </cell>
          <cell r="C58">
            <v>540</v>
          </cell>
          <cell r="D58">
            <v>9.65006086</v>
          </cell>
          <cell r="E58">
            <v>107347</v>
          </cell>
        </row>
        <row r="59">
          <cell r="A59" t="str">
            <v>maja brachydactyla</v>
          </cell>
          <cell r="B59">
            <v>26.33</v>
          </cell>
          <cell r="C59">
            <v>590</v>
          </cell>
          <cell r="D59">
            <v>10.465171310000001</v>
          </cell>
          <cell r="E59">
            <v>107347</v>
          </cell>
        </row>
        <row r="60">
          <cell r="A60" t="str">
            <v>maja brachydactyla</v>
          </cell>
          <cell r="B60">
            <v>25.28</v>
          </cell>
          <cell r="C60">
            <v>1620</v>
          </cell>
          <cell r="D60">
            <v>10.13912713</v>
          </cell>
          <cell r="E60">
            <v>107347</v>
          </cell>
        </row>
        <row r="61">
          <cell r="A61" t="str">
            <v>maja brachydactyla</v>
          </cell>
          <cell r="B61">
            <v>25.66</v>
          </cell>
          <cell r="C61">
            <v>560</v>
          </cell>
          <cell r="D61">
            <v>8.4940860399999991</v>
          </cell>
          <cell r="E61">
            <v>107347</v>
          </cell>
        </row>
        <row r="62">
          <cell r="A62" t="str">
            <v>salpa fusiformis</v>
          </cell>
          <cell r="B62">
            <v>10</v>
          </cell>
          <cell r="C62">
            <v>0.1865</v>
          </cell>
          <cell r="D62">
            <v>1.9</v>
          </cell>
          <cell r="E62">
            <v>137272</v>
          </cell>
        </row>
        <row r="63">
          <cell r="A63" t="str">
            <v>salpa fusiformis</v>
          </cell>
          <cell r="B63">
            <v>17</v>
          </cell>
          <cell r="C63">
            <v>0.1865</v>
          </cell>
          <cell r="D63">
            <v>3.4</v>
          </cell>
          <cell r="E63">
            <v>137272</v>
          </cell>
        </row>
        <row r="64">
          <cell r="A64" t="str">
            <v>anguilla japonica</v>
          </cell>
          <cell r="B64">
            <v>10</v>
          </cell>
          <cell r="C64">
            <v>325</v>
          </cell>
          <cell r="D64">
            <v>11.733333330000001</v>
          </cell>
          <cell r="E64">
            <v>271705</v>
          </cell>
        </row>
        <row r="65">
          <cell r="A65" t="str">
            <v>anguilla japonica</v>
          </cell>
          <cell r="B65">
            <v>32</v>
          </cell>
          <cell r="C65">
            <v>325</v>
          </cell>
          <cell r="D65">
            <v>17.06666667</v>
          </cell>
          <cell r="E65">
            <v>271705</v>
          </cell>
        </row>
        <row r="66">
          <cell r="A66" t="str">
            <v>acanthephyra curtirostris</v>
          </cell>
          <cell r="B66">
            <v>5</v>
          </cell>
          <cell r="C66">
            <v>2.29</v>
          </cell>
          <cell r="D66">
            <v>3.746666667</v>
          </cell>
          <cell r="E66">
            <v>107579</v>
          </cell>
        </row>
        <row r="67">
          <cell r="A67" t="str">
            <v>acanthephyra curtirostris</v>
          </cell>
          <cell r="B67">
            <v>10</v>
          </cell>
          <cell r="C67">
            <v>2.29</v>
          </cell>
          <cell r="D67">
            <v>3.8533333330000001</v>
          </cell>
          <cell r="E67">
            <v>107579</v>
          </cell>
        </row>
        <row r="68">
          <cell r="A68" t="str">
            <v>gaussia princeps</v>
          </cell>
          <cell r="B68">
            <v>10</v>
          </cell>
          <cell r="C68">
            <v>3.4750000000000003E-2</v>
          </cell>
          <cell r="D68">
            <v>1.3333333329999999</v>
          </cell>
          <cell r="E68">
            <v>104625</v>
          </cell>
        </row>
        <row r="69">
          <cell r="A69" t="str">
            <v>gaussia princeps</v>
          </cell>
          <cell r="B69">
            <v>7</v>
          </cell>
          <cell r="C69">
            <v>3.4750000000000003E-2</v>
          </cell>
          <cell r="D69">
            <v>1.4</v>
          </cell>
          <cell r="E69">
            <v>104625</v>
          </cell>
        </row>
        <row r="70">
          <cell r="A70" t="str">
            <v>gaussia princeps</v>
          </cell>
          <cell r="B70">
            <v>5.5</v>
          </cell>
          <cell r="C70">
            <v>3.4750000000000003E-2</v>
          </cell>
          <cell r="D70">
            <v>1.4666666669999999</v>
          </cell>
          <cell r="E70">
            <v>104625</v>
          </cell>
        </row>
        <row r="71">
          <cell r="A71" t="str">
            <v>pandalus platyceros</v>
          </cell>
          <cell r="B71">
            <v>10</v>
          </cell>
          <cell r="C71">
            <v>40</v>
          </cell>
          <cell r="D71">
            <v>6.0073990850000003</v>
          </cell>
          <cell r="E71">
            <v>423632</v>
          </cell>
        </row>
        <row r="72">
          <cell r="A72" t="str">
            <v>pandalus platyceros</v>
          </cell>
          <cell r="B72">
            <v>5</v>
          </cell>
          <cell r="C72">
            <v>40</v>
          </cell>
          <cell r="D72">
            <v>5.3635450479999998</v>
          </cell>
          <cell r="E72">
            <v>423632</v>
          </cell>
        </row>
        <row r="73">
          <cell r="A73" t="str">
            <v>acanthephyra smithi</v>
          </cell>
          <cell r="B73">
            <v>5</v>
          </cell>
          <cell r="C73">
            <v>3.84</v>
          </cell>
          <cell r="D73">
            <v>3.6</v>
          </cell>
          <cell r="E73">
            <v>210432</v>
          </cell>
        </row>
        <row r="74">
          <cell r="A74" t="str">
            <v>acanthephyra smithi</v>
          </cell>
          <cell r="B74">
            <v>20</v>
          </cell>
          <cell r="C74">
            <v>3.84</v>
          </cell>
          <cell r="D74">
            <v>3.4</v>
          </cell>
          <cell r="E74">
            <v>210432</v>
          </cell>
        </row>
        <row r="75">
          <cell r="A75" t="str">
            <v>challengerosergia fulgens</v>
          </cell>
          <cell r="B75">
            <v>5</v>
          </cell>
          <cell r="C75">
            <v>1.06</v>
          </cell>
          <cell r="D75">
            <v>3.4933333329999998</v>
          </cell>
          <cell r="E75">
            <v>1056490</v>
          </cell>
        </row>
        <row r="76">
          <cell r="A76" t="str">
            <v>challengerosergia fulgens</v>
          </cell>
          <cell r="B76">
            <v>10</v>
          </cell>
          <cell r="C76">
            <v>1.06</v>
          </cell>
          <cell r="D76">
            <v>5.306666667</v>
          </cell>
          <cell r="E76">
            <v>1056490</v>
          </cell>
        </row>
        <row r="77">
          <cell r="A77" t="str">
            <v>challengerosergia fulgens</v>
          </cell>
          <cell r="B77">
            <v>20</v>
          </cell>
          <cell r="C77">
            <v>1.06</v>
          </cell>
          <cell r="D77">
            <v>11.6</v>
          </cell>
          <cell r="E77">
            <v>1056490</v>
          </cell>
        </row>
        <row r="78">
          <cell r="A78" t="str">
            <v>notostomus elegans</v>
          </cell>
          <cell r="B78">
            <v>5</v>
          </cell>
          <cell r="C78">
            <v>22.54</v>
          </cell>
          <cell r="D78">
            <v>2.2000000000000002</v>
          </cell>
          <cell r="E78">
            <v>107600</v>
          </cell>
        </row>
        <row r="79">
          <cell r="A79" t="str">
            <v>notostomus elegans</v>
          </cell>
          <cell r="B79">
            <v>10</v>
          </cell>
          <cell r="C79">
            <v>22.54</v>
          </cell>
          <cell r="D79">
            <v>3.04</v>
          </cell>
          <cell r="E79">
            <v>107600</v>
          </cell>
        </row>
        <row r="80">
          <cell r="A80" t="str">
            <v>notostomus gibbosus</v>
          </cell>
          <cell r="B80">
            <v>5</v>
          </cell>
          <cell r="C80">
            <v>10.4</v>
          </cell>
          <cell r="D80">
            <v>1.893333333</v>
          </cell>
          <cell r="E80">
            <v>212899</v>
          </cell>
        </row>
        <row r="81">
          <cell r="A81" t="str">
            <v>notostomus gibbosus</v>
          </cell>
          <cell r="B81">
            <v>10</v>
          </cell>
          <cell r="C81">
            <v>10.4</v>
          </cell>
          <cell r="D81">
            <v>3.733333333</v>
          </cell>
          <cell r="E81">
            <v>212899</v>
          </cell>
        </row>
        <row r="82">
          <cell r="A82" t="str">
            <v>oplophorus spinosus</v>
          </cell>
          <cell r="B82">
            <v>5</v>
          </cell>
          <cell r="C82">
            <v>2.92</v>
          </cell>
          <cell r="D82">
            <v>4.3866666670000001</v>
          </cell>
          <cell r="E82">
            <v>107602</v>
          </cell>
        </row>
        <row r="83">
          <cell r="A83" t="str">
            <v>oplophorus spinosus</v>
          </cell>
          <cell r="B83">
            <v>10</v>
          </cell>
          <cell r="C83">
            <v>2.92</v>
          </cell>
          <cell r="D83">
            <v>2.4266666670000001</v>
          </cell>
          <cell r="E83">
            <v>107602</v>
          </cell>
        </row>
        <row r="84">
          <cell r="A84" t="str">
            <v>oplophorus spinosus</v>
          </cell>
          <cell r="B84">
            <v>20</v>
          </cell>
          <cell r="C84">
            <v>2.92</v>
          </cell>
          <cell r="D84">
            <v>7.0666666669999998</v>
          </cell>
          <cell r="E84">
            <v>107602</v>
          </cell>
        </row>
        <row r="85">
          <cell r="A85" t="str">
            <v>phorcosergia bisulcata</v>
          </cell>
          <cell r="B85">
            <v>5</v>
          </cell>
          <cell r="C85">
            <v>2.54</v>
          </cell>
          <cell r="D85">
            <v>3.5066666670000002</v>
          </cell>
          <cell r="E85">
            <v>1056507</v>
          </cell>
        </row>
        <row r="86">
          <cell r="A86" t="str">
            <v>phorcosergia bisulcata</v>
          </cell>
          <cell r="B86">
            <v>10</v>
          </cell>
          <cell r="C86">
            <v>2.54</v>
          </cell>
          <cell r="D86">
            <v>5.2266666669999999</v>
          </cell>
          <cell r="E86">
            <v>1056507</v>
          </cell>
        </row>
        <row r="87">
          <cell r="A87" t="str">
            <v>phorcosergia bisulcata</v>
          </cell>
          <cell r="B87">
            <v>20</v>
          </cell>
          <cell r="C87">
            <v>2.54</v>
          </cell>
          <cell r="D87">
            <v>9.9733333329999994</v>
          </cell>
          <cell r="E87">
            <v>1056507</v>
          </cell>
        </row>
        <row r="88">
          <cell r="A88" t="str">
            <v>sergia tenuiremis</v>
          </cell>
          <cell r="B88">
            <v>5</v>
          </cell>
          <cell r="C88">
            <v>2.61</v>
          </cell>
          <cell r="D88">
            <v>3.3866666670000001</v>
          </cell>
          <cell r="E88">
            <v>107138</v>
          </cell>
        </row>
        <row r="89">
          <cell r="A89" t="str">
            <v>sergia tenuiremis</v>
          </cell>
          <cell r="B89">
            <v>10</v>
          </cell>
          <cell r="C89">
            <v>2.61</v>
          </cell>
          <cell r="D89">
            <v>4.2533333329999996</v>
          </cell>
          <cell r="E89">
            <v>107138</v>
          </cell>
        </row>
        <row r="90">
          <cell r="A90" t="str">
            <v>sergia tenuiremis</v>
          </cell>
          <cell r="B90">
            <v>20</v>
          </cell>
          <cell r="C90">
            <v>2.61</v>
          </cell>
          <cell r="D90">
            <v>7.28</v>
          </cell>
          <cell r="E90">
            <v>107138</v>
          </cell>
        </row>
        <row r="91">
          <cell r="A91" t="str">
            <v>Systellaspis debilis</v>
          </cell>
          <cell r="B91">
            <v>5</v>
          </cell>
          <cell r="C91">
            <v>1.22</v>
          </cell>
          <cell r="D91">
            <v>3.2263923999999999</v>
          </cell>
          <cell r="E91">
            <v>107605</v>
          </cell>
        </row>
        <row r="92">
          <cell r="A92" t="str">
            <v>Systellaspis debilis</v>
          </cell>
          <cell r="B92">
            <v>10</v>
          </cell>
          <cell r="C92">
            <v>1.22</v>
          </cell>
          <cell r="D92">
            <v>5.22</v>
          </cell>
          <cell r="E92">
            <v>107605</v>
          </cell>
        </row>
        <row r="93">
          <cell r="A93" t="str">
            <v>Systellaspis debilis</v>
          </cell>
          <cell r="B93">
            <v>20</v>
          </cell>
          <cell r="C93">
            <v>1.22</v>
          </cell>
          <cell r="D93">
            <v>5.7995000000000001</v>
          </cell>
          <cell r="E93">
            <v>107605</v>
          </cell>
        </row>
        <row r="94">
          <cell r="A94" t="str">
            <v>panulirus cygnus</v>
          </cell>
          <cell r="B94">
            <v>15</v>
          </cell>
          <cell r="C94">
            <v>1000</v>
          </cell>
          <cell r="D94">
            <v>4.9466666669999997</v>
          </cell>
          <cell r="E94">
            <v>382893</v>
          </cell>
        </row>
        <row r="95">
          <cell r="A95" t="str">
            <v>panulirus cygnus</v>
          </cell>
          <cell r="B95">
            <v>23</v>
          </cell>
          <cell r="C95">
            <v>1000</v>
          </cell>
          <cell r="D95">
            <v>6.6666666670000003</v>
          </cell>
          <cell r="E95">
            <v>382893</v>
          </cell>
        </row>
        <row r="96">
          <cell r="A96" t="str">
            <v>panulirus cygnus</v>
          </cell>
          <cell r="B96">
            <v>31</v>
          </cell>
          <cell r="C96">
            <v>1000</v>
          </cell>
          <cell r="D96">
            <v>10.66666667</v>
          </cell>
          <cell r="E96">
            <v>382893</v>
          </cell>
        </row>
        <row r="97">
          <cell r="A97" t="str">
            <v>systellaspis debilis</v>
          </cell>
          <cell r="B97">
            <v>7</v>
          </cell>
          <cell r="C97">
            <v>1.1180000000000001</v>
          </cell>
          <cell r="D97">
            <v>3.3333333330000001</v>
          </cell>
          <cell r="E97">
            <v>107605</v>
          </cell>
        </row>
        <row r="98">
          <cell r="A98" t="str">
            <v>systellaspis debilis</v>
          </cell>
          <cell r="B98">
            <v>14</v>
          </cell>
          <cell r="C98">
            <v>1.1180000000000001</v>
          </cell>
          <cell r="D98">
            <v>4</v>
          </cell>
          <cell r="E98">
            <v>107605</v>
          </cell>
        </row>
        <row r="99">
          <cell r="A99" t="str">
            <v>systellaspis debilis</v>
          </cell>
          <cell r="B99">
            <v>20</v>
          </cell>
          <cell r="C99">
            <v>1.1180000000000001</v>
          </cell>
          <cell r="D99">
            <v>4.9333333330000002</v>
          </cell>
          <cell r="E99">
            <v>107605</v>
          </cell>
        </row>
        <row r="100">
          <cell r="A100" t="str">
            <v>systellaspis debilis</v>
          </cell>
          <cell r="B100">
            <v>5</v>
          </cell>
          <cell r="C100">
            <v>1.22</v>
          </cell>
          <cell r="D100">
            <v>3.2266666669999999</v>
          </cell>
          <cell r="E100">
            <v>107605</v>
          </cell>
        </row>
        <row r="101">
          <cell r="A101" t="str">
            <v>systellaspis debilis</v>
          </cell>
          <cell r="B101">
            <v>10</v>
          </cell>
          <cell r="C101">
            <v>1.22</v>
          </cell>
          <cell r="D101">
            <v>4.6666666670000003</v>
          </cell>
          <cell r="E101">
            <v>107605</v>
          </cell>
        </row>
        <row r="102">
          <cell r="A102" t="str">
            <v>systellaspis debilis</v>
          </cell>
          <cell r="B102">
            <v>20</v>
          </cell>
          <cell r="C102">
            <v>1.22</v>
          </cell>
          <cell r="D102">
            <v>5.8</v>
          </cell>
          <cell r="E102">
            <v>107605</v>
          </cell>
        </row>
        <row r="103">
          <cell r="A103" t="str">
            <v>desmophyllum pertusum</v>
          </cell>
          <cell r="B103">
            <v>6.35</v>
          </cell>
          <cell r="C103" t="str">
            <v>NA</v>
          </cell>
          <cell r="D103">
            <v>6</v>
          </cell>
          <cell r="E103">
            <v>1245747</v>
          </cell>
        </row>
        <row r="104">
          <cell r="A104" t="str">
            <v>desmophyllum pertusum</v>
          </cell>
          <cell r="B104">
            <v>11</v>
          </cell>
          <cell r="C104" t="str">
            <v>NA</v>
          </cell>
          <cell r="D104">
            <v>8</v>
          </cell>
          <cell r="E104">
            <v>1245747</v>
          </cell>
        </row>
        <row r="105">
          <cell r="A105" t="str">
            <v>acanthephyra purpurea</v>
          </cell>
          <cell r="B105">
            <v>7</v>
          </cell>
          <cell r="C105">
            <v>1.391</v>
          </cell>
          <cell r="D105">
            <v>3.733333333</v>
          </cell>
          <cell r="E105">
            <v>107582</v>
          </cell>
        </row>
        <row r="106">
          <cell r="A106" t="str">
            <v>acanthephyra purpurea</v>
          </cell>
          <cell r="B106">
            <v>14</v>
          </cell>
          <cell r="C106">
            <v>1.391</v>
          </cell>
          <cell r="D106">
            <v>4.266666667</v>
          </cell>
          <cell r="E106">
            <v>107582</v>
          </cell>
        </row>
        <row r="107">
          <cell r="A107" t="str">
            <v>funchalia villosa</v>
          </cell>
          <cell r="B107">
            <v>7</v>
          </cell>
          <cell r="C107">
            <v>2.08</v>
          </cell>
          <cell r="D107">
            <v>3</v>
          </cell>
          <cell r="E107">
            <v>107100</v>
          </cell>
        </row>
        <row r="108">
          <cell r="A108" t="str">
            <v>funchalia villosa</v>
          </cell>
          <cell r="B108">
            <v>20</v>
          </cell>
          <cell r="C108">
            <v>2.08</v>
          </cell>
          <cell r="D108">
            <v>4.3333333329999997</v>
          </cell>
          <cell r="E108">
            <v>107100</v>
          </cell>
        </row>
        <row r="109">
          <cell r="A109" t="str">
            <v>gennadas valens</v>
          </cell>
          <cell r="B109">
            <v>14</v>
          </cell>
          <cell r="C109">
            <v>0.53400000000000003</v>
          </cell>
          <cell r="D109">
            <v>3.6666666669999999</v>
          </cell>
          <cell r="E109">
            <v>107098</v>
          </cell>
        </row>
        <row r="110">
          <cell r="A110" t="str">
            <v>gennadas valens</v>
          </cell>
          <cell r="B110">
            <v>20</v>
          </cell>
          <cell r="C110">
            <v>0.53400000000000003</v>
          </cell>
          <cell r="D110">
            <v>4.3333333329999997</v>
          </cell>
          <cell r="E110">
            <v>107098</v>
          </cell>
        </row>
        <row r="111">
          <cell r="A111" t="str">
            <v>oplophorus gracilirostris</v>
          </cell>
          <cell r="B111">
            <v>5</v>
          </cell>
          <cell r="C111">
            <v>2.58</v>
          </cell>
          <cell r="D111">
            <v>4.6666666670000003</v>
          </cell>
          <cell r="E111">
            <v>212900</v>
          </cell>
        </row>
        <row r="112">
          <cell r="A112" t="str">
            <v>oplophorus gracilirostris</v>
          </cell>
          <cell r="B112">
            <v>10</v>
          </cell>
          <cell r="C112">
            <v>2.58</v>
          </cell>
          <cell r="D112">
            <v>5.4</v>
          </cell>
          <cell r="E112">
            <v>212900</v>
          </cell>
        </row>
        <row r="113">
          <cell r="A113" t="str">
            <v>oplophorus gracilirostris</v>
          </cell>
          <cell r="B113">
            <v>20</v>
          </cell>
          <cell r="C113">
            <v>2.58</v>
          </cell>
          <cell r="D113">
            <v>6.36</v>
          </cell>
          <cell r="E113">
            <v>212900</v>
          </cell>
        </row>
        <row r="114">
          <cell r="A114" t="str">
            <v>phorcosergia grandis</v>
          </cell>
          <cell r="B114">
            <v>14</v>
          </cell>
          <cell r="C114">
            <v>0.71299999999999997</v>
          </cell>
          <cell r="D114">
            <v>4.4000000000000004</v>
          </cell>
          <cell r="E114">
            <v>1056510</v>
          </cell>
        </row>
        <row r="115">
          <cell r="A115" t="str">
            <v>phorcosergia grandis</v>
          </cell>
          <cell r="B115">
            <v>20</v>
          </cell>
          <cell r="C115">
            <v>0.71299999999999997</v>
          </cell>
          <cell r="D115">
            <v>6.266666667</v>
          </cell>
          <cell r="E115">
            <v>1056510</v>
          </cell>
        </row>
        <row r="116">
          <cell r="A116" t="str">
            <v>sciaenops ocellatus</v>
          </cell>
          <cell r="B116">
            <v>24</v>
          </cell>
          <cell r="C116">
            <v>35.700000000000003</v>
          </cell>
          <cell r="D116">
            <v>4.2</v>
          </cell>
          <cell r="E116">
            <v>159335</v>
          </cell>
        </row>
        <row r="117">
          <cell r="A117" t="str">
            <v>sciaenops ocellatus</v>
          </cell>
          <cell r="B117">
            <v>30</v>
          </cell>
          <cell r="C117">
            <v>40</v>
          </cell>
          <cell r="D117">
            <v>5.0533333330000003</v>
          </cell>
          <cell r="E117">
            <v>159335</v>
          </cell>
        </row>
        <row r="118">
          <cell r="A118" t="str">
            <v>oreochromis niloticus</v>
          </cell>
          <cell r="B118">
            <v>20</v>
          </cell>
          <cell r="C118" t="str">
            <v>NA</v>
          </cell>
          <cell r="D118">
            <v>2.5464502000000002</v>
          </cell>
          <cell r="E118">
            <v>293639</v>
          </cell>
        </row>
        <row r="119">
          <cell r="A119" t="str">
            <v>oreochromis niloticus</v>
          </cell>
          <cell r="B119">
            <v>25</v>
          </cell>
          <cell r="C119" t="str">
            <v>NA</v>
          </cell>
          <cell r="D119">
            <v>2.3997959999999998</v>
          </cell>
          <cell r="E119">
            <v>293639</v>
          </cell>
        </row>
        <row r="120">
          <cell r="A120" t="str">
            <v>oreochromis niloticus</v>
          </cell>
          <cell r="B120">
            <v>30</v>
          </cell>
          <cell r="C120" t="str">
            <v>NA</v>
          </cell>
          <cell r="D120">
            <v>3.9596634000000002</v>
          </cell>
          <cell r="E120">
            <v>293639</v>
          </cell>
        </row>
        <row r="121">
          <cell r="A121" t="str">
            <v>oreochromis niloticus</v>
          </cell>
          <cell r="B121">
            <v>35</v>
          </cell>
          <cell r="C121" t="str">
            <v>NA</v>
          </cell>
          <cell r="D121">
            <v>4.0263244</v>
          </cell>
          <cell r="E121">
            <v>293639</v>
          </cell>
        </row>
        <row r="122">
          <cell r="A122" t="str">
            <v>styela plicata</v>
          </cell>
          <cell r="B122">
            <v>10</v>
          </cell>
          <cell r="C122">
            <v>20</v>
          </cell>
          <cell r="D122">
            <v>18.32</v>
          </cell>
          <cell r="E122">
            <v>103936</v>
          </cell>
        </row>
        <row r="123">
          <cell r="A123" t="str">
            <v>styela plicata</v>
          </cell>
          <cell r="B123">
            <v>12.5</v>
          </cell>
          <cell r="C123">
            <v>20</v>
          </cell>
          <cell r="D123">
            <v>16.760000000000002</v>
          </cell>
          <cell r="E123">
            <v>103936</v>
          </cell>
        </row>
        <row r="124">
          <cell r="A124" t="str">
            <v>styela plicata</v>
          </cell>
          <cell r="B124">
            <v>15</v>
          </cell>
          <cell r="C124">
            <v>20</v>
          </cell>
          <cell r="D124">
            <v>16.026666670000001</v>
          </cell>
          <cell r="E124">
            <v>103936</v>
          </cell>
        </row>
        <row r="125">
          <cell r="A125" t="str">
            <v>styela plicata</v>
          </cell>
          <cell r="B125">
            <v>19.5</v>
          </cell>
          <cell r="C125">
            <v>20</v>
          </cell>
          <cell r="D125">
            <v>14.373333329999999</v>
          </cell>
          <cell r="E125">
            <v>103936</v>
          </cell>
        </row>
        <row r="126">
          <cell r="A126" t="str">
            <v>styela plicata</v>
          </cell>
          <cell r="B126">
            <v>26.5</v>
          </cell>
          <cell r="C126">
            <v>20</v>
          </cell>
          <cell r="D126">
            <v>12.893333330000001</v>
          </cell>
          <cell r="E126">
            <v>103936</v>
          </cell>
        </row>
        <row r="127">
          <cell r="A127" t="str">
            <v>styela plicata</v>
          </cell>
          <cell r="B127">
            <v>28.6</v>
          </cell>
          <cell r="C127">
            <v>20</v>
          </cell>
          <cell r="D127">
            <v>13.32</v>
          </cell>
          <cell r="E127">
            <v>103936</v>
          </cell>
        </row>
        <row r="128">
          <cell r="A128" t="str">
            <v>styela plicata</v>
          </cell>
          <cell r="B128">
            <v>32</v>
          </cell>
          <cell r="C128">
            <v>20</v>
          </cell>
          <cell r="D128">
            <v>9.4133333330000006</v>
          </cell>
          <cell r="E128">
            <v>103936</v>
          </cell>
        </row>
        <row r="129">
          <cell r="A129" t="str">
            <v>chromis atripectoralis</v>
          </cell>
          <cell r="B129">
            <v>29</v>
          </cell>
          <cell r="C129">
            <v>4.3899999999999997</v>
          </cell>
          <cell r="D129">
            <v>4.92</v>
          </cell>
          <cell r="E129">
            <v>212812</v>
          </cell>
        </row>
        <row r="130">
          <cell r="A130" t="str">
            <v>chromis atripectoralis</v>
          </cell>
          <cell r="B130">
            <v>29</v>
          </cell>
          <cell r="C130">
            <v>3.52</v>
          </cell>
          <cell r="D130">
            <v>2.346666667</v>
          </cell>
          <cell r="E130">
            <v>212812</v>
          </cell>
        </row>
        <row r="131">
          <cell r="A131" t="str">
            <v>chromis atripectoralis</v>
          </cell>
          <cell r="B131">
            <v>29</v>
          </cell>
          <cell r="C131">
            <v>3.39</v>
          </cell>
          <cell r="D131">
            <v>2.7066666669999999</v>
          </cell>
          <cell r="E131">
            <v>212812</v>
          </cell>
        </row>
        <row r="132">
          <cell r="A132" t="str">
            <v>chromis atripectoralis</v>
          </cell>
          <cell r="B132">
            <v>29</v>
          </cell>
          <cell r="C132">
            <v>4.96</v>
          </cell>
          <cell r="D132">
            <v>3.5466666670000002</v>
          </cell>
          <cell r="E132">
            <v>212812</v>
          </cell>
        </row>
        <row r="133">
          <cell r="A133" t="str">
            <v>chromis atripectoralis</v>
          </cell>
          <cell r="B133">
            <v>29</v>
          </cell>
          <cell r="C133">
            <v>4.08</v>
          </cell>
          <cell r="D133">
            <v>2.9866666670000002</v>
          </cell>
          <cell r="E133">
            <v>212812</v>
          </cell>
        </row>
        <row r="134">
          <cell r="A134" t="str">
            <v>chromis atripectoralis</v>
          </cell>
          <cell r="B134">
            <v>29</v>
          </cell>
          <cell r="C134">
            <v>3.44</v>
          </cell>
          <cell r="D134">
            <v>2.266666667</v>
          </cell>
          <cell r="E134">
            <v>212812</v>
          </cell>
        </row>
        <row r="135">
          <cell r="A135" t="str">
            <v>chromis atripectoralis</v>
          </cell>
          <cell r="B135">
            <v>29</v>
          </cell>
          <cell r="C135">
            <v>2.5</v>
          </cell>
          <cell r="D135">
            <v>4.28</v>
          </cell>
          <cell r="E135">
            <v>212812</v>
          </cell>
        </row>
        <row r="136">
          <cell r="A136" t="str">
            <v>chromis atripectoralis</v>
          </cell>
          <cell r="B136">
            <v>29</v>
          </cell>
          <cell r="C136">
            <v>3.61</v>
          </cell>
          <cell r="D136">
            <v>3.4933333329999998</v>
          </cell>
          <cell r="E136">
            <v>212812</v>
          </cell>
        </row>
        <row r="137">
          <cell r="A137" t="str">
            <v>chromis atripectoralis</v>
          </cell>
          <cell r="B137">
            <v>31</v>
          </cell>
          <cell r="C137">
            <v>4.13</v>
          </cell>
          <cell r="D137">
            <v>4.8533333330000001</v>
          </cell>
          <cell r="E137">
            <v>212812</v>
          </cell>
        </row>
        <row r="138">
          <cell r="A138" t="str">
            <v>chromis atripectoralis</v>
          </cell>
          <cell r="B138">
            <v>31</v>
          </cell>
          <cell r="C138">
            <v>3.01</v>
          </cell>
          <cell r="D138">
            <v>5.24</v>
          </cell>
          <cell r="E138">
            <v>212812</v>
          </cell>
        </row>
        <row r="139">
          <cell r="A139" t="str">
            <v>chromis atripectoralis</v>
          </cell>
          <cell r="B139">
            <v>31</v>
          </cell>
          <cell r="C139">
            <v>3.75</v>
          </cell>
          <cell r="D139">
            <v>3.653333333</v>
          </cell>
          <cell r="E139">
            <v>212812</v>
          </cell>
        </row>
        <row r="140">
          <cell r="A140" t="str">
            <v>chromis atripectoralis</v>
          </cell>
          <cell r="B140">
            <v>31</v>
          </cell>
          <cell r="C140">
            <v>5.51</v>
          </cell>
          <cell r="D140">
            <v>4.76</v>
          </cell>
          <cell r="E140">
            <v>212812</v>
          </cell>
        </row>
        <row r="141">
          <cell r="A141" t="str">
            <v>chromis atripectoralis</v>
          </cell>
          <cell r="B141">
            <v>31</v>
          </cell>
          <cell r="C141">
            <v>3.35</v>
          </cell>
          <cell r="D141">
            <v>4.4666666670000001</v>
          </cell>
          <cell r="E141">
            <v>212812</v>
          </cell>
        </row>
        <row r="142">
          <cell r="A142" t="str">
            <v>chromis atripectoralis</v>
          </cell>
          <cell r="B142">
            <v>31</v>
          </cell>
          <cell r="C142">
            <v>3.22</v>
          </cell>
          <cell r="D142">
            <v>4.4933333329999998</v>
          </cell>
          <cell r="E142">
            <v>212812</v>
          </cell>
        </row>
        <row r="143">
          <cell r="A143" t="str">
            <v>chromis atripectoralis</v>
          </cell>
          <cell r="B143">
            <v>31</v>
          </cell>
          <cell r="C143">
            <v>4.6900000000000004</v>
          </cell>
          <cell r="D143">
            <v>3.8666666670000001</v>
          </cell>
          <cell r="E143">
            <v>212812</v>
          </cell>
        </row>
        <row r="144">
          <cell r="A144" t="str">
            <v>chromis atripectoralis</v>
          </cell>
          <cell r="B144">
            <v>31</v>
          </cell>
          <cell r="C144">
            <v>3.93</v>
          </cell>
          <cell r="D144">
            <v>3.5066666670000002</v>
          </cell>
          <cell r="E144">
            <v>212812</v>
          </cell>
        </row>
        <row r="145">
          <cell r="A145" t="str">
            <v>chromis atripectoralis</v>
          </cell>
          <cell r="B145">
            <v>33</v>
          </cell>
          <cell r="C145">
            <v>3.55</v>
          </cell>
          <cell r="D145">
            <v>5.2533333329999996</v>
          </cell>
          <cell r="E145">
            <v>212812</v>
          </cell>
        </row>
        <row r="146">
          <cell r="A146" t="str">
            <v>chromis atripectoralis</v>
          </cell>
          <cell r="B146">
            <v>33</v>
          </cell>
          <cell r="C146">
            <v>3.88</v>
          </cell>
          <cell r="D146">
            <v>5.8533333330000001</v>
          </cell>
          <cell r="E146">
            <v>212812</v>
          </cell>
        </row>
        <row r="147">
          <cell r="A147" t="str">
            <v>chromis atripectoralis</v>
          </cell>
          <cell r="B147">
            <v>33</v>
          </cell>
          <cell r="C147">
            <v>4.5999999999999996</v>
          </cell>
          <cell r="D147">
            <v>5.28</v>
          </cell>
          <cell r="E147">
            <v>212812</v>
          </cell>
        </row>
        <row r="148">
          <cell r="A148" t="str">
            <v>chromis atripectoralis</v>
          </cell>
          <cell r="B148">
            <v>33</v>
          </cell>
          <cell r="C148">
            <v>3.05</v>
          </cell>
          <cell r="D148">
            <v>3.84</v>
          </cell>
          <cell r="E148">
            <v>212812</v>
          </cell>
        </row>
        <row r="149">
          <cell r="A149" t="str">
            <v>chromis atripectoralis</v>
          </cell>
          <cell r="B149">
            <v>33</v>
          </cell>
          <cell r="C149">
            <v>4.07</v>
          </cell>
          <cell r="D149">
            <v>5.8</v>
          </cell>
          <cell r="E149">
            <v>212812</v>
          </cell>
        </row>
        <row r="150">
          <cell r="A150" t="str">
            <v>chromis atripectoralis</v>
          </cell>
          <cell r="B150">
            <v>33</v>
          </cell>
          <cell r="C150">
            <v>2.67</v>
          </cell>
          <cell r="D150">
            <v>3.1866666669999999</v>
          </cell>
          <cell r="E150">
            <v>212812</v>
          </cell>
        </row>
        <row r="151">
          <cell r="A151" t="str">
            <v>chromis atripectoralis</v>
          </cell>
          <cell r="B151">
            <v>33</v>
          </cell>
          <cell r="C151">
            <v>3.95</v>
          </cell>
          <cell r="D151">
            <v>3.733333333</v>
          </cell>
          <cell r="E151">
            <v>212812</v>
          </cell>
        </row>
        <row r="152">
          <cell r="A152" t="str">
            <v>chromis atripectoralis</v>
          </cell>
          <cell r="B152">
            <v>33</v>
          </cell>
          <cell r="C152">
            <v>4</v>
          </cell>
          <cell r="D152">
            <v>4.04</v>
          </cell>
          <cell r="E152">
            <v>212812</v>
          </cell>
        </row>
        <row r="153">
          <cell r="A153" t="str">
            <v>chromis atripectoralis</v>
          </cell>
          <cell r="B153">
            <v>35</v>
          </cell>
          <cell r="C153">
            <v>3.26</v>
          </cell>
          <cell r="D153">
            <v>5.7866666670000004</v>
          </cell>
          <cell r="E153">
            <v>212812</v>
          </cell>
        </row>
        <row r="154">
          <cell r="A154" t="str">
            <v>chromis atripectoralis</v>
          </cell>
          <cell r="B154">
            <v>35</v>
          </cell>
          <cell r="C154">
            <v>3.29</v>
          </cell>
          <cell r="D154">
            <v>5.2533333329999996</v>
          </cell>
          <cell r="E154">
            <v>212812</v>
          </cell>
        </row>
        <row r="155">
          <cell r="A155" t="str">
            <v>chromis atripectoralis</v>
          </cell>
          <cell r="B155">
            <v>35</v>
          </cell>
          <cell r="C155">
            <v>2.42</v>
          </cell>
          <cell r="D155">
            <v>5.2</v>
          </cell>
          <cell r="E155">
            <v>212812</v>
          </cell>
        </row>
        <row r="156">
          <cell r="A156" t="str">
            <v>chromis atripectoralis</v>
          </cell>
          <cell r="B156">
            <v>35</v>
          </cell>
          <cell r="C156">
            <v>2.2400000000000002</v>
          </cell>
          <cell r="D156">
            <v>3.5066666670000002</v>
          </cell>
          <cell r="E156">
            <v>212812</v>
          </cell>
        </row>
        <row r="157">
          <cell r="A157" t="str">
            <v>chromis atripectoralis</v>
          </cell>
          <cell r="B157">
            <v>35</v>
          </cell>
          <cell r="C157">
            <v>2.17</v>
          </cell>
          <cell r="D157">
            <v>7.08</v>
          </cell>
          <cell r="E157">
            <v>212812</v>
          </cell>
        </row>
        <row r="158">
          <cell r="A158" t="str">
            <v>chromis atripectoralis</v>
          </cell>
          <cell r="B158">
            <v>35</v>
          </cell>
          <cell r="C158">
            <v>2.34</v>
          </cell>
          <cell r="D158">
            <v>5.4533333329999998</v>
          </cell>
          <cell r="E158">
            <v>212812</v>
          </cell>
        </row>
        <row r="159">
          <cell r="A159" t="str">
            <v>chromis atripectoralis</v>
          </cell>
          <cell r="B159">
            <v>35</v>
          </cell>
          <cell r="C159">
            <v>2.5</v>
          </cell>
          <cell r="D159">
            <v>4.6266666670000003</v>
          </cell>
          <cell r="E159">
            <v>212812</v>
          </cell>
        </row>
        <row r="160">
          <cell r="A160" t="str">
            <v>chromis atripectoralis</v>
          </cell>
          <cell r="B160">
            <v>35</v>
          </cell>
          <cell r="C160">
            <v>1.6</v>
          </cell>
          <cell r="D160">
            <v>2.52</v>
          </cell>
          <cell r="E160">
            <v>212812</v>
          </cell>
        </row>
        <row r="161">
          <cell r="A161" t="str">
            <v>palaemon pugio</v>
          </cell>
          <cell r="B161">
            <v>20</v>
          </cell>
          <cell r="C161" t="str">
            <v>NA</v>
          </cell>
          <cell r="D161">
            <v>1.77</v>
          </cell>
          <cell r="E161">
            <v>932401</v>
          </cell>
        </row>
        <row r="162">
          <cell r="A162" t="str">
            <v>palaemon pugio</v>
          </cell>
          <cell r="B162">
            <v>25</v>
          </cell>
          <cell r="C162" t="str">
            <v>NA</v>
          </cell>
          <cell r="D162">
            <v>4.34</v>
          </cell>
          <cell r="E162">
            <v>932401</v>
          </cell>
        </row>
        <row r="163">
          <cell r="A163" t="str">
            <v>magallana gigas</v>
          </cell>
          <cell r="B163">
            <v>15</v>
          </cell>
          <cell r="C163">
            <v>1.55</v>
          </cell>
          <cell r="D163">
            <v>7.6641554000000003</v>
          </cell>
          <cell r="E163">
            <v>836033</v>
          </cell>
        </row>
        <row r="164">
          <cell r="A164" t="str">
            <v>magallana gigas</v>
          </cell>
          <cell r="B164">
            <v>20</v>
          </cell>
          <cell r="C164">
            <v>1.55</v>
          </cell>
          <cell r="D164">
            <v>9.0826592999999995</v>
          </cell>
          <cell r="E164">
            <v>836033</v>
          </cell>
        </row>
        <row r="165">
          <cell r="A165" t="str">
            <v>magallana gigas</v>
          </cell>
          <cell r="B165">
            <v>25</v>
          </cell>
          <cell r="C165">
            <v>1.55</v>
          </cell>
          <cell r="D165">
            <v>10.2047594</v>
          </cell>
          <cell r="E165">
            <v>836033</v>
          </cell>
        </row>
        <row r="166">
          <cell r="A166" t="str">
            <v>bellapiscis lesleyae</v>
          </cell>
          <cell r="B166">
            <v>15</v>
          </cell>
          <cell r="C166">
            <v>0.54</v>
          </cell>
          <cell r="D166">
            <v>5.6135979310000002</v>
          </cell>
          <cell r="E166">
            <v>279887</v>
          </cell>
        </row>
        <row r="167">
          <cell r="A167" t="str">
            <v>bellapiscis lesleyae</v>
          </cell>
          <cell r="B167">
            <v>25</v>
          </cell>
          <cell r="C167">
            <v>0.59</v>
          </cell>
          <cell r="D167">
            <v>11.446760510000001</v>
          </cell>
          <cell r="E167">
            <v>279887</v>
          </cell>
        </row>
        <row r="168">
          <cell r="A168" t="str">
            <v>bellapiscis medius</v>
          </cell>
          <cell r="B168">
            <v>15</v>
          </cell>
          <cell r="C168">
            <v>2.37</v>
          </cell>
          <cell r="D168">
            <v>2.319007692</v>
          </cell>
          <cell r="E168">
            <v>279888</v>
          </cell>
        </row>
        <row r="169">
          <cell r="A169" t="str">
            <v>bellapiscis medius</v>
          </cell>
          <cell r="B169">
            <v>25</v>
          </cell>
          <cell r="C169">
            <v>2.84</v>
          </cell>
          <cell r="D169">
            <v>5.5304393349999996</v>
          </cell>
          <cell r="E169">
            <v>279888</v>
          </cell>
        </row>
        <row r="170">
          <cell r="A170" t="str">
            <v>gammarus pseudolimnaeus</v>
          </cell>
          <cell r="B170">
            <v>10</v>
          </cell>
          <cell r="C170">
            <v>0.06</v>
          </cell>
          <cell r="D170">
            <v>3.3881730839999999</v>
          </cell>
          <cell r="E170">
            <v>490303</v>
          </cell>
        </row>
        <row r="171">
          <cell r="A171" t="str">
            <v>gammarus pseudolimnaeus</v>
          </cell>
          <cell r="B171">
            <v>15</v>
          </cell>
          <cell r="C171">
            <v>0.06</v>
          </cell>
          <cell r="D171">
            <v>4.2648417329999999</v>
          </cell>
          <cell r="E171">
            <v>490303</v>
          </cell>
        </row>
        <row r="172">
          <cell r="A172" t="str">
            <v>gammarus pseudolimnaeus</v>
          </cell>
          <cell r="B172">
            <v>20</v>
          </cell>
          <cell r="C172">
            <v>0.06</v>
          </cell>
          <cell r="D172">
            <v>7.8285916709999999</v>
          </cell>
          <cell r="E172">
            <v>490303</v>
          </cell>
        </row>
        <row r="173">
          <cell r="A173" t="str">
            <v>gammarus pseudolimnaeus</v>
          </cell>
          <cell r="B173">
            <v>10</v>
          </cell>
          <cell r="C173">
            <v>0.04</v>
          </cell>
          <cell r="D173">
            <v>2.1866932669999999</v>
          </cell>
          <cell r="E173">
            <v>490303</v>
          </cell>
        </row>
        <row r="174">
          <cell r="A174" t="str">
            <v>gammarus pseudolimnaeus</v>
          </cell>
          <cell r="B174">
            <v>15</v>
          </cell>
          <cell r="C174">
            <v>0.04</v>
          </cell>
          <cell r="D174">
            <v>2.9587339519999998</v>
          </cell>
          <cell r="E174">
            <v>490303</v>
          </cell>
        </row>
        <row r="175">
          <cell r="A175" t="str">
            <v>gammarus pseudolimnaeus</v>
          </cell>
          <cell r="B175">
            <v>20</v>
          </cell>
          <cell r="C175">
            <v>0.04</v>
          </cell>
          <cell r="D175">
            <v>6.2746015640000001</v>
          </cell>
          <cell r="E175">
            <v>490303</v>
          </cell>
        </row>
        <row r="176">
          <cell r="A176" t="str">
            <v>gammarus pseudolimnaeus</v>
          </cell>
          <cell r="B176">
            <v>10</v>
          </cell>
          <cell r="C176">
            <v>0.01</v>
          </cell>
          <cell r="D176">
            <v>0.84103587199999996</v>
          </cell>
          <cell r="E176">
            <v>490303</v>
          </cell>
        </row>
        <row r="177">
          <cell r="A177" t="str">
            <v>gammarus pseudolimnaeus</v>
          </cell>
          <cell r="B177">
            <v>15</v>
          </cell>
          <cell r="C177">
            <v>0.01</v>
          </cell>
          <cell r="D177">
            <v>2.2923524309999999</v>
          </cell>
          <cell r="E177">
            <v>490303</v>
          </cell>
        </row>
        <row r="178">
          <cell r="A178" t="str">
            <v>gammarus pseudolimnaeus</v>
          </cell>
          <cell r="B178">
            <v>20</v>
          </cell>
          <cell r="C178">
            <v>0.01</v>
          </cell>
          <cell r="D178">
            <v>3.8409944149999999</v>
          </cell>
          <cell r="E178">
            <v>490303</v>
          </cell>
        </row>
        <row r="179">
          <cell r="A179" t="str">
            <v>gammarus pseudolimnaeus</v>
          </cell>
          <cell r="B179">
            <v>10</v>
          </cell>
          <cell r="C179">
            <v>0.06</v>
          </cell>
          <cell r="D179">
            <v>3.9889129919999999</v>
          </cell>
          <cell r="E179">
            <v>490303</v>
          </cell>
        </row>
        <row r="180">
          <cell r="A180" t="str">
            <v>gammarus pseudolimnaeus</v>
          </cell>
          <cell r="B180">
            <v>15</v>
          </cell>
          <cell r="C180">
            <v>0.06</v>
          </cell>
          <cell r="D180">
            <v>5.3310521660000001</v>
          </cell>
          <cell r="E180">
            <v>490303</v>
          </cell>
        </row>
        <row r="181">
          <cell r="A181" t="str">
            <v>gammarus pseudolimnaeus</v>
          </cell>
          <cell r="B181">
            <v>20</v>
          </cell>
          <cell r="C181">
            <v>0.06</v>
          </cell>
          <cell r="D181">
            <v>9.4119023459999998</v>
          </cell>
          <cell r="E181">
            <v>490303</v>
          </cell>
        </row>
        <row r="182">
          <cell r="A182" t="str">
            <v>gammarus pseudolimnaeus</v>
          </cell>
          <cell r="B182">
            <v>10</v>
          </cell>
          <cell r="C182">
            <v>0.04</v>
          </cell>
          <cell r="D182">
            <v>2.9316107530000002</v>
          </cell>
          <cell r="E182">
            <v>490303</v>
          </cell>
        </row>
        <row r="183">
          <cell r="A183" t="str">
            <v>gammarus pseudolimnaeus</v>
          </cell>
          <cell r="B183">
            <v>15</v>
          </cell>
          <cell r="C183">
            <v>0.04</v>
          </cell>
          <cell r="D183">
            <v>3.4118733859999999</v>
          </cell>
          <cell r="E183">
            <v>490303</v>
          </cell>
        </row>
        <row r="184">
          <cell r="A184" t="str">
            <v>gammarus pseudolimnaeus</v>
          </cell>
          <cell r="B184">
            <v>20</v>
          </cell>
          <cell r="C184">
            <v>0.04</v>
          </cell>
          <cell r="D184">
            <v>8.4150030319999995</v>
          </cell>
          <cell r="E184">
            <v>490303</v>
          </cell>
        </row>
        <row r="185">
          <cell r="A185" t="str">
            <v>gammarus pseudolimnaeus</v>
          </cell>
          <cell r="B185">
            <v>10</v>
          </cell>
          <cell r="C185">
            <v>0.01</v>
          </cell>
          <cell r="D185">
            <v>1.874308514</v>
          </cell>
          <cell r="E185">
            <v>490303</v>
          </cell>
        </row>
        <row r="186">
          <cell r="A186" t="str">
            <v>gammarus pseudolimnaeus</v>
          </cell>
          <cell r="B186">
            <v>15</v>
          </cell>
          <cell r="C186">
            <v>0.01</v>
          </cell>
          <cell r="D186">
            <v>2.7988023869999998</v>
          </cell>
          <cell r="E186">
            <v>490303</v>
          </cell>
        </row>
        <row r="187">
          <cell r="A187" t="str">
            <v>gammarus pseudolimnaeus</v>
          </cell>
          <cell r="B187">
            <v>20</v>
          </cell>
          <cell r="C187">
            <v>0.01</v>
          </cell>
          <cell r="D187">
            <v>5.3070228180000001</v>
          </cell>
          <cell r="E187">
            <v>490303</v>
          </cell>
        </row>
        <row r="188">
          <cell r="A188" t="str">
            <v>gammarus pseudolimnaeus</v>
          </cell>
          <cell r="B188">
            <v>10</v>
          </cell>
          <cell r="C188">
            <v>0.06</v>
          </cell>
          <cell r="D188">
            <v>4.253238552</v>
          </cell>
          <cell r="E188">
            <v>490303</v>
          </cell>
        </row>
        <row r="189">
          <cell r="A189" t="str">
            <v>gammarus pseudolimnaeus</v>
          </cell>
          <cell r="B189">
            <v>15</v>
          </cell>
          <cell r="C189">
            <v>0.06</v>
          </cell>
          <cell r="D189">
            <v>5.0378442970000004</v>
          </cell>
          <cell r="E189">
            <v>490303</v>
          </cell>
        </row>
        <row r="190">
          <cell r="A190" t="str">
            <v>gammarus pseudolimnaeus</v>
          </cell>
          <cell r="B190">
            <v>20</v>
          </cell>
          <cell r="C190">
            <v>0.06</v>
          </cell>
          <cell r="D190">
            <v>9.5585051859999997</v>
          </cell>
          <cell r="E190">
            <v>490303</v>
          </cell>
        </row>
        <row r="191">
          <cell r="A191" t="str">
            <v>gammarus pseudolimnaeus</v>
          </cell>
          <cell r="B191">
            <v>10</v>
          </cell>
          <cell r="C191">
            <v>0.04</v>
          </cell>
          <cell r="D191">
            <v>3.484291469</v>
          </cell>
          <cell r="E191">
            <v>490303</v>
          </cell>
        </row>
        <row r="192">
          <cell r="A192" t="str">
            <v>gammarus pseudolimnaeus</v>
          </cell>
          <cell r="B192">
            <v>15</v>
          </cell>
          <cell r="C192">
            <v>0.04</v>
          </cell>
          <cell r="D192">
            <v>3.3852181250000002</v>
          </cell>
          <cell r="E192">
            <v>490303</v>
          </cell>
        </row>
        <row r="193">
          <cell r="A193" t="str">
            <v>gammarus pseudolimnaeus</v>
          </cell>
          <cell r="B193">
            <v>20</v>
          </cell>
          <cell r="C193">
            <v>0.04</v>
          </cell>
          <cell r="D193">
            <v>9.3532612099999994</v>
          </cell>
          <cell r="E193">
            <v>490303</v>
          </cell>
        </row>
        <row r="194">
          <cell r="A194" t="str">
            <v>gammarus pseudolimnaeus</v>
          </cell>
          <cell r="B194">
            <v>10</v>
          </cell>
          <cell r="C194">
            <v>0.01</v>
          </cell>
          <cell r="D194">
            <v>2.2587820559999998</v>
          </cell>
          <cell r="E194">
            <v>490303</v>
          </cell>
        </row>
        <row r="195">
          <cell r="A195" t="str">
            <v>gammarus pseudolimnaeus</v>
          </cell>
          <cell r="B195">
            <v>15</v>
          </cell>
          <cell r="C195">
            <v>0.01</v>
          </cell>
          <cell r="D195">
            <v>3.2785970820000001</v>
          </cell>
          <cell r="E195">
            <v>490303</v>
          </cell>
        </row>
        <row r="196">
          <cell r="A196" t="str">
            <v>gammarus pseudolimnaeus</v>
          </cell>
          <cell r="B196">
            <v>20</v>
          </cell>
          <cell r="C196">
            <v>0.01</v>
          </cell>
          <cell r="D196">
            <v>5.600228499</v>
          </cell>
          <cell r="E196">
            <v>490303</v>
          </cell>
        </row>
        <row r="197">
          <cell r="A197" t="str">
            <v>menidia menidia</v>
          </cell>
          <cell r="B197">
            <v>25</v>
          </cell>
          <cell r="C197">
            <v>5.01</v>
          </cell>
          <cell r="D197">
            <v>3.2875015670000001</v>
          </cell>
          <cell r="E197">
            <v>159228</v>
          </cell>
        </row>
        <row r="198">
          <cell r="A198" t="str">
            <v>menidia menidia</v>
          </cell>
          <cell r="B198">
            <v>18.5</v>
          </cell>
          <cell r="C198">
            <v>4.9800000000000004</v>
          </cell>
          <cell r="D198">
            <v>2.106323497</v>
          </cell>
          <cell r="E198">
            <v>159228</v>
          </cell>
        </row>
        <row r="199">
          <cell r="A199" t="str">
            <v>menidia menidia</v>
          </cell>
          <cell r="B199">
            <v>12</v>
          </cell>
          <cell r="C199">
            <v>4.1900000000000004</v>
          </cell>
          <cell r="D199">
            <v>1.516393635</v>
          </cell>
          <cell r="E199">
            <v>159228</v>
          </cell>
        </row>
        <row r="200">
          <cell r="A200" t="str">
            <v>pseudopleuronectes americanus</v>
          </cell>
          <cell r="B200">
            <v>25</v>
          </cell>
          <cell r="C200">
            <v>1.95</v>
          </cell>
          <cell r="D200">
            <v>2.645411417</v>
          </cell>
          <cell r="E200">
            <v>158885</v>
          </cell>
        </row>
        <row r="201">
          <cell r="A201" t="str">
            <v>pseudopleuronectes americanus</v>
          </cell>
          <cell r="B201">
            <v>18.5</v>
          </cell>
          <cell r="C201">
            <v>1.8</v>
          </cell>
          <cell r="D201">
            <v>1.9704316580000001</v>
          </cell>
          <cell r="E201">
            <v>158885</v>
          </cell>
        </row>
        <row r="202">
          <cell r="A202" t="str">
            <v>pseudopleuronectes americanus</v>
          </cell>
          <cell r="B202">
            <v>12</v>
          </cell>
          <cell r="C202">
            <v>2.4500000000000002</v>
          </cell>
          <cell r="D202">
            <v>1.299765973</v>
          </cell>
          <cell r="E202">
            <v>158885</v>
          </cell>
        </row>
        <row r="203">
          <cell r="A203" t="str">
            <v>sphoeroides maculatus</v>
          </cell>
          <cell r="B203">
            <v>25</v>
          </cell>
          <cell r="C203">
            <v>2.1</v>
          </cell>
          <cell r="D203">
            <v>3.4929704149999998</v>
          </cell>
          <cell r="E203">
            <v>158934</v>
          </cell>
        </row>
        <row r="204">
          <cell r="A204" t="str">
            <v>sphoeroides maculatus</v>
          </cell>
          <cell r="B204">
            <v>18.5</v>
          </cell>
          <cell r="C204">
            <v>3</v>
          </cell>
          <cell r="D204">
            <v>2.0836748570000001</v>
          </cell>
          <cell r="E204">
            <v>158934</v>
          </cell>
        </row>
        <row r="205">
          <cell r="A205" t="str">
            <v>sphoeroides maculatus</v>
          </cell>
          <cell r="B205">
            <v>12</v>
          </cell>
          <cell r="C205">
            <v>3.3</v>
          </cell>
          <cell r="D205">
            <v>1.3785396679999999</v>
          </cell>
          <cell r="E205">
            <v>158934</v>
          </cell>
        </row>
        <row r="206">
          <cell r="A206" t="str">
            <v>cyclopterus lumpus</v>
          </cell>
          <cell r="B206">
            <v>10</v>
          </cell>
          <cell r="C206">
            <v>23</v>
          </cell>
          <cell r="D206">
            <v>7.2533333329999996</v>
          </cell>
          <cell r="E206">
            <v>127214</v>
          </cell>
        </row>
        <row r="207">
          <cell r="A207" t="str">
            <v>cyclopterus lumpus</v>
          </cell>
          <cell r="B207">
            <v>16</v>
          </cell>
          <cell r="C207">
            <v>22.5</v>
          </cell>
          <cell r="D207">
            <v>8.5066666669999993</v>
          </cell>
          <cell r="E207">
            <v>127214</v>
          </cell>
        </row>
        <row r="208">
          <cell r="A208" t="str">
            <v>tautogolabrus adspersus</v>
          </cell>
          <cell r="B208">
            <v>8</v>
          </cell>
          <cell r="C208">
            <v>135.6</v>
          </cell>
          <cell r="D208">
            <v>4.5307437999999998</v>
          </cell>
          <cell r="E208">
            <v>159785</v>
          </cell>
        </row>
        <row r="209">
          <cell r="A209" t="str">
            <v>tautogolabrus adspersus</v>
          </cell>
          <cell r="B209">
            <v>1</v>
          </cell>
          <cell r="C209">
            <v>98.8</v>
          </cell>
          <cell r="D209">
            <v>3.5780173</v>
          </cell>
          <cell r="E209">
            <v>159785</v>
          </cell>
        </row>
        <row r="210">
          <cell r="A210" t="str">
            <v>anoplopoma fimbria</v>
          </cell>
          <cell r="B210">
            <v>12</v>
          </cell>
          <cell r="C210">
            <v>675</v>
          </cell>
          <cell r="D210">
            <v>1.1459585379999999</v>
          </cell>
          <cell r="E210">
            <v>159463</v>
          </cell>
        </row>
        <row r="211">
          <cell r="A211" t="str">
            <v>gibberulus gibbosus</v>
          </cell>
          <cell r="B211">
            <v>28</v>
          </cell>
          <cell r="C211">
            <v>0.98</v>
          </cell>
          <cell r="D211">
            <v>5.3</v>
          </cell>
          <cell r="E211">
            <v>564630</v>
          </cell>
        </row>
        <row r="212">
          <cell r="A212" t="str">
            <v>gibberulus gibbosus</v>
          </cell>
          <cell r="B212">
            <v>33</v>
          </cell>
          <cell r="C212">
            <v>0.98</v>
          </cell>
          <cell r="D212">
            <v>5.3</v>
          </cell>
          <cell r="E212">
            <v>564630</v>
          </cell>
        </row>
        <row r="213">
          <cell r="A213" t="str">
            <v>ophioderma cinereum</v>
          </cell>
          <cell r="B213">
            <v>29</v>
          </cell>
          <cell r="C213">
            <v>5</v>
          </cell>
          <cell r="D213">
            <v>6.2619028229999998</v>
          </cell>
          <cell r="E213">
            <v>245142</v>
          </cell>
        </row>
        <row r="214">
          <cell r="A214" t="str">
            <v>ophioderma cinereum</v>
          </cell>
          <cell r="B214">
            <v>32</v>
          </cell>
          <cell r="C214">
            <v>5</v>
          </cell>
          <cell r="D214">
            <v>7.8597653709999999</v>
          </cell>
          <cell r="E214">
            <v>245142</v>
          </cell>
        </row>
        <row r="215">
          <cell r="A215" t="str">
            <v xml:space="preserve">ophiomastix wendtii </v>
          </cell>
          <cell r="B215">
            <v>29</v>
          </cell>
          <cell r="C215">
            <v>10</v>
          </cell>
          <cell r="D215">
            <v>6.3645569679999996</v>
          </cell>
          <cell r="E215">
            <v>1307747</v>
          </cell>
        </row>
        <row r="216">
          <cell r="A216" t="str">
            <v xml:space="preserve">ophiomastix wendtii </v>
          </cell>
          <cell r="B216">
            <v>32</v>
          </cell>
          <cell r="C216">
            <v>10</v>
          </cell>
          <cell r="D216">
            <v>4.7373928259999998</v>
          </cell>
          <cell r="E216">
            <v>1307747</v>
          </cell>
        </row>
        <row r="217">
          <cell r="A217" t="str">
            <v>tigriopus brevicornis</v>
          </cell>
          <cell r="B217">
            <v>20</v>
          </cell>
          <cell r="C217">
            <v>2.0000000000000001E-4</v>
          </cell>
          <cell r="D217">
            <v>1.2</v>
          </cell>
          <cell r="E217">
            <v>116183</v>
          </cell>
        </row>
        <row r="218">
          <cell r="A218" t="str">
            <v>tigriopus brevicornis</v>
          </cell>
          <cell r="B218">
            <v>30</v>
          </cell>
          <cell r="C218">
            <v>2.0000000000000001E-4</v>
          </cell>
          <cell r="D218">
            <v>2.1333333329999999</v>
          </cell>
          <cell r="E218">
            <v>116183</v>
          </cell>
        </row>
        <row r="219">
          <cell r="A219" t="str">
            <v>bythograea thermydron</v>
          </cell>
          <cell r="B219">
            <v>2</v>
          </cell>
          <cell r="C219">
            <v>65</v>
          </cell>
          <cell r="D219">
            <v>1.2</v>
          </cell>
          <cell r="E219">
            <v>440289</v>
          </cell>
        </row>
        <row r="220">
          <cell r="A220" t="str">
            <v>bythograea thermydron</v>
          </cell>
          <cell r="B220">
            <v>12</v>
          </cell>
          <cell r="C220">
            <v>65</v>
          </cell>
          <cell r="D220">
            <v>1.8666666670000001</v>
          </cell>
          <cell r="E220">
            <v>440289</v>
          </cell>
        </row>
        <row r="221">
          <cell r="A221" t="str">
            <v>bythograea thermydron</v>
          </cell>
          <cell r="B221">
            <v>25</v>
          </cell>
          <cell r="C221">
            <v>65</v>
          </cell>
          <cell r="D221">
            <v>2.5333333329999999</v>
          </cell>
          <cell r="E221">
            <v>440289</v>
          </cell>
        </row>
        <row r="222">
          <cell r="A222" t="str">
            <v>palaemon vulgaris</v>
          </cell>
          <cell r="B222">
            <v>18</v>
          </cell>
          <cell r="C222" t="str">
            <v>NA</v>
          </cell>
          <cell r="D222">
            <v>2.4500000000000002</v>
          </cell>
          <cell r="E222">
            <v>932406</v>
          </cell>
        </row>
        <row r="223">
          <cell r="A223" t="str">
            <v>palaemon vulgaris</v>
          </cell>
          <cell r="B223">
            <v>24</v>
          </cell>
          <cell r="C223" t="str">
            <v>NA</v>
          </cell>
          <cell r="D223">
            <v>2.67</v>
          </cell>
          <cell r="E223">
            <v>932406</v>
          </cell>
        </row>
        <row r="224">
          <cell r="A224" t="str">
            <v>palaemon vulgaris</v>
          </cell>
          <cell r="B224">
            <v>25</v>
          </cell>
          <cell r="C224" t="str">
            <v>NA</v>
          </cell>
          <cell r="D224">
            <v>5.69</v>
          </cell>
          <cell r="E224">
            <v>932406</v>
          </cell>
        </row>
        <row r="225">
          <cell r="A225" t="str">
            <v>morone saxatilis</v>
          </cell>
          <cell r="B225">
            <v>28</v>
          </cell>
          <cell r="C225">
            <v>1300</v>
          </cell>
          <cell r="D225">
            <v>7.4100950000000001</v>
          </cell>
          <cell r="E225">
            <v>151179</v>
          </cell>
        </row>
        <row r="226">
          <cell r="A226" t="str">
            <v>morone saxatilis</v>
          </cell>
          <cell r="B226">
            <v>20</v>
          </cell>
          <cell r="C226">
            <v>1300</v>
          </cell>
          <cell r="D226">
            <v>5.2929250000000003</v>
          </cell>
          <cell r="E226">
            <v>151179</v>
          </cell>
        </row>
        <row r="227">
          <cell r="A227" t="str">
            <v>panulirus interruptus</v>
          </cell>
          <cell r="B227">
            <v>20</v>
          </cell>
          <cell r="C227" t="str">
            <v>NA</v>
          </cell>
          <cell r="D227">
            <v>5.1897405460000003</v>
          </cell>
          <cell r="E227">
            <v>382898</v>
          </cell>
        </row>
        <row r="228">
          <cell r="A228" t="str">
            <v>panulirus interruptus</v>
          </cell>
          <cell r="B228">
            <v>27</v>
          </cell>
          <cell r="C228" t="str">
            <v>NA</v>
          </cell>
          <cell r="D228">
            <v>8.8090000239999995</v>
          </cell>
          <cell r="E228">
            <v>382898</v>
          </cell>
        </row>
        <row r="229">
          <cell r="A229" t="str">
            <v>penaeus vannamei</v>
          </cell>
          <cell r="B229">
            <v>29</v>
          </cell>
          <cell r="C229">
            <v>0.82432688099999996</v>
          </cell>
          <cell r="D229">
            <v>1.974381382</v>
          </cell>
          <cell r="E229">
            <v>377748</v>
          </cell>
        </row>
        <row r="230">
          <cell r="A230" t="str">
            <v>penaeus vannamei</v>
          </cell>
          <cell r="B230">
            <v>28</v>
          </cell>
          <cell r="C230">
            <v>1.347020324</v>
          </cell>
          <cell r="D230">
            <v>1.8011399109999999</v>
          </cell>
          <cell r="E230">
            <v>377748</v>
          </cell>
        </row>
        <row r="231">
          <cell r="A231" t="str">
            <v>penaeus vannamei</v>
          </cell>
          <cell r="B231">
            <v>29</v>
          </cell>
          <cell r="C231">
            <v>2.4569780040000002</v>
          </cell>
          <cell r="D231">
            <v>2.1386280129999999</v>
          </cell>
          <cell r="E231">
            <v>377748</v>
          </cell>
        </row>
        <row r="232">
          <cell r="A232" t="str">
            <v>penaeus vannamei</v>
          </cell>
          <cell r="B232">
            <v>26</v>
          </cell>
          <cell r="C232">
            <v>3.4420219209999998</v>
          </cell>
          <cell r="D232">
            <v>2.0844159480000002</v>
          </cell>
          <cell r="E232">
            <v>377748</v>
          </cell>
        </row>
        <row r="233">
          <cell r="A233" t="str">
            <v>penaeus vannamei</v>
          </cell>
          <cell r="B233">
            <v>23</v>
          </cell>
          <cell r="C233">
            <v>5.3324127170000004</v>
          </cell>
          <cell r="D233">
            <v>1.8345922880000001</v>
          </cell>
          <cell r="E233">
            <v>377748</v>
          </cell>
        </row>
        <row r="234">
          <cell r="A234" t="str">
            <v>penaeus vannamei</v>
          </cell>
          <cell r="B234">
            <v>22</v>
          </cell>
          <cell r="C234">
            <v>7.7698634860000002</v>
          </cell>
          <cell r="D234">
            <v>1.8025407980000001</v>
          </cell>
          <cell r="E234">
            <v>377748</v>
          </cell>
        </row>
        <row r="235">
          <cell r="A235" t="str">
            <v>penaeus vannamei</v>
          </cell>
          <cell r="B235">
            <v>25</v>
          </cell>
          <cell r="C235">
            <v>11.966792509999999</v>
          </cell>
          <cell r="D235">
            <v>2.0847226449999998</v>
          </cell>
          <cell r="E235">
            <v>377748</v>
          </cell>
        </row>
        <row r="236">
          <cell r="A236" t="str">
            <v>octopus vulgaris</v>
          </cell>
          <cell r="B236">
            <v>14</v>
          </cell>
          <cell r="C236">
            <v>2050</v>
          </cell>
          <cell r="D236">
            <v>6.2138939500000001</v>
          </cell>
          <cell r="E236">
            <v>140605</v>
          </cell>
        </row>
        <row r="237">
          <cell r="A237" t="str">
            <v>octopus vulgaris</v>
          </cell>
          <cell r="B237">
            <v>14</v>
          </cell>
          <cell r="C237">
            <v>2000</v>
          </cell>
          <cell r="D237">
            <v>3.9294675200000002</v>
          </cell>
          <cell r="E237">
            <v>140605</v>
          </cell>
        </row>
        <row r="238">
          <cell r="A238" t="str">
            <v>octopus vulgaris</v>
          </cell>
          <cell r="B238">
            <v>14.7</v>
          </cell>
          <cell r="C238">
            <v>510</v>
          </cell>
          <cell r="D238">
            <v>7.24919008</v>
          </cell>
          <cell r="E238">
            <v>140605</v>
          </cell>
        </row>
        <row r="239">
          <cell r="A239" t="str">
            <v>octopus vulgaris</v>
          </cell>
          <cell r="B239">
            <v>14</v>
          </cell>
          <cell r="C239">
            <v>380</v>
          </cell>
          <cell r="D239">
            <v>5.0176929000000001</v>
          </cell>
          <cell r="E239">
            <v>140605</v>
          </cell>
        </row>
        <row r="240">
          <cell r="A240" t="str">
            <v>octopus vulgaris</v>
          </cell>
          <cell r="B240">
            <v>14</v>
          </cell>
          <cell r="C240">
            <v>500</v>
          </cell>
          <cell r="D240">
            <v>3.4488699299999999</v>
          </cell>
          <cell r="E240">
            <v>140605</v>
          </cell>
        </row>
        <row r="241">
          <cell r="A241" t="str">
            <v>octopus vulgaris</v>
          </cell>
          <cell r="B241">
            <v>14</v>
          </cell>
          <cell r="C241">
            <v>490</v>
          </cell>
          <cell r="D241">
            <v>7.0501760999999998</v>
          </cell>
          <cell r="E241">
            <v>140605</v>
          </cell>
        </row>
        <row r="242">
          <cell r="A242" t="str">
            <v>octopus vulgaris</v>
          </cell>
          <cell r="B242">
            <v>17.3</v>
          </cell>
          <cell r="C242">
            <v>1030</v>
          </cell>
          <cell r="D242">
            <v>9.9718707000000002</v>
          </cell>
          <cell r="E242">
            <v>140605</v>
          </cell>
        </row>
        <row r="243">
          <cell r="A243" t="str">
            <v>octopus vulgaris</v>
          </cell>
          <cell r="B243">
            <v>21.3</v>
          </cell>
          <cell r="C243">
            <v>1200</v>
          </cell>
          <cell r="D243">
            <v>6.2583545200000001</v>
          </cell>
          <cell r="E243">
            <v>140605</v>
          </cell>
        </row>
        <row r="244">
          <cell r="A244" t="str">
            <v>octopus vulgaris</v>
          </cell>
          <cell r="B244">
            <v>18.7</v>
          </cell>
          <cell r="C244">
            <v>1100</v>
          </cell>
          <cell r="D244">
            <v>8.8561221099999994</v>
          </cell>
          <cell r="E244">
            <v>140605</v>
          </cell>
        </row>
        <row r="245">
          <cell r="A245" t="str">
            <v>octopus vulgaris</v>
          </cell>
          <cell r="B245">
            <v>18</v>
          </cell>
          <cell r="C245">
            <v>690</v>
          </cell>
          <cell r="D245">
            <v>3.3154882200000002</v>
          </cell>
          <cell r="E245">
            <v>140605</v>
          </cell>
        </row>
        <row r="246">
          <cell r="A246" t="str">
            <v>octopus vulgaris</v>
          </cell>
          <cell r="B246">
            <v>14</v>
          </cell>
          <cell r="C246">
            <v>1100</v>
          </cell>
          <cell r="D246">
            <v>4.91395157</v>
          </cell>
          <cell r="E246">
            <v>140605</v>
          </cell>
        </row>
        <row r="247">
          <cell r="A247" t="str">
            <v>octopus vulgaris</v>
          </cell>
          <cell r="B247">
            <v>18.7</v>
          </cell>
          <cell r="C247">
            <v>790</v>
          </cell>
          <cell r="D247">
            <v>7.1750891299999999</v>
          </cell>
          <cell r="E247">
            <v>140605</v>
          </cell>
        </row>
        <row r="248">
          <cell r="A248" t="str">
            <v>octopus vulgaris</v>
          </cell>
          <cell r="B248">
            <v>18</v>
          </cell>
          <cell r="C248">
            <v>320</v>
          </cell>
          <cell r="D248">
            <v>7.0692306299999998</v>
          </cell>
          <cell r="E248">
            <v>140605</v>
          </cell>
        </row>
        <row r="249">
          <cell r="A249" t="str">
            <v>octopus vulgaris</v>
          </cell>
          <cell r="B249">
            <v>20</v>
          </cell>
          <cell r="C249">
            <v>520</v>
          </cell>
          <cell r="D249">
            <v>6.7389521099999996</v>
          </cell>
          <cell r="E249">
            <v>140605</v>
          </cell>
        </row>
        <row r="250">
          <cell r="A250" t="str">
            <v>octopus vulgaris</v>
          </cell>
          <cell r="B250">
            <v>16.7</v>
          </cell>
          <cell r="C250">
            <v>220</v>
          </cell>
          <cell r="D250">
            <v>5.2040038600000003</v>
          </cell>
          <cell r="E250">
            <v>140605</v>
          </cell>
        </row>
        <row r="251">
          <cell r="A251" t="str">
            <v>octopus vulgaris</v>
          </cell>
          <cell r="B251">
            <v>16.7</v>
          </cell>
          <cell r="C251">
            <v>180</v>
          </cell>
          <cell r="D251">
            <v>8.1595731800000006</v>
          </cell>
          <cell r="E251">
            <v>140605</v>
          </cell>
        </row>
        <row r="252">
          <cell r="A252" t="str">
            <v>octopus vulgaris</v>
          </cell>
          <cell r="B252">
            <v>24</v>
          </cell>
          <cell r="C252">
            <v>530</v>
          </cell>
          <cell r="D252">
            <v>7.4714929300000001</v>
          </cell>
          <cell r="E252">
            <v>140605</v>
          </cell>
        </row>
        <row r="253">
          <cell r="A253" t="str">
            <v>octopus vulgaris</v>
          </cell>
          <cell r="B253">
            <v>18</v>
          </cell>
          <cell r="C253">
            <v>1100</v>
          </cell>
          <cell r="D253">
            <v>7.8441148500000004</v>
          </cell>
          <cell r="E253">
            <v>140605</v>
          </cell>
        </row>
        <row r="254">
          <cell r="A254" t="str">
            <v>octopus vulgaris</v>
          </cell>
          <cell r="B254">
            <v>21.3</v>
          </cell>
          <cell r="C254">
            <v>780</v>
          </cell>
          <cell r="D254">
            <v>7.4418525500000001</v>
          </cell>
          <cell r="E254">
            <v>140605</v>
          </cell>
        </row>
        <row r="255">
          <cell r="A255" t="str">
            <v>octopus vulgaris</v>
          </cell>
          <cell r="B255">
            <v>24.7</v>
          </cell>
          <cell r="C255">
            <v>2200</v>
          </cell>
          <cell r="D255">
            <v>6.7664753199999996</v>
          </cell>
          <cell r="E255">
            <v>140605</v>
          </cell>
        </row>
        <row r="256">
          <cell r="A256" t="str">
            <v>octopus vulgaris</v>
          </cell>
          <cell r="B256">
            <v>20.6</v>
          </cell>
          <cell r="C256">
            <v>1020</v>
          </cell>
          <cell r="D256">
            <v>8.9048170199999994</v>
          </cell>
          <cell r="E256">
            <v>140605</v>
          </cell>
        </row>
        <row r="257">
          <cell r="A257" t="str">
            <v>octopus vulgaris</v>
          </cell>
          <cell r="B257">
            <v>16</v>
          </cell>
          <cell r="C257">
            <v>1010</v>
          </cell>
          <cell r="D257">
            <v>8.1405186500000006</v>
          </cell>
          <cell r="E257">
            <v>140605</v>
          </cell>
        </row>
        <row r="258">
          <cell r="A258" t="str">
            <v>zoarces viviparus</v>
          </cell>
          <cell r="B258">
            <v>12.25</v>
          </cell>
          <cell r="C258">
            <v>47.43</v>
          </cell>
          <cell r="D258">
            <v>4.4684721999999999</v>
          </cell>
          <cell r="E258">
            <v>127123</v>
          </cell>
        </row>
        <row r="259">
          <cell r="A259" t="str">
            <v>zoarces viviparus</v>
          </cell>
          <cell r="B259">
            <v>13.05</v>
          </cell>
          <cell r="C259">
            <v>47.43</v>
          </cell>
          <cell r="D259">
            <v>4.2149836489999997</v>
          </cell>
          <cell r="E259">
            <v>127123</v>
          </cell>
        </row>
        <row r="260">
          <cell r="A260" t="str">
            <v>zoarces viviparus</v>
          </cell>
          <cell r="B260">
            <v>14.55</v>
          </cell>
          <cell r="C260">
            <v>47.43</v>
          </cell>
          <cell r="D260">
            <v>5.1397350179999997</v>
          </cell>
          <cell r="E260">
            <v>127123</v>
          </cell>
        </row>
        <row r="261">
          <cell r="A261" t="str">
            <v>zoarces viviparus</v>
          </cell>
          <cell r="B261">
            <v>15.45</v>
          </cell>
          <cell r="C261">
            <v>47.43</v>
          </cell>
          <cell r="D261">
            <v>5.697143091</v>
          </cell>
          <cell r="E261">
            <v>127123</v>
          </cell>
        </row>
        <row r="262">
          <cell r="A262" t="str">
            <v>zoarces viviparus</v>
          </cell>
          <cell r="B262">
            <v>16.95</v>
          </cell>
          <cell r="C262">
            <v>47.43</v>
          </cell>
          <cell r="D262">
            <v>7.186198053</v>
          </cell>
          <cell r="E262">
            <v>127123</v>
          </cell>
        </row>
        <row r="263">
          <cell r="A263" t="str">
            <v>zoarces viviparus</v>
          </cell>
          <cell r="B263">
            <v>18.350000000000001</v>
          </cell>
          <cell r="C263">
            <v>47.43</v>
          </cell>
          <cell r="D263">
            <v>8.7358349830000002</v>
          </cell>
          <cell r="E263">
            <v>127123</v>
          </cell>
        </row>
        <row r="264">
          <cell r="A264" t="str">
            <v>pleuroncodes planipes</v>
          </cell>
          <cell r="B264">
            <v>10</v>
          </cell>
          <cell r="C264">
            <v>5</v>
          </cell>
          <cell r="D264">
            <v>0.28000000000000003</v>
          </cell>
          <cell r="E264">
            <v>392683</v>
          </cell>
        </row>
        <row r="265">
          <cell r="A265" t="str">
            <v>pleuroncodes planipes</v>
          </cell>
          <cell r="B265">
            <v>15</v>
          </cell>
          <cell r="C265">
            <v>5</v>
          </cell>
          <cell r="D265">
            <v>0.3</v>
          </cell>
          <cell r="E265">
            <v>392683</v>
          </cell>
        </row>
        <row r="266">
          <cell r="A266" t="str">
            <v>pleuroncodes planipes</v>
          </cell>
          <cell r="B266">
            <v>20</v>
          </cell>
          <cell r="C266">
            <v>5</v>
          </cell>
          <cell r="D266">
            <v>0.42</v>
          </cell>
          <cell r="E266">
            <v>392683</v>
          </cell>
        </row>
        <row r="267">
          <cell r="A267" t="str">
            <v>pleuroncodes planipes</v>
          </cell>
          <cell r="B267">
            <v>25</v>
          </cell>
          <cell r="C267">
            <v>5</v>
          </cell>
          <cell r="D267">
            <v>0.63</v>
          </cell>
          <cell r="E267">
            <v>392683</v>
          </cell>
        </row>
        <row r="268">
          <cell r="A268" t="str">
            <v>salmo salar</v>
          </cell>
          <cell r="B268">
            <v>6</v>
          </cell>
          <cell r="C268">
            <v>513</v>
          </cell>
          <cell r="D268">
            <v>6.048883</v>
          </cell>
          <cell r="E268">
            <v>127186</v>
          </cell>
        </row>
        <row r="269">
          <cell r="A269" t="str">
            <v>salmo salar</v>
          </cell>
          <cell r="B269">
            <v>6</v>
          </cell>
          <cell r="C269">
            <v>513</v>
          </cell>
          <cell r="D269">
            <v>6.3289229999999996</v>
          </cell>
          <cell r="E269">
            <v>127186</v>
          </cell>
        </row>
        <row r="270">
          <cell r="A270" t="str">
            <v>salmo salar</v>
          </cell>
          <cell r="B270">
            <v>12</v>
          </cell>
          <cell r="C270">
            <v>513</v>
          </cell>
          <cell r="D270">
            <v>7.5113659999999998</v>
          </cell>
          <cell r="E270">
            <v>127186</v>
          </cell>
        </row>
        <row r="271">
          <cell r="A271" t="str">
            <v>salmo salar</v>
          </cell>
          <cell r="B271">
            <v>12</v>
          </cell>
          <cell r="C271">
            <v>513</v>
          </cell>
          <cell r="D271">
            <v>8.2270299999999992</v>
          </cell>
          <cell r="E271">
            <v>127186</v>
          </cell>
        </row>
        <row r="272">
          <cell r="A272" t="str">
            <v>salmo salar</v>
          </cell>
          <cell r="B272">
            <v>12</v>
          </cell>
          <cell r="C272">
            <v>513</v>
          </cell>
          <cell r="D272">
            <v>8.6315360000000005</v>
          </cell>
          <cell r="E272">
            <v>127186</v>
          </cell>
        </row>
        <row r="273">
          <cell r="A273" t="str">
            <v>salmo salar</v>
          </cell>
          <cell r="B273">
            <v>18</v>
          </cell>
          <cell r="C273">
            <v>513</v>
          </cell>
          <cell r="D273">
            <v>10.46743</v>
          </cell>
          <cell r="E273">
            <v>127186</v>
          </cell>
        </row>
        <row r="274">
          <cell r="A274" t="str">
            <v>salmo salar</v>
          </cell>
          <cell r="B274">
            <v>18</v>
          </cell>
          <cell r="C274">
            <v>513</v>
          </cell>
          <cell r="D274">
            <v>11.276446999999999</v>
          </cell>
          <cell r="E274">
            <v>127186</v>
          </cell>
        </row>
        <row r="275">
          <cell r="A275" t="str">
            <v>salmo salar</v>
          </cell>
          <cell r="B275">
            <v>18</v>
          </cell>
          <cell r="C275">
            <v>513</v>
          </cell>
          <cell r="D275">
            <v>11.680955000000001</v>
          </cell>
          <cell r="E275">
            <v>127186</v>
          </cell>
        </row>
        <row r="276">
          <cell r="A276" t="str">
            <v>salmo salar</v>
          </cell>
          <cell r="B276">
            <v>18</v>
          </cell>
          <cell r="C276">
            <v>513</v>
          </cell>
          <cell r="D276">
            <v>13.018943999999999</v>
          </cell>
          <cell r="E276">
            <v>127186</v>
          </cell>
        </row>
        <row r="277">
          <cell r="A277" t="str">
            <v>penaeus aztecus</v>
          </cell>
          <cell r="B277">
            <v>20</v>
          </cell>
          <cell r="C277" t="str">
            <v>NA</v>
          </cell>
          <cell r="D277">
            <v>12.265657859999999</v>
          </cell>
          <cell r="E277">
            <v>395176</v>
          </cell>
        </row>
        <row r="278">
          <cell r="A278" t="str">
            <v>penaeus aztecus</v>
          </cell>
          <cell r="B278">
            <v>30</v>
          </cell>
          <cell r="C278" t="str">
            <v>NA</v>
          </cell>
          <cell r="D278">
            <v>16.2653289</v>
          </cell>
          <cell r="E278">
            <v>395176</v>
          </cell>
        </row>
        <row r="279">
          <cell r="A279" t="str">
            <v>pandalus borealis</v>
          </cell>
          <cell r="B279">
            <v>5</v>
          </cell>
          <cell r="C279">
            <v>3.3</v>
          </cell>
          <cell r="D279">
            <v>1.9054530000000001</v>
          </cell>
          <cell r="E279">
            <v>107649</v>
          </cell>
        </row>
        <row r="280">
          <cell r="A280" t="str">
            <v>pandalus borealis</v>
          </cell>
          <cell r="B280">
            <v>8</v>
          </cell>
          <cell r="C280">
            <v>3.3</v>
          </cell>
          <cell r="D280">
            <v>2.9216945999999999</v>
          </cell>
          <cell r="E280">
            <v>107649</v>
          </cell>
        </row>
        <row r="281">
          <cell r="A281" t="str">
            <v>pandalus borealis</v>
          </cell>
          <cell r="B281">
            <v>5</v>
          </cell>
          <cell r="C281">
            <v>11.31</v>
          </cell>
          <cell r="D281">
            <v>3.2816135000000002</v>
          </cell>
          <cell r="E281">
            <v>107649</v>
          </cell>
        </row>
        <row r="282">
          <cell r="A282" t="str">
            <v>pandalus borealis</v>
          </cell>
          <cell r="B282">
            <v>8</v>
          </cell>
          <cell r="C282">
            <v>11.31</v>
          </cell>
          <cell r="D282">
            <v>4.7001173999999999</v>
          </cell>
          <cell r="E282">
            <v>107649</v>
          </cell>
        </row>
        <row r="283">
          <cell r="A283" t="str">
            <v>gadus morhua</v>
          </cell>
          <cell r="B283">
            <v>5</v>
          </cell>
          <cell r="C283">
            <v>140</v>
          </cell>
          <cell r="D283">
            <v>1.1156173700000001</v>
          </cell>
          <cell r="E283">
            <v>126436</v>
          </cell>
        </row>
        <row r="284">
          <cell r="A284" t="str">
            <v>gadus morhua</v>
          </cell>
          <cell r="B284">
            <v>15</v>
          </cell>
          <cell r="C284">
            <v>166.7</v>
          </cell>
          <cell r="D284">
            <v>6.4150251000000003</v>
          </cell>
          <cell r="E284">
            <v>126436</v>
          </cell>
        </row>
        <row r="285">
          <cell r="A285" t="str">
            <v>gadus morhua</v>
          </cell>
          <cell r="B285">
            <v>9</v>
          </cell>
          <cell r="C285">
            <v>140</v>
          </cell>
          <cell r="D285">
            <v>2.4215329909999999</v>
          </cell>
          <cell r="E285">
            <v>126436</v>
          </cell>
        </row>
        <row r="286">
          <cell r="A286" t="str">
            <v>gadus morhua</v>
          </cell>
          <cell r="B286">
            <v>10</v>
          </cell>
          <cell r="C286">
            <v>157.69999999999999</v>
          </cell>
          <cell r="D286">
            <v>4.9118344</v>
          </cell>
          <cell r="E286">
            <v>126436</v>
          </cell>
        </row>
        <row r="287">
          <cell r="A287" t="str">
            <v>gadus morhua</v>
          </cell>
          <cell r="B287">
            <v>10</v>
          </cell>
          <cell r="C287">
            <v>140</v>
          </cell>
          <cell r="D287">
            <v>3.0998179279999998</v>
          </cell>
          <cell r="E287">
            <v>126436</v>
          </cell>
        </row>
        <row r="288">
          <cell r="A288" t="str">
            <v>gadus morhua</v>
          </cell>
          <cell r="B288">
            <v>5</v>
          </cell>
          <cell r="C288">
            <v>124.1</v>
          </cell>
          <cell r="D288">
            <v>3.4933304999999999</v>
          </cell>
          <cell r="E288">
            <v>126436</v>
          </cell>
        </row>
        <row r="289">
          <cell r="A289" t="str">
            <v>gadus morhua</v>
          </cell>
          <cell r="B289">
            <v>11</v>
          </cell>
          <cell r="C289">
            <v>140</v>
          </cell>
          <cell r="D289">
            <v>3.412610307</v>
          </cell>
          <cell r="E289">
            <v>126436</v>
          </cell>
        </row>
        <row r="290">
          <cell r="A290" t="str">
            <v>gadus morhua</v>
          </cell>
          <cell r="B290">
            <v>15</v>
          </cell>
          <cell r="C290">
            <v>140</v>
          </cell>
          <cell r="D290">
            <v>3.6251154730000001</v>
          </cell>
          <cell r="E290">
            <v>126436</v>
          </cell>
        </row>
        <row r="291">
          <cell r="A291" t="str">
            <v>gadus morhua</v>
          </cell>
          <cell r="B291">
            <v>17</v>
          </cell>
          <cell r="C291">
            <v>140</v>
          </cell>
          <cell r="D291">
            <v>6.3749006660000003</v>
          </cell>
          <cell r="E291">
            <v>126436</v>
          </cell>
        </row>
        <row r="292">
          <cell r="A292" t="str">
            <v>gadus morhua</v>
          </cell>
          <cell r="B292">
            <v>5</v>
          </cell>
          <cell r="C292">
            <v>140</v>
          </cell>
          <cell r="D292">
            <v>1.1156173700000001</v>
          </cell>
          <cell r="E292">
            <v>126436</v>
          </cell>
        </row>
        <row r="293">
          <cell r="A293" t="str">
            <v>gadus morhua</v>
          </cell>
          <cell r="B293">
            <v>15</v>
          </cell>
          <cell r="C293">
            <v>166.7</v>
          </cell>
          <cell r="D293">
            <v>6.4150251000000003</v>
          </cell>
          <cell r="E293">
            <v>126436</v>
          </cell>
        </row>
        <row r="294">
          <cell r="A294" t="str">
            <v>gadus morhua</v>
          </cell>
          <cell r="B294">
            <v>9</v>
          </cell>
          <cell r="C294">
            <v>140</v>
          </cell>
          <cell r="D294">
            <v>2.4215329909999999</v>
          </cell>
          <cell r="E294">
            <v>126436</v>
          </cell>
        </row>
        <row r="295">
          <cell r="A295" t="str">
            <v>gadus morhua</v>
          </cell>
          <cell r="B295">
            <v>10</v>
          </cell>
          <cell r="C295">
            <v>157.69999999999999</v>
          </cell>
          <cell r="D295">
            <v>4.9118344</v>
          </cell>
          <cell r="E295">
            <v>126436</v>
          </cell>
        </row>
        <row r="296">
          <cell r="A296" t="str">
            <v>gadus morhua</v>
          </cell>
          <cell r="B296">
            <v>10</v>
          </cell>
          <cell r="C296">
            <v>140</v>
          </cell>
          <cell r="D296">
            <v>3.0998179279999998</v>
          </cell>
          <cell r="E296">
            <v>126436</v>
          </cell>
        </row>
        <row r="297">
          <cell r="A297" t="str">
            <v>gadus morhua</v>
          </cell>
          <cell r="B297">
            <v>5</v>
          </cell>
          <cell r="C297">
            <v>124.1</v>
          </cell>
          <cell r="D297">
            <v>3.4933304999999999</v>
          </cell>
          <cell r="E297">
            <v>126436</v>
          </cell>
        </row>
        <row r="298">
          <cell r="A298" t="str">
            <v>gadus morhua</v>
          </cell>
          <cell r="B298">
            <v>11</v>
          </cell>
          <cell r="C298">
            <v>140</v>
          </cell>
          <cell r="D298">
            <v>3.412610307</v>
          </cell>
          <cell r="E298">
            <v>126436</v>
          </cell>
        </row>
        <row r="299">
          <cell r="A299" t="str">
            <v>gadus morhua</v>
          </cell>
          <cell r="B299">
            <v>15</v>
          </cell>
          <cell r="C299">
            <v>140</v>
          </cell>
          <cell r="D299">
            <v>3.6251154730000001</v>
          </cell>
          <cell r="E299">
            <v>126436</v>
          </cell>
        </row>
        <row r="300">
          <cell r="A300" t="str">
            <v>gadus morhua</v>
          </cell>
          <cell r="B300">
            <v>17</v>
          </cell>
          <cell r="C300">
            <v>140</v>
          </cell>
          <cell r="D300">
            <v>6.3749006660000003</v>
          </cell>
          <cell r="E300">
            <v>126436</v>
          </cell>
        </row>
        <row r="301">
          <cell r="A301" t="str">
            <v>centropristis striata</v>
          </cell>
          <cell r="B301">
            <v>12</v>
          </cell>
          <cell r="C301">
            <v>362.02499999999998</v>
          </cell>
          <cell r="D301">
            <v>4.1265000000000001</v>
          </cell>
          <cell r="E301">
            <v>159348</v>
          </cell>
        </row>
        <row r="302">
          <cell r="A302" t="str">
            <v>centropristis striata</v>
          </cell>
          <cell r="B302">
            <v>17</v>
          </cell>
          <cell r="C302">
            <v>396.625</v>
          </cell>
          <cell r="D302">
            <v>4.4782500000000001</v>
          </cell>
          <cell r="E302">
            <v>159348</v>
          </cell>
        </row>
        <row r="303">
          <cell r="A303" t="str">
            <v>centropristis striata</v>
          </cell>
          <cell r="B303">
            <v>22</v>
          </cell>
          <cell r="C303">
            <v>516.47500000000002</v>
          </cell>
          <cell r="D303">
            <v>4.5780000000000003</v>
          </cell>
          <cell r="E303">
            <v>159348</v>
          </cell>
        </row>
        <row r="304">
          <cell r="A304" t="str">
            <v>centropristis striata</v>
          </cell>
          <cell r="B304">
            <v>27</v>
          </cell>
          <cell r="C304">
            <v>431.17500000000001</v>
          </cell>
          <cell r="D304">
            <v>6.6360000000000001</v>
          </cell>
          <cell r="E304">
            <v>159348</v>
          </cell>
        </row>
        <row r="305">
          <cell r="A305" t="str">
            <v>centropristis striata</v>
          </cell>
          <cell r="B305">
            <v>30</v>
          </cell>
          <cell r="C305">
            <v>434.4</v>
          </cell>
          <cell r="D305">
            <v>7.9537500000000003</v>
          </cell>
          <cell r="E305">
            <v>159348</v>
          </cell>
        </row>
        <row r="306">
          <cell r="A306" t="str">
            <v>gobiodon erythrospilus</v>
          </cell>
          <cell r="B306">
            <v>33</v>
          </cell>
          <cell r="C306">
            <v>1.32</v>
          </cell>
          <cell r="D306">
            <v>7.9887387329999999</v>
          </cell>
          <cell r="E306">
            <v>309999</v>
          </cell>
        </row>
        <row r="307">
          <cell r="A307" t="str">
            <v>gobiodon erythrospilus</v>
          </cell>
          <cell r="B307">
            <v>32</v>
          </cell>
          <cell r="C307">
            <v>1.32</v>
          </cell>
          <cell r="D307">
            <v>6.4501912939999997</v>
          </cell>
          <cell r="E307">
            <v>309999</v>
          </cell>
        </row>
        <row r="308">
          <cell r="A308" t="str">
            <v>gobiodon erythrospilus</v>
          </cell>
          <cell r="B308">
            <v>31</v>
          </cell>
          <cell r="C308">
            <v>1.32</v>
          </cell>
          <cell r="D308">
            <v>6.2075424400000001</v>
          </cell>
          <cell r="E308">
            <v>309999</v>
          </cell>
        </row>
        <row r="309">
          <cell r="A309" t="str">
            <v>gobiodon erythrospilus</v>
          </cell>
          <cell r="B309">
            <v>29</v>
          </cell>
          <cell r="C309">
            <v>1.32</v>
          </cell>
          <cell r="D309">
            <v>5.5142539519999998</v>
          </cell>
          <cell r="E309">
            <v>309999</v>
          </cell>
        </row>
        <row r="310">
          <cell r="A310" t="str">
            <v>gobiodon histrio</v>
          </cell>
          <cell r="B310">
            <v>33</v>
          </cell>
          <cell r="C310">
            <v>1.43</v>
          </cell>
          <cell r="D310">
            <v>8.0847312210000002</v>
          </cell>
          <cell r="E310">
            <v>276928</v>
          </cell>
        </row>
        <row r="311">
          <cell r="A311" t="str">
            <v>gobiodon histrio</v>
          </cell>
          <cell r="B311">
            <v>32</v>
          </cell>
          <cell r="C311">
            <v>1.43</v>
          </cell>
          <cell r="D311">
            <v>5.9542230500000004</v>
          </cell>
          <cell r="E311">
            <v>276928</v>
          </cell>
        </row>
        <row r="312">
          <cell r="A312" t="str">
            <v>gobiodon histrio</v>
          </cell>
          <cell r="B312">
            <v>31</v>
          </cell>
          <cell r="C312">
            <v>1.43</v>
          </cell>
          <cell r="D312">
            <v>5.6956107339999997</v>
          </cell>
          <cell r="E312">
            <v>276928</v>
          </cell>
        </row>
        <row r="313">
          <cell r="A313" t="str">
            <v>gobiodon histrio</v>
          </cell>
          <cell r="B313">
            <v>29</v>
          </cell>
          <cell r="C313">
            <v>1.43</v>
          </cell>
          <cell r="D313">
            <v>4.826300732</v>
          </cell>
          <cell r="E313">
            <v>276928</v>
          </cell>
        </row>
        <row r="314">
          <cell r="A314" t="str">
            <v>alitta succinea</v>
          </cell>
          <cell r="B314">
            <v>25</v>
          </cell>
          <cell r="C314">
            <v>0.215</v>
          </cell>
          <cell r="D314">
            <v>1.68</v>
          </cell>
          <cell r="E314">
            <v>234850</v>
          </cell>
        </row>
        <row r="315">
          <cell r="A315" t="str">
            <v>alitta succinea</v>
          </cell>
          <cell r="B315">
            <v>30</v>
          </cell>
          <cell r="C315">
            <v>0.215</v>
          </cell>
          <cell r="D315">
            <v>2.52</v>
          </cell>
          <cell r="E315">
            <v>234850</v>
          </cell>
        </row>
        <row r="316">
          <cell r="A316" t="str">
            <v>stenobrachius leucopsarus</v>
          </cell>
          <cell r="B316">
            <v>5</v>
          </cell>
          <cell r="C316">
            <v>4.3</v>
          </cell>
          <cell r="D316">
            <v>1.58490566</v>
          </cell>
          <cell r="E316">
            <v>254363</v>
          </cell>
        </row>
        <row r="317">
          <cell r="A317" t="str">
            <v>stenobrachius leucopsarus</v>
          </cell>
          <cell r="B317">
            <v>10</v>
          </cell>
          <cell r="C317">
            <v>4.4000000000000004</v>
          </cell>
          <cell r="D317">
            <v>2.641509434</v>
          </cell>
          <cell r="E317">
            <v>254363</v>
          </cell>
        </row>
        <row r="318">
          <cell r="A318" t="str">
            <v>tarletonbeania crenularis</v>
          </cell>
          <cell r="B318">
            <v>8</v>
          </cell>
          <cell r="C318" t="str">
            <v>NA</v>
          </cell>
          <cell r="D318">
            <v>3.9622641509999998</v>
          </cell>
          <cell r="E318">
            <v>282927</v>
          </cell>
        </row>
        <row r="319">
          <cell r="A319" t="str">
            <v>tarletonbeania crenularis</v>
          </cell>
          <cell r="B319">
            <v>13</v>
          </cell>
          <cell r="C319" t="str">
            <v>NA</v>
          </cell>
          <cell r="D319">
            <v>4.6226415090000001</v>
          </cell>
          <cell r="E319">
            <v>282927</v>
          </cell>
        </row>
        <row r="320">
          <cell r="A320" t="str">
            <v>dosidicus gigas</v>
          </cell>
          <cell r="B320">
            <v>10</v>
          </cell>
          <cell r="C320">
            <v>4500</v>
          </cell>
          <cell r="D320">
            <v>1.6</v>
          </cell>
          <cell r="E320">
            <v>342291</v>
          </cell>
        </row>
        <row r="321">
          <cell r="A321" t="str">
            <v>dosidicus gigas</v>
          </cell>
          <cell r="B321">
            <v>20</v>
          </cell>
          <cell r="C321">
            <v>4500</v>
          </cell>
          <cell r="D321">
            <v>3.8</v>
          </cell>
          <cell r="E321">
            <v>342291</v>
          </cell>
        </row>
        <row r="322">
          <cell r="A322" t="str">
            <v>dentex dentex</v>
          </cell>
          <cell r="B322">
            <v>15.55</v>
          </cell>
          <cell r="C322">
            <v>745.1</v>
          </cell>
          <cell r="D322">
            <v>7.9605591999999996</v>
          </cell>
          <cell r="E322">
            <v>273962</v>
          </cell>
        </row>
        <row r="323">
          <cell r="A323" t="str">
            <v>dentex dentex</v>
          </cell>
          <cell r="B323">
            <v>19.649999999999999</v>
          </cell>
          <cell r="C323">
            <v>601.70000000000005</v>
          </cell>
          <cell r="D323">
            <v>7.7488422000000003</v>
          </cell>
          <cell r="E323">
            <v>273962</v>
          </cell>
        </row>
        <row r="324">
          <cell r="A324" t="str">
            <v>dentex dentex</v>
          </cell>
          <cell r="B324">
            <v>17.05</v>
          </cell>
          <cell r="C324">
            <v>117.4</v>
          </cell>
          <cell r="D324">
            <v>6.2244798000000001</v>
          </cell>
          <cell r="E324">
            <v>273962</v>
          </cell>
        </row>
        <row r="325">
          <cell r="A325" t="str">
            <v>dentex dentex</v>
          </cell>
          <cell r="B325">
            <v>13.75</v>
          </cell>
          <cell r="C325">
            <v>117.1</v>
          </cell>
          <cell r="D325">
            <v>5.6105004999999997</v>
          </cell>
          <cell r="E325">
            <v>273962</v>
          </cell>
        </row>
        <row r="326">
          <cell r="A326" t="str">
            <v>dentex dentex</v>
          </cell>
          <cell r="B326">
            <v>23.95</v>
          </cell>
          <cell r="C326">
            <v>255.1</v>
          </cell>
          <cell r="D326">
            <v>8.5957101999999992</v>
          </cell>
          <cell r="E326">
            <v>273962</v>
          </cell>
        </row>
        <row r="327">
          <cell r="A327" t="str">
            <v>dentex dentex</v>
          </cell>
          <cell r="B327">
            <v>27.95</v>
          </cell>
          <cell r="C327">
            <v>251.2</v>
          </cell>
          <cell r="D327">
            <v>8.5110233999999991</v>
          </cell>
          <cell r="E327">
            <v>273962</v>
          </cell>
        </row>
        <row r="328">
          <cell r="A328" t="str">
            <v>dentex dentex</v>
          </cell>
          <cell r="B328">
            <v>26.65</v>
          </cell>
          <cell r="C328">
            <v>656.4</v>
          </cell>
          <cell r="D328">
            <v>8.1934479000000007</v>
          </cell>
          <cell r="E328">
            <v>273962</v>
          </cell>
        </row>
        <row r="329">
          <cell r="A329" t="str">
            <v>dentex dentex</v>
          </cell>
          <cell r="B329">
            <v>20.75</v>
          </cell>
          <cell r="C329">
            <v>350.8</v>
          </cell>
          <cell r="D329">
            <v>6.4785402000000003</v>
          </cell>
          <cell r="E329">
            <v>273962</v>
          </cell>
        </row>
        <row r="330">
          <cell r="A330" t="str">
            <v>cancer irroratus</v>
          </cell>
          <cell r="B330">
            <v>10</v>
          </cell>
          <cell r="C330">
            <v>1.9000000000000001E-5</v>
          </cell>
          <cell r="D330">
            <v>1.946397304</v>
          </cell>
          <cell r="E330">
            <v>158057</v>
          </cell>
        </row>
        <row r="331">
          <cell r="A331" t="str">
            <v>cancer irroratus</v>
          </cell>
          <cell r="B331">
            <v>15</v>
          </cell>
          <cell r="C331">
            <v>1.9000000000000001E-5</v>
          </cell>
          <cell r="D331">
            <v>3.5718049509999998</v>
          </cell>
          <cell r="E331">
            <v>158057</v>
          </cell>
        </row>
        <row r="332">
          <cell r="A332" t="str">
            <v>cancer irroratus</v>
          </cell>
          <cell r="B332">
            <v>20</v>
          </cell>
          <cell r="C332">
            <v>1.9000000000000001E-5</v>
          </cell>
          <cell r="D332">
            <v>4.6912908890000002</v>
          </cell>
          <cell r="E332">
            <v>158057</v>
          </cell>
        </row>
        <row r="333">
          <cell r="A333" t="str">
            <v>cancer irroratus</v>
          </cell>
          <cell r="B333">
            <v>25</v>
          </cell>
          <cell r="C333">
            <v>1.9000000000000001E-5</v>
          </cell>
          <cell r="D333">
            <v>8.5502449479999996</v>
          </cell>
          <cell r="E333">
            <v>158057</v>
          </cell>
        </row>
        <row r="334">
          <cell r="A334" t="str">
            <v>cancer irroratus</v>
          </cell>
          <cell r="B334">
            <v>30</v>
          </cell>
          <cell r="C334">
            <v>1.9000000000000001E-5</v>
          </cell>
          <cell r="D334">
            <v>30.043340100000002</v>
          </cell>
          <cell r="E334">
            <v>158057</v>
          </cell>
        </row>
        <row r="335">
          <cell r="A335" t="str">
            <v>cancer irroratus</v>
          </cell>
          <cell r="B335">
            <v>10</v>
          </cell>
          <cell r="C335">
            <v>1.9000000000000001E-5</v>
          </cell>
          <cell r="D335">
            <v>1.946397304</v>
          </cell>
          <cell r="E335">
            <v>158057</v>
          </cell>
        </row>
        <row r="336">
          <cell r="A336" t="str">
            <v>cancer irroratus</v>
          </cell>
          <cell r="B336">
            <v>15</v>
          </cell>
          <cell r="C336">
            <v>1.9000000000000001E-5</v>
          </cell>
          <cell r="D336">
            <v>4.5313943410000004</v>
          </cell>
          <cell r="E336">
            <v>158057</v>
          </cell>
        </row>
        <row r="337">
          <cell r="A337" t="str">
            <v>cancer irroratus</v>
          </cell>
          <cell r="B337">
            <v>20</v>
          </cell>
          <cell r="C337">
            <v>1.9000000000000001E-5</v>
          </cell>
          <cell r="D337">
            <v>5.8934341789999998</v>
          </cell>
          <cell r="E337">
            <v>158057</v>
          </cell>
        </row>
        <row r="338">
          <cell r="A338" t="str">
            <v>cancer irroratus</v>
          </cell>
          <cell r="B338">
            <v>25</v>
          </cell>
          <cell r="C338">
            <v>1.9000000000000001E-5</v>
          </cell>
          <cell r="D338">
            <v>9.5429700159999999</v>
          </cell>
          <cell r="E338">
            <v>158057</v>
          </cell>
        </row>
        <row r="339">
          <cell r="A339" t="str">
            <v>cancer irroratus</v>
          </cell>
          <cell r="B339">
            <v>30</v>
          </cell>
          <cell r="C339">
            <v>1.9000000000000001E-5</v>
          </cell>
          <cell r="D339">
            <v>30.043340100000002</v>
          </cell>
          <cell r="E339">
            <v>158057</v>
          </cell>
        </row>
        <row r="340">
          <cell r="A340" t="str">
            <v>cancer irroratus</v>
          </cell>
          <cell r="B340">
            <v>10</v>
          </cell>
          <cell r="C340">
            <v>5.7399999999999999E-5</v>
          </cell>
          <cell r="D340">
            <v>1.585953358</v>
          </cell>
          <cell r="E340">
            <v>158057</v>
          </cell>
        </row>
        <row r="341">
          <cell r="A341" t="str">
            <v>cancer irroratus</v>
          </cell>
          <cell r="B341">
            <v>15</v>
          </cell>
          <cell r="C341">
            <v>5.7399999999999999E-5</v>
          </cell>
          <cell r="D341">
            <v>1.785902476</v>
          </cell>
          <cell r="E341">
            <v>158057</v>
          </cell>
        </row>
        <row r="342">
          <cell r="A342" t="str">
            <v>cancer irroratus</v>
          </cell>
          <cell r="B342">
            <v>20</v>
          </cell>
          <cell r="C342">
            <v>5.7399999999999999E-5</v>
          </cell>
          <cell r="D342">
            <v>6.7437306530000001</v>
          </cell>
          <cell r="E342">
            <v>158057</v>
          </cell>
        </row>
        <row r="343">
          <cell r="A343" t="str">
            <v>cancer irroratus</v>
          </cell>
          <cell r="B343">
            <v>25</v>
          </cell>
          <cell r="C343">
            <v>5.7399999999999999E-5</v>
          </cell>
          <cell r="D343">
            <v>9.6390401840000006</v>
          </cell>
          <cell r="E343">
            <v>158057</v>
          </cell>
        </row>
        <row r="344">
          <cell r="A344" t="str">
            <v>cancer irroratus</v>
          </cell>
          <cell r="B344">
            <v>30</v>
          </cell>
          <cell r="C344">
            <v>5.7399999999999999E-5</v>
          </cell>
          <cell r="D344">
            <v>25.140433900000001</v>
          </cell>
          <cell r="E344">
            <v>158057</v>
          </cell>
        </row>
        <row r="345">
          <cell r="A345" t="str">
            <v>cancer irroratus</v>
          </cell>
          <cell r="B345">
            <v>10</v>
          </cell>
          <cell r="C345">
            <v>5.7399999999999999E-5</v>
          </cell>
          <cell r="D345">
            <v>2.0665452850000001</v>
          </cell>
          <cell r="E345">
            <v>158057</v>
          </cell>
        </row>
        <row r="346">
          <cell r="A346" t="str">
            <v>cancer irroratus</v>
          </cell>
          <cell r="B346">
            <v>15</v>
          </cell>
          <cell r="C346">
            <v>5.7399999999999999E-5</v>
          </cell>
          <cell r="D346">
            <v>4.104910168</v>
          </cell>
          <cell r="E346">
            <v>158057</v>
          </cell>
        </row>
        <row r="347">
          <cell r="A347" t="str">
            <v>cancer irroratus</v>
          </cell>
          <cell r="B347">
            <v>20</v>
          </cell>
          <cell r="C347">
            <v>5.7399999999999999E-5</v>
          </cell>
          <cell r="D347">
            <v>6.7437306530000001</v>
          </cell>
          <cell r="E347">
            <v>158057</v>
          </cell>
        </row>
        <row r="348">
          <cell r="A348" t="str">
            <v>cancer irroratus</v>
          </cell>
          <cell r="B348">
            <v>25</v>
          </cell>
          <cell r="C348">
            <v>5.7399999999999999E-5</v>
          </cell>
          <cell r="D348">
            <v>9.6070167949999998</v>
          </cell>
          <cell r="E348">
            <v>158057</v>
          </cell>
        </row>
        <row r="349">
          <cell r="A349" t="str">
            <v>cancer irroratus</v>
          </cell>
          <cell r="B349">
            <v>30</v>
          </cell>
          <cell r="C349">
            <v>5.7399999999999999E-5</v>
          </cell>
          <cell r="D349">
            <v>25.140433900000001</v>
          </cell>
          <cell r="E349">
            <v>158057</v>
          </cell>
        </row>
        <row r="350">
          <cell r="A350" t="str">
            <v>cancer irroratus</v>
          </cell>
          <cell r="B350">
            <v>10</v>
          </cell>
          <cell r="C350">
            <v>1.0900000000000001E-4</v>
          </cell>
          <cell r="D350">
            <v>1.6820717439999999</v>
          </cell>
          <cell r="E350">
            <v>158057</v>
          </cell>
        </row>
        <row r="351">
          <cell r="A351" t="str">
            <v>cancer irroratus</v>
          </cell>
          <cell r="B351">
            <v>15</v>
          </cell>
          <cell r="C351">
            <v>1.0900000000000001E-4</v>
          </cell>
          <cell r="D351">
            <v>0.90627886800000002</v>
          </cell>
          <cell r="E351">
            <v>158057</v>
          </cell>
        </row>
        <row r="352">
          <cell r="A352" t="str">
            <v>cancer irroratus</v>
          </cell>
          <cell r="B352">
            <v>20</v>
          </cell>
          <cell r="C352">
            <v>1.0900000000000001E-4</v>
          </cell>
          <cell r="D352">
            <v>4.1342000959999998</v>
          </cell>
          <cell r="E352">
            <v>158057</v>
          </cell>
        </row>
        <row r="353">
          <cell r="A353" t="str">
            <v>cancer irroratus</v>
          </cell>
          <cell r="B353">
            <v>25</v>
          </cell>
          <cell r="C353">
            <v>1.0900000000000001E-4</v>
          </cell>
          <cell r="D353">
            <v>7.6856134359999997</v>
          </cell>
          <cell r="E353">
            <v>158057</v>
          </cell>
        </row>
        <row r="354">
          <cell r="A354" t="str">
            <v>cancer irroratus</v>
          </cell>
          <cell r="B354">
            <v>30</v>
          </cell>
          <cell r="C354">
            <v>1.0900000000000001E-4</v>
          </cell>
          <cell r="D354">
            <v>20.863430619999999</v>
          </cell>
          <cell r="E354">
            <v>158057</v>
          </cell>
        </row>
        <row r="355">
          <cell r="A355" t="str">
            <v>cancer irroratus</v>
          </cell>
          <cell r="B355">
            <v>10</v>
          </cell>
          <cell r="C355">
            <v>1.0900000000000001E-4</v>
          </cell>
          <cell r="D355">
            <v>3.1959363129999998</v>
          </cell>
          <cell r="E355">
            <v>158057</v>
          </cell>
        </row>
        <row r="356">
          <cell r="A356" t="str">
            <v>cancer irroratus</v>
          </cell>
          <cell r="B356">
            <v>15</v>
          </cell>
          <cell r="C356">
            <v>1.0900000000000001E-4</v>
          </cell>
          <cell r="D356">
            <v>1.7059366929999999</v>
          </cell>
          <cell r="E356">
            <v>158057</v>
          </cell>
        </row>
        <row r="357">
          <cell r="A357" t="str">
            <v>cancer irroratus</v>
          </cell>
          <cell r="B357">
            <v>20</v>
          </cell>
          <cell r="C357">
            <v>1.0900000000000001E-4</v>
          </cell>
          <cell r="D357">
            <v>7.2715008780000003</v>
          </cell>
          <cell r="E357">
            <v>158057</v>
          </cell>
        </row>
        <row r="358">
          <cell r="A358" t="str">
            <v>cancer irroratus</v>
          </cell>
          <cell r="B358">
            <v>25</v>
          </cell>
          <cell r="C358">
            <v>1.0900000000000001E-4</v>
          </cell>
          <cell r="D358">
            <v>13.962197740000001</v>
          </cell>
          <cell r="E358">
            <v>158057</v>
          </cell>
        </row>
        <row r="359">
          <cell r="A359" t="str">
            <v>cancer irroratus</v>
          </cell>
          <cell r="B359">
            <v>30</v>
          </cell>
          <cell r="C359">
            <v>1.0900000000000001E-4</v>
          </cell>
          <cell r="D359">
            <v>20.863430619999999</v>
          </cell>
          <cell r="E359">
            <v>158057</v>
          </cell>
        </row>
        <row r="360">
          <cell r="A360" t="str">
            <v>cancer irroratus</v>
          </cell>
          <cell r="B360">
            <v>10</v>
          </cell>
          <cell r="C360">
            <v>1.73E-4</v>
          </cell>
          <cell r="D360">
            <v>1.3456573949999999</v>
          </cell>
          <cell r="E360">
            <v>158057</v>
          </cell>
        </row>
        <row r="361">
          <cell r="A361" t="str">
            <v>cancer irroratus</v>
          </cell>
          <cell r="B361">
            <v>15</v>
          </cell>
          <cell r="C361">
            <v>1.73E-4</v>
          </cell>
          <cell r="D361">
            <v>1.679281432</v>
          </cell>
          <cell r="E361">
            <v>158057</v>
          </cell>
        </row>
        <row r="362">
          <cell r="A362" t="str">
            <v>cancer irroratus</v>
          </cell>
          <cell r="B362">
            <v>20</v>
          </cell>
          <cell r="C362">
            <v>1.73E-4</v>
          </cell>
          <cell r="D362">
            <v>3.6357504390000002</v>
          </cell>
          <cell r="E362">
            <v>158057</v>
          </cell>
        </row>
        <row r="363">
          <cell r="A363" t="str">
            <v>cancer irroratus</v>
          </cell>
          <cell r="B363">
            <v>25</v>
          </cell>
          <cell r="C363">
            <v>1.73E-4</v>
          </cell>
          <cell r="D363">
            <v>8.0058473289999998</v>
          </cell>
          <cell r="E363">
            <v>158057</v>
          </cell>
        </row>
        <row r="364">
          <cell r="A364" t="str">
            <v>cancer irroratus</v>
          </cell>
          <cell r="B364">
            <v>30</v>
          </cell>
          <cell r="C364">
            <v>1.73E-4</v>
          </cell>
          <cell r="D364">
            <v>22.358643149999999</v>
          </cell>
          <cell r="E364">
            <v>158057</v>
          </cell>
        </row>
        <row r="365">
          <cell r="A365" t="str">
            <v>cancer irroratus</v>
          </cell>
          <cell r="B365">
            <v>10</v>
          </cell>
          <cell r="C365">
            <v>1.73E-4</v>
          </cell>
          <cell r="D365">
            <v>1.946397304</v>
          </cell>
          <cell r="E365">
            <v>158057</v>
          </cell>
        </row>
        <row r="366">
          <cell r="A366" t="str">
            <v>cancer irroratus</v>
          </cell>
          <cell r="B366">
            <v>15</v>
          </cell>
          <cell r="C366">
            <v>1.73E-4</v>
          </cell>
          <cell r="D366">
            <v>2.319007692</v>
          </cell>
          <cell r="E366">
            <v>158057</v>
          </cell>
        </row>
        <row r="367">
          <cell r="A367" t="str">
            <v>cancer irroratus</v>
          </cell>
          <cell r="B367">
            <v>20</v>
          </cell>
          <cell r="C367">
            <v>1.73E-4</v>
          </cell>
          <cell r="D367">
            <v>4.4860469119999999</v>
          </cell>
          <cell r="E367">
            <v>158057</v>
          </cell>
        </row>
        <row r="368">
          <cell r="A368" t="str">
            <v>cancer irroratus</v>
          </cell>
          <cell r="B368">
            <v>25</v>
          </cell>
          <cell r="C368">
            <v>1.73E-4</v>
          </cell>
          <cell r="D368">
            <v>10.98402254</v>
          </cell>
          <cell r="E368">
            <v>158057</v>
          </cell>
        </row>
        <row r="369">
          <cell r="A369" t="str">
            <v>cancer irroratus</v>
          </cell>
          <cell r="B369">
            <v>30</v>
          </cell>
          <cell r="C369">
            <v>1.73E-4</v>
          </cell>
          <cell r="D369">
            <v>22.358643149999999</v>
          </cell>
          <cell r="E369">
            <v>158057</v>
          </cell>
        </row>
        <row r="370">
          <cell r="A370" t="str">
            <v>cancer irroratus</v>
          </cell>
          <cell r="B370">
            <v>10</v>
          </cell>
          <cell r="C370">
            <v>2.4600000000000002E-4</v>
          </cell>
          <cell r="D370">
            <v>3.8687650109999998</v>
          </cell>
          <cell r="E370">
            <v>158057</v>
          </cell>
        </row>
        <row r="371">
          <cell r="A371" t="str">
            <v>cancer irroratus</v>
          </cell>
          <cell r="B371">
            <v>15</v>
          </cell>
          <cell r="C371">
            <v>2.4600000000000002E-4</v>
          </cell>
          <cell r="D371">
            <v>1.7059366929999999</v>
          </cell>
          <cell r="E371">
            <v>158057</v>
          </cell>
        </row>
        <row r="372">
          <cell r="A372" t="str">
            <v>cancer irroratus</v>
          </cell>
          <cell r="B372">
            <v>20</v>
          </cell>
          <cell r="C372">
            <v>2.4600000000000002E-4</v>
          </cell>
          <cell r="D372">
            <v>4.6033291849999998</v>
          </cell>
          <cell r="E372">
            <v>158057</v>
          </cell>
        </row>
        <row r="373">
          <cell r="A373" t="str">
            <v>cancer irroratus</v>
          </cell>
          <cell r="B373">
            <v>25</v>
          </cell>
          <cell r="C373">
            <v>2.4600000000000002E-4</v>
          </cell>
          <cell r="D373">
            <v>7.8777537720000002</v>
          </cell>
          <cell r="E373">
            <v>158057</v>
          </cell>
        </row>
        <row r="374">
          <cell r="A374" t="str">
            <v>cancer irroratus</v>
          </cell>
          <cell r="B374">
            <v>30</v>
          </cell>
          <cell r="C374">
            <v>2.4600000000000002E-4</v>
          </cell>
          <cell r="D374">
            <v>22.358643149999999</v>
          </cell>
          <cell r="E374">
            <v>158057</v>
          </cell>
        </row>
        <row r="375">
          <cell r="A375" t="str">
            <v>cancer irroratus</v>
          </cell>
          <cell r="B375">
            <v>10</v>
          </cell>
          <cell r="C375">
            <v>2.4600000000000002E-4</v>
          </cell>
          <cell r="D375">
            <v>4.4695049190000002</v>
          </cell>
          <cell r="E375">
            <v>158057</v>
          </cell>
        </row>
        <row r="376">
          <cell r="A376" t="str">
            <v>cancer irroratus</v>
          </cell>
          <cell r="B376">
            <v>15</v>
          </cell>
          <cell r="C376">
            <v>2.4600000000000002E-4</v>
          </cell>
          <cell r="D376">
            <v>2.5855603</v>
          </cell>
          <cell r="E376">
            <v>158057</v>
          </cell>
        </row>
        <row r="377">
          <cell r="A377" t="str">
            <v>cancer irroratus</v>
          </cell>
          <cell r="B377">
            <v>20</v>
          </cell>
          <cell r="C377">
            <v>2.4600000000000002E-4</v>
          </cell>
          <cell r="D377">
            <v>9.5878257540000007</v>
          </cell>
          <cell r="E377">
            <v>158057</v>
          </cell>
        </row>
        <row r="378">
          <cell r="A378" t="str">
            <v>cancer irroratus</v>
          </cell>
          <cell r="B378">
            <v>25</v>
          </cell>
          <cell r="C378">
            <v>2.4600000000000002E-4</v>
          </cell>
          <cell r="D378">
            <v>17.388700400000001</v>
          </cell>
          <cell r="E378">
            <v>158057</v>
          </cell>
        </row>
        <row r="379">
          <cell r="A379" t="str">
            <v>cancer irroratus</v>
          </cell>
          <cell r="B379">
            <v>30</v>
          </cell>
          <cell r="C379">
            <v>2.4600000000000002E-4</v>
          </cell>
          <cell r="D379">
            <v>22.010919309999998</v>
          </cell>
          <cell r="E379">
            <v>158057</v>
          </cell>
        </row>
        <row r="380">
          <cell r="A380" t="str">
            <v>panaluris interruptus</v>
          </cell>
          <cell r="B380">
            <v>10</v>
          </cell>
          <cell r="C380">
            <v>6.14</v>
          </cell>
          <cell r="D380">
            <v>3.4837038599999999</v>
          </cell>
          <cell r="E380">
            <v>382898</v>
          </cell>
        </row>
        <row r="381">
          <cell r="A381" t="str">
            <v>panaluris interruptus</v>
          </cell>
          <cell r="B381">
            <v>20</v>
          </cell>
          <cell r="C381">
            <v>5.84</v>
          </cell>
          <cell r="D381">
            <v>3.1943951199999998</v>
          </cell>
          <cell r="E381">
            <v>382898</v>
          </cell>
        </row>
        <row r="382">
          <cell r="A382" t="str">
            <v>panaluris interruptus</v>
          </cell>
          <cell r="B382">
            <v>30</v>
          </cell>
          <cell r="C382">
            <v>5.79</v>
          </cell>
          <cell r="D382">
            <v>2.7357674400000001</v>
          </cell>
          <cell r="E382">
            <v>382898</v>
          </cell>
        </row>
        <row r="383">
          <cell r="A383" t="str">
            <v>gennadas sp.</v>
          </cell>
          <cell r="B383">
            <v>5</v>
          </cell>
          <cell r="C383">
            <v>0.28999999999999998</v>
          </cell>
          <cell r="D383">
            <v>0.61</v>
          </cell>
          <cell r="E383">
            <v>106813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zoomScale="140" zoomScaleNormal="140" workbookViewId="0">
      <pane xSplit="2" ySplit="1" topLeftCell="G55" activePane="bottomRight" state="frozen"/>
      <selection pane="topRight" activeCell="C1" sqref="C1"/>
      <selection pane="bottomLeft" activeCell="A2" sqref="A2"/>
      <selection pane="bottomRight" activeCell="R76" sqref="R76"/>
    </sheetView>
  </sheetViews>
  <sheetFormatPr baseColWidth="10" defaultRowHeight="16" x14ac:dyDescent="0.2"/>
  <cols>
    <col min="1" max="1" width="31.83203125" customWidth="1"/>
    <col min="3" max="3" width="26.83203125" customWidth="1"/>
    <col min="5" max="5" width="38.5" customWidth="1"/>
    <col min="6" max="6" width="31.83203125" customWidth="1"/>
    <col min="21" max="21" width="71.33203125" bestFit="1" customWidth="1"/>
  </cols>
  <sheetData>
    <row r="1" spans="1:22" x14ac:dyDescent="0.2">
      <c r="A1" t="s">
        <v>147</v>
      </c>
      <c r="B1" t="s">
        <v>146</v>
      </c>
      <c r="C1" t="s">
        <v>126</v>
      </c>
      <c r="D1" t="s">
        <v>146</v>
      </c>
      <c r="E1" t="s">
        <v>126</v>
      </c>
      <c r="F1" t="s">
        <v>145</v>
      </c>
      <c r="G1" t="s">
        <v>127</v>
      </c>
      <c r="H1" t="s">
        <v>128</v>
      </c>
      <c r="I1" t="s">
        <v>129</v>
      </c>
      <c r="J1" t="s">
        <v>130</v>
      </c>
      <c r="K1" t="s">
        <v>138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140</v>
      </c>
      <c r="R1" t="s">
        <v>141</v>
      </c>
      <c r="S1" t="s">
        <v>136</v>
      </c>
      <c r="T1" t="s">
        <v>139</v>
      </c>
      <c r="U1" t="s">
        <v>137</v>
      </c>
      <c r="V1" t="s">
        <v>213</v>
      </c>
    </row>
    <row r="2" spans="1:22" x14ac:dyDescent="0.2">
      <c r="A2" t="s">
        <v>0</v>
      </c>
      <c r="B2">
        <f t="shared" ref="B2:B33" si="0">LEN(A2)</f>
        <v>29</v>
      </c>
      <c r="C2" t="str">
        <f t="shared" ref="C2:C33" si="1">RIGHT(A2,B2-5)</f>
        <v>Acanthephyra acutifrons'</v>
      </c>
      <c r="D2">
        <f t="shared" ref="D2:D33" si="2">LEN(C2)</f>
        <v>24</v>
      </c>
      <c r="E2" t="str">
        <f t="shared" ref="E2:E17" si="3">LOWER(LEFT(C2,D2-1))</f>
        <v>acanthephyra acutifrons</v>
      </c>
      <c r="F2">
        <v>158347</v>
      </c>
      <c r="G2">
        <v>0.47960000000000003</v>
      </c>
      <c r="H2">
        <v>4.02E-2</v>
      </c>
      <c r="I2">
        <v>2</v>
      </c>
      <c r="J2" t="s">
        <v>72</v>
      </c>
      <c r="K2">
        <v>1</v>
      </c>
      <c r="L2">
        <v>3.73E-2</v>
      </c>
      <c r="M2">
        <v>-2.7799999999999998E-2</v>
      </c>
      <c r="N2">
        <v>2</v>
      </c>
      <c r="O2" t="s">
        <v>72</v>
      </c>
      <c r="P2">
        <v>1</v>
      </c>
      <c r="Q2">
        <v>2.0059999999999998</v>
      </c>
      <c r="R2">
        <v>2.3250000000000002</v>
      </c>
      <c r="S2">
        <v>68</v>
      </c>
      <c r="T2" t="s">
        <v>72</v>
      </c>
      <c r="U2" t="s">
        <v>74</v>
      </c>
      <c r="V2" t="s">
        <v>158</v>
      </c>
    </row>
    <row r="3" spans="1:22" ht="18" x14ac:dyDescent="0.2">
      <c r="A3" t="s">
        <v>1</v>
      </c>
      <c r="B3">
        <f t="shared" si="0"/>
        <v>31</v>
      </c>
      <c r="C3" t="str">
        <f t="shared" si="1"/>
        <v>Acanthephyra curtirostris'</v>
      </c>
      <c r="D3">
        <f t="shared" si="2"/>
        <v>26</v>
      </c>
      <c r="E3" t="str">
        <f t="shared" si="3"/>
        <v>acanthephyra curtirostris</v>
      </c>
      <c r="F3" s="1">
        <v>107579</v>
      </c>
      <c r="G3">
        <v>0.37769999999999998</v>
      </c>
      <c r="H3">
        <v>4.3900000000000002E-2</v>
      </c>
      <c r="I3">
        <v>2</v>
      </c>
      <c r="J3" t="s">
        <v>72</v>
      </c>
      <c r="K3">
        <v>1</v>
      </c>
      <c r="L3">
        <v>3.9100000000000003E-2</v>
      </c>
      <c r="M3">
        <v>3.7999999999999999E-2</v>
      </c>
      <c r="N3">
        <v>2</v>
      </c>
      <c r="O3" t="s">
        <v>72</v>
      </c>
      <c r="P3">
        <v>1</v>
      </c>
      <c r="Q3">
        <v>1.7805</v>
      </c>
      <c r="R3">
        <v>1.85</v>
      </c>
      <c r="S3">
        <v>187</v>
      </c>
      <c r="T3" t="s">
        <v>72</v>
      </c>
      <c r="U3" t="s">
        <v>75</v>
      </c>
      <c r="V3" t="s">
        <v>210</v>
      </c>
    </row>
    <row r="4" spans="1:22" x14ac:dyDescent="0.2">
      <c r="A4" t="s">
        <v>2</v>
      </c>
      <c r="B4">
        <f t="shared" si="0"/>
        <v>27</v>
      </c>
      <c r="C4" t="str">
        <f t="shared" si="1"/>
        <v>Acanthephyra purpurea'</v>
      </c>
      <c r="D4">
        <f t="shared" si="2"/>
        <v>22</v>
      </c>
      <c r="E4" t="str">
        <f t="shared" si="3"/>
        <v>acanthephyra purpurea</v>
      </c>
      <c r="F4">
        <f>VLOOKUP(E4,[1]allmidata_alphia!$A$2:$E$383,5, FALSE)</f>
        <v>107582</v>
      </c>
      <c r="G4">
        <v>1.0357000000000001</v>
      </c>
      <c r="H4">
        <v>0.8407</v>
      </c>
      <c r="I4">
        <v>2</v>
      </c>
      <c r="J4" t="s">
        <v>72</v>
      </c>
      <c r="K4">
        <v>1</v>
      </c>
      <c r="L4">
        <v>4.2900000000000001E-2</v>
      </c>
      <c r="M4">
        <v>0.13200000000000001</v>
      </c>
      <c r="N4">
        <v>2</v>
      </c>
      <c r="O4" t="s">
        <v>72</v>
      </c>
      <c r="P4">
        <v>1</v>
      </c>
      <c r="Q4">
        <v>3.1242999999999999</v>
      </c>
      <c r="S4">
        <v>987</v>
      </c>
      <c r="T4" t="s">
        <v>72</v>
      </c>
      <c r="U4" t="s">
        <v>76</v>
      </c>
      <c r="V4" t="s">
        <v>162</v>
      </c>
    </row>
    <row r="5" spans="1:22" x14ac:dyDescent="0.2">
      <c r="A5" t="s">
        <v>3</v>
      </c>
      <c r="B5">
        <f t="shared" si="0"/>
        <v>25</v>
      </c>
      <c r="C5" t="str">
        <f t="shared" si="1"/>
        <v>Acanthephyra smithi'</v>
      </c>
      <c r="D5">
        <f t="shared" si="2"/>
        <v>20</v>
      </c>
      <c r="E5" t="str">
        <f t="shared" si="3"/>
        <v>acanthephyra smithi</v>
      </c>
      <c r="F5">
        <f>VLOOKUP(E5,[1]allmidata_alphia!$A$2:$E$383,5, FALSE)</f>
        <v>210432</v>
      </c>
      <c r="G5">
        <v>1.0826</v>
      </c>
      <c r="H5">
        <v>0.31319999999999998</v>
      </c>
      <c r="I5">
        <v>3</v>
      </c>
      <c r="J5">
        <v>0.13150000000000001</v>
      </c>
      <c r="K5">
        <v>0.60570000000000002</v>
      </c>
      <c r="L5">
        <v>3.4500000000000003E-2</v>
      </c>
      <c r="M5">
        <v>-3.0099999999999998E-2</v>
      </c>
      <c r="N5">
        <v>3</v>
      </c>
      <c r="O5">
        <v>0.01</v>
      </c>
      <c r="P5">
        <v>0.7823</v>
      </c>
      <c r="Q5">
        <v>1.6415</v>
      </c>
      <c r="R5">
        <v>1.6</v>
      </c>
      <c r="S5">
        <v>17</v>
      </c>
      <c r="T5" t="s">
        <v>72</v>
      </c>
      <c r="U5" t="s">
        <v>74</v>
      </c>
      <c r="V5" t="s">
        <v>158</v>
      </c>
    </row>
    <row r="6" spans="1:22" x14ac:dyDescent="0.2">
      <c r="A6" t="s">
        <v>4</v>
      </c>
      <c r="B6">
        <f t="shared" si="0"/>
        <v>28</v>
      </c>
      <c r="C6" t="str">
        <f t="shared" si="1"/>
        <v>Acipenser brevirostrum'</v>
      </c>
      <c r="D6">
        <f t="shared" si="2"/>
        <v>23</v>
      </c>
      <c r="E6" t="str">
        <f t="shared" si="3"/>
        <v>acipenser brevirostrum</v>
      </c>
      <c r="F6">
        <f>VLOOKUP(E6,[1]allmidata_alphia!$A$2:$E$383,5, FALSE)</f>
        <v>157869</v>
      </c>
      <c r="G6" t="s">
        <v>72</v>
      </c>
      <c r="H6" t="s">
        <v>72</v>
      </c>
      <c r="I6">
        <v>0</v>
      </c>
      <c r="J6" t="s">
        <v>72</v>
      </c>
      <c r="K6">
        <v>0</v>
      </c>
      <c r="L6">
        <v>4.5199999999999997E-2</v>
      </c>
      <c r="M6">
        <v>0.36259999999999998</v>
      </c>
      <c r="N6">
        <v>6</v>
      </c>
      <c r="O6">
        <v>1.2500000000000001E-2</v>
      </c>
      <c r="P6">
        <v>0.5746</v>
      </c>
      <c r="Q6">
        <v>4.5134999999999996</v>
      </c>
      <c r="S6">
        <v>68</v>
      </c>
      <c r="T6" t="s">
        <v>72</v>
      </c>
      <c r="U6" t="s">
        <v>77</v>
      </c>
      <c r="V6" t="s">
        <v>204</v>
      </c>
    </row>
    <row r="7" spans="1:22" x14ac:dyDescent="0.2">
      <c r="A7" t="s">
        <v>5</v>
      </c>
      <c r="B7">
        <f t="shared" si="0"/>
        <v>21</v>
      </c>
      <c r="C7" t="str">
        <f t="shared" si="1"/>
        <v>Alitta succinea'</v>
      </c>
      <c r="D7">
        <f t="shared" si="2"/>
        <v>16</v>
      </c>
      <c r="E7" t="str">
        <f t="shared" si="3"/>
        <v>alitta succinea</v>
      </c>
      <c r="F7">
        <f>VLOOKUP(E7,[1]allmidata_alphia!$A$2:$E$383,5, FALSE)</f>
        <v>234850</v>
      </c>
      <c r="G7">
        <v>0.11269999999999999</v>
      </c>
      <c r="H7">
        <v>1.1778999999999999</v>
      </c>
      <c r="I7">
        <v>2</v>
      </c>
      <c r="J7" t="s">
        <v>72</v>
      </c>
      <c r="K7">
        <v>1</v>
      </c>
      <c r="L7">
        <v>7.1000000000000004E-3</v>
      </c>
      <c r="M7">
        <v>0.63029999999999997</v>
      </c>
      <c r="N7">
        <v>2</v>
      </c>
      <c r="O7" t="s">
        <v>72</v>
      </c>
      <c r="P7">
        <v>1</v>
      </c>
      <c r="Q7" t="s">
        <v>72</v>
      </c>
      <c r="S7">
        <v>12304</v>
      </c>
      <c r="T7" t="s">
        <v>72</v>
      </c>
      <c r="U7" t="s">
        <v>78</v>
      </c>
      <c r="V7" t="s">
        <v>189</v>
      </c>
    </row>
    <row r="8" spans="1:22" x14ac:dyDescent="0.2">
      <c r="A8" t="s">
        <v>6</v>
      </c>
      <c r="B8">
        <f t="shared" si="0"/>
        <v>23</v>
      </c>
      <c r="C8" t="str">
        <f t="shared" si="1"/>
        <v>Anguilla japonica'</v>
      </c>
      <c r="D8">
        <f t="shared" si="2"/>
        <v>18</v>
      </c>
      <c r="E8" t="str">
        <f t="shared" si="3"/>
        <v>anguilla japonica</v>
      </c>
      <c r="F8">
        <f>VLOOKUP(E8,[1]allmidata_alphia!$A$2:$E$383,5, FALSE)</f>
        <v>271705</v>
      </c>
      <c r="G8" t="s">
        <v>72</v>
      </c>
      <c r="H8" t="s">
        <v>72</v>
      </c>
      <c r="I8">
        <v>0</v>
      </c>
      <c r="J8" t="s">
        <v>72</v>
      </c>
      <c r="K8">
        <v>0</v>
      </c>
      <c r="L8">
        <v>0.12670000000000001</v>
      </c>
      <c r="M8">
        <v>0.12659999999999999</v>
      </c>
      <c r="N8">
        <v>2</v>
      </c>
      <c r="O8" t="s">
        <v>72</v>
      </c>
      <c r="P8">
        <v>1</v>
      </c>
      <c r="Q8">
        <v>1.3225</v>
      </c>
      <c r="R8">
        <v>1.2290000000000001</v>
      </c>
      <c r="S8">
        <v>1164</v>
      </c>
      <c r="T8" t="s">
        <v>72</v>
      </c>
      <c r="U8" t="s">
        <v>79</v>
      </c>
      <c r="V8" t="s">
        <v>208</v>
      </c>
    </row>
    <row r="9" spans="1:22" x14ac:dyDescent="0.2">
      <c r="A9" t="s">
        <v>7</v>
      </c>
      <c r="B9">
        <f t="shared" si="0"/>
        <v>26</v>
      </c>
      <c r="C9" t="str">
        <f t="shared" si="1"/>
        <v>Bellapiscis lesleyae'</v>
      </c>
      <c r="D9">
        <f t="shared" si="2"/>
        <v>21</v>
      </c>
      <c r="E9" t="str">
        <f t="shared" si="3"/>
        <v>bellapiscis lesleyae</v>
      </c>
      <c r="F9">
        <f>VLOOKUP(E9,[1]allmidata_alphia!$A$2:$E$383,5, FALSE)</f>
        <v>279887</v>
      </c>
      <c r="G9">
        <v>0.72070000000000001</v>
      </c>
      <c r="H9">
        <v>0.71989999999999998</v>
      </c>
      <c r="I9">
        <v>2</v>
      </c>
      <c r="J9" t="s">
        <v>72</v>
      </c>
      <c r="K9">
        <v>1</v>
      </c>
      <c r="L9">
        <v>5.5399999999999998E-2</v>
      </c>
      <c r="M9">
        <v>0.52639999999999998</v>
      </c>
      <c r="N9">
        <v>2</v>
      </c>
      <c r="O9" t="s">
        <v>72</v>
      </c>
      <c r="P9">
        <v>1</v>
      </c>
      <c r="Q9">
        <v>2.4725000000000001</v>
      </c>
      <c r="R9">
        <v>2.4247999999999998</v>
      </c>
      <c r="S9">
        <v>20</v>
      </c>
      <c r="T9" t="s">
        <v>72</v>
      </c>
      <c r="U9" t="s">
        <v>80</v>
      </c>
      <c r="V9" t="s">
        <v>168</v>
      </c>
    </row>
    <row r="10" spans="1:22" x14ac:dyDescent="0.2">
      <c r="A10" t="s">
        <v>8</v>
      </c>
      <c r="B10">
        <f t="shared" si="0"/>
        <v>24</v>
      </c>
      <c r="C10" t="str">
        <f t="shared" si="1"/>
        <v>Bellapiscis medius'</v>
      </c>
      <c r="D10">
        <f t="shared" si="2"/>
        <v>19</v>
      </c>
      <c r="E10" t="str">
        <f t="shared" si="3"/>
        <v>bellapiscis medius</v>
      </c>
      <c r="F10">
        <f>VLOOKUP(E10,[1]allmidata_alphia!$A$2:$E$383,5, FALSE)</f>
        <v>279888</v>
      </c>
      <c r="G10">
        <v>0.73870000000000002</v>
      </c>
      <c r="H10">
        <v>0.98860000000000003</v>
      </c>
      <c r="I10">
        <v>2</v>
      </c>
      <c r="J10" t="s">
        <v>72</v>
      </c>
      <c r="K10">
        <v>1</v>
      </c>
      <c r="L10">
        <v>2.29E-2</v>
      </c>
      <c r="M10">
        <v>0.6421</v>
      </c>
      <c r="N10">
        <v>2</v>
      </c>
      <c r="O10" t="s">
        <v>72</v>
      </c>
      <c r="P10">
        <v>1</v>
      </c>
      <c r="Q10">
        <v>5.4820000000000002</v>
      </c>
      <c r="R10">
        <v>5.1166999999999998</v>
      </c>
      <c r="S10">
        <v>41</v>
      </c>
      <c r="T10">
        <v>8.6031999999999993</v>
      </c>
      <c r="U10" t="s">
        <v>80</v>
      </c>
      <c r="V10" t="s">
        <v>168</v>
      </c>
    </row>
    <row r="11" spans="1:22" x14ac:dyDescent="0.2">
      <c r="A11" t="s">
        <v>9</v>
      </c>
      <c r="B11">
        <f t="shared" si="0"/>
        <v>27</v>
      </c>
      <c r="C11" t="str">
        <f t="shared" si="1"/>
        <v>Bythograea thermydron'</v>
      </c>
      <c r="D11">
        <f t="shared" si="2"/>
        <v>22</v>
      </c>
      <c r="E11" t="str">
        <f t="shared" si="3"/>
        <v>bythograea thermydron</v>
      </c>
      <c r="F11">
        <f>VLOOKUP(E11,[1]allmidata_alphia!$A$2:$E$383,5, FALSE)</f>
        <v>440289</v>
      </c>
      <c r="G11">
        <v>0.70169999999999999</v>
      </c>
      <c r="H11">
        <v>0.56299999999999994</v>
      </c>
      <c r="I11">
        <v>3</v>
      </c>
      <c r="J11">
        <v>2.35E-2</v>
      </c>
      <c r="K11">
        <v>0.99870000000000003</v>
      </c>
      <c r="L11">
        <v>1.9199999999999998E-2</v>
      </c>
      <c r="M11">
        <v>0.24410000000000001</v>
      </c>
      <c r="N11">
        <v>3</v>
      </c>
      <c r="O11">
        <v>3.7699999999999997E-2</v>
      </c>
      <c r="P11">
        <v>0.97970000000000002</v>
      </c>
      <c r="Q11" t="s">
        <v>72</v>
      </c>
      <c r="S11">
        <v>100</v>
      </c>
      <c r="T11" t="s">
        <v>72</v>
      </c>
      <c r="U11" t="s">
        <v>81</v>
      </c>
      <c r="V11" t="s">
        <v>174</v>
      </c>
    </row>
    <row r="12" spans="1:22" x14ac:dyDescent="0.2">
      <c r="A12" t="s">
        <v>10</v>
      </c>
      <c r="B12">
        <f t="shared" si="0"/>
        <v>25</v>
      </c>
      <c r="C12" t="str">
        <f t="shared" si="1"/>
        <v>Callinectes sapidus'</v>
      </c>
      <c r="D12">
        <f t="shared" si="2"/>
        <v>20</v>
      </c>
      <c r="E12" t="str">
        <f t="shared" si="3"/>
        <v>callinectes sapidus</v>
      </c>
      <c r="F12">
        <f>VLOOKUP(E12,[1]allmidata_alphia!$A$2:$E$383,5, FALSE)</f>
        <v>107379</v>
      </c>
      <c r="G12">
        <v>0.40360000000000001</v>
      </c>
      <c r="H12">
        <v>1.0398000000000001</v>
      </c>
      <c r="I12">
        <v>3</v>
      </c>
      <c r="J12">
        <v>0.2445</v>
      </c>
      <c r="K12">
        <v>0.96389999999999998</v>
      </c>
      <c r="L12">
        <v>3.0200000000000001E-2</v>
      </c>
      <c r="M12">
        <v>0.44579999999999997</v>
      </c>
      <c r="N12">
        <v>3</v>
      </c>
      <c r="O12">
        <v>0.12189999999999999</v>
      </c>
      <c r="P12">
        <v>0.83899999999999997</v>
      </c>
      <c r="Q12">
        <v>2.9407000000000001</v>
      </c>
      <c r="R12">
        <v>2.8719000000000001</v>
      </c>
      <c r="S12">
        <v>51815</v>
      </c>
      <c r="T12">
        <v>4.5999999999999996</v>
      </c>
      <c r="U12" t="s">
        <v>82</v>
      </c>
      <c r="V12" t="s">
        <v>197</v>
      </c>
    </row>
    <row r="13" spans="1:22" x14ac:dyDescent="0.2">
      <c r="A13" t="s">
        <v>11</v>
      </c>
      <c r="B13">
        <f t="shared" si="0"/>
        <v>22</v>
      </c>
      <c r="C13" t="str">
        <f t="shared" si="1"/>
        <v>Cancer irroratus'</v>
      </c>
      <c r="D13">
        <f t="shared" si="2"/>
        <v>17</v>
      </c>
      <c r="E13" t="str">
        <f t="shared" si="3"/>
        <v>cancer irroratus</v>
      </c>
      <c r="F13">
        <f>VLOOKUP(E13,[1]allmidata_alphia!$A$2:$E$383,5, FALSE)</f>
        <v>158057</v>
      </c>
      <c r="G13" t="s">
        <v>72</v>
      </c>
      <c r="H13" t="s">
        <v>72</v>
      </c>
      <c r="I13">
        <v>0</v>
      </c>
      <c r="J13" t="s">
        <v>72</v>
      </c>
      <c r="K13">
        <v>0</v>
      </c>
      <c r="L13">
        <v>2.8500000000000001E-2</v>
      </c>
      <c r="M13">
        <v>0.63370000000000004</v>
      </c>
      <c r="N13">
        <v>50</v>
      </c>
      <c r="O13">
        <v>0</v>
      </c>
      <c r="P13">
        <v>0.54890000000000005</v>
      </c>
      <c r="Q13">
        <v>3.9142000000000001</v>
      </c>
      <c r="S13">
        <v>1280</v>
      </c>
      <c r="T13" t="s">
        <v>72</v>
      </c>
      <c r="U13" t="s">
        <v>83</v>
      </c>
      <c r="V13" t="s">
        <v>193</v>
      </c>
    </row>
    <row r="14" spans="1:22" x14ac:dyDescent="0.2">
      <c r="A14" t="s">
        <v>12</v>
      </c>
      <c r="B14">
        <f t="shared" si="0"/>
        <v>25</v>
      </c>
      <c r="C14" t="str">
        <f t="shared" si="1"/>
        <v>Carassius carassius'</v>
      </c>
      <c r="D14">
        <f t="shared" si="2"/>
        <v>20</v>
      </c>
      <c r="E14" t="str">
        <f t="shared" si="3"/>
        <v>carassius carassius</v>
      </c>
      <c r="F14" t="e">
        <f>VLOOKUP(E14,[1]allmidata_alphia!$A$2:$E$383,5, FALSE)</f>
        <v>#N/A</v>
      </c>
      <c r="G14">
        <v>6.2300000000000001E-2</v>
      </c>
      <c r="H14">
        <v>0.15720000000000001</v>
      </c>
      <c r="I14">
        <v>3</v>
      </c>
      <c r="J14">
        <v>0.13800000000000001</v>
      </c>
      <c r="K14">
        <v>0.56440000000000001</v>
      </c>
      <c r="L14">
        <v>2.47E-2</v>
      </c>
      <c r="M14">
        <v>-2.8000000000000001E-2</v>
      </c>
      <c r="N14">
        <v>3</v>
      </c>
      <c r="O14">
        <v>1.4200000000000001E-2</v>
      </c>
      <c r="P14">
        <v>0.73519999999999996</v>
      </c>
      <c r="Q14" t="s">
        <v>72</v>
      </c>
      <c r="S14">
        <v>281</v>
      </c>
      <c r="T14">
        <v>6.2747999999999999</v>
      </c>
      <c r="U14" t="s">
        <v>84</v>
      </c>
      <c r="V14" t="s">
        <v>203</v>
      </c>
    </row>
    <row r="15" spans="1:22" x14ac:dyDescent="0.2">
      <c r="A15" t="s">
        <v>13</v>
      </c>
      <c r="B15">
        <f t="shared" si="0"/>
        <v>21</v>
      </c>
      <c r="C15" t="str">
        <f t="shared" si="1"/>
        <v>Carcinus maenas'</v>
      </c>
      <c r="D15">
        <f t="shared" si="2"/>
        <v>16</v>
      </c>
      <c r="E15" t="str">
        <f t="shared" si="3"/>
        <v>carcinus maenas</v>
      </c>
      <c r="F15">
        <f>VLOOKUP(E15,[1]allmidata_alphia!$A$2:$E$383,5, FALSE)</f>
        <v>107381</v>
      </c>
      <c r="G15">
        <v>-9.2899999999999996E-2</v>
      </c>
      <c r="H15">
        <v>0.61339999999999995</v>
      </c>
      <c r="I15">
        <v>3</v>
      </c>
      <c r="J15">
        <v>3.39E-2</v>
      </c>
      <c r="K15">
        <v>0.99350000000000005</v>
      </c>
      <c r="L15">
        <v>4.3299999999999998E-2</v>
      </c>
      <c r="M15">
        <v>0.40100000000000002</v>
      </c>
      <c r="N15">
        <v>3</v>
      </c>
      <c r="O15">
        <v>9.06E-2</v>
      </c>
      <c r="P15">
        <v>0.90300000000000002</v>
      </c>
      <c r="Q15">
        <v>4.1471999999999998</v>
      </c>
      <c r="R15">
        <v>4.6147</v>
      </c>
      <c r="S15">
        <v>27462</v>
      </c>
      <c r="T15" t="s">
        <v>72</v>
      </c>
      <c r="U15" t="s">
        <v>85</v>
      </c>
      <c r="V15" t="s">
        <v>171</v>
      </c>
    </row>
    <row r="16" spans="1:22" x14ac:dyDescent="0.2">
      <c r="A16" t="s">
        <v>14</v>
      </c>
      <c r="B16">
        <f t="shared" si="0"/>
        <v>27</v>
      </c>
      <c r="C16" t="str">
        <f t="shared" si="1"/>
        <v>Centropristis striata'</v>
      </c>
      <c r="D16">
        <f t="shared" si="2"/>
        <v>22</v>
      </c>
      <c r="E16" t="str">
        <f t="shared" si="3"/>
        <v>centropristis striata</v>
      </c>
      <c r="F16">
        <f>VLOOKUP(E16,[1]allmidata_alphia!$A$2:$E$383,5, FALSE)</f>
        <v>159348</v>
      </c>
      <c r="G16">
        <v>0.82520000000000004</v>
      </c>
      <c r="H16">
        <v>0.62480000000000002</v>
      </c>
      <c r="I16">
        <v>5</v>
      </c>
      <c r="J16">
        <v>1.04E-2</v>
      </c>
      <c r="K16">
        <v>0.94699999999999995</v>
      </c>
      <c r="L16">
        <v>4.2599999999999999E-2</v>
      </c>
      <c r="M16">
        <v>0.23369999999999999</v>
      </c>
      <c r="N16">
        <v>5</v>
      </c>
      <c r="O16">
        <v>5.9999999999999995E-4</v>
      </c>
      <c r="P16">
        <v>0.82809999999999995</v>
      </c>
      <c r="Q16">
        <v>3.2930000000000001</v>
      </c>
      <c r="R16">
        <v>3.2682000000000002</v>
      </c>
      <c r="S16">
        <v>11356</v>
      </c>
      <c r="T16">
        <v>4.4412000000000003</v>
      </c>
      <c r="U16" t="s">
        <v>86</v>
      </c>
      <c r="V16" t="s">
        <v>186</v>
      </c>
    </row>
    <row r="17" spans="1:22" x14ac:dyDescent="0.2">
      <c r="A17" t="s">
        <v>15</v>
      </c>
      <c r="B17">
        <f t="shared" si="0"/>
        <v>28</v>
      </c>
      <c r="C17" t="str">
        <f t="shared" si="1"/>
        <v>Chromis atripectoralis'</v>
      </c>
      <c r="D17">
        <f t="shared" si="2"/>
        <v>23</v>
      </c>
      <c r="E17" t="str">
        <f t="shared" si="3"/>
        <v>chromis atripectoralis</v>
      </c>
      <c r="F17">
        <f>VLOOKUP(E17,[1]allmidata_alphia!$A$2:$E$383,5, FALSE)</f>
        <v>212812</v>
      </c>
      <c r="G17">
        <v>-3.1082000000000001</v>
      </c>
      <c r="H17">
        <v>0.99139999999999995</v>
      </c>
      <c r="I17">
        <v>32</v>
      </c>
      <c r="J17">
        <v>2E-3</v>
      </c>
      <c r="K17">
        <v>0.78939999999999999</v>
      </c>
      <c r="L17">
        <v>8.5000000000000006E-3</v>
      </c>
      <c r="M17">
        <v>0.69620000000000004</v>
      </c>
      <c r="N17">
        <v>32</v>
      </c>
      <c r="O17">
        <v>1.54E-2</v>
      </c>
      <c r="P17">
        <v>0.34549999999999997</v>
      </c>
      <c r="Q17">
        <v>5.2</v>
      </c>
      <c r="R17">
        <v>6.2</v>
      </c>
      <c r="S17">
        <v>3489</v>
      </c>
      <c r="T17">
        <v>7.35</v>
      </c>
      <c r="U17" t="s">
        <v>87</v>
      </c>
      <c r="V17" t="s">
        <v>166</v>
      </c>
    </row>
    <row r="18" spans="1:22" x14ac:dyDescent="0.2">
      <c r="A18" t="s">
        <v>16</v>
      </c>
      <c r="B18">
        <f t="shared" si="0"/>
        <v>23</v>
      </c>
      <c r="C18" t="str">
        <f t="shared" si="1"/>
        <v>Crassostrea gigas'</v>
      </c>
      <c r="D18">
        <f t="shared" si="2"/>
        <v>18</v>
      </c>
      <c r="E18" t="s">
        <v>152</v>
      </c>
      <c r="F18">
        <f>VLOOKUP(E18,[1]allmidata_alphia!$A$2:$E$383,5, FALSE)</f>
        <v>836033</v>
      </c>
      <c r="G18">
        <v>0.74909999999999999</v>
      </c>
      <c r="H18">
        <v>0.54430000000000001</v>
      </c>
      <c r="I18">
        <v>3</v>
      </c>
      <c r="J18">
        <v>6.9199999999999998E-2</v>
      </c>
      <c r="K18">
        <v>0.9728</v>
      </c>
      <c r="L18">
        <v>7.6100000000000001E-2</v>
      </c>
      <c r="M18">
        <v>0.21510000000000001</v>
      </c>
      <c r="N18">
        <v>3</v>
      </c>
      <c r="O18">
        <v>1.01E-2</v>
      </c>
      <c r="P18">
        <v>0.99109999999999998</v>
      </c>
      <c r="Q18">
        <v>2.4537</v>
      </c>
      <c r="R18">
        <v>2.5228000000000002</v>
      </c>
      <c r="S18">
        <v>2160</v>
      </c>
      <c r="T18" t="s">
        <v>72</v>
      </c>
      <c r="U18" t="s">
        <v>88</v>
      </c>
      <c r="V18" t="s">
        <v>167</v>
      </c>
    </row>
    <row r="19" spans="1:22" x14ac:dyDescent="0.2">
      <c r="A19" t="s">
        <v>17</v>
      </c>
      <c r="B19">
        <f t="shared" si="0"/>
        <v>24</v>
      </c>
      <c r="C19" t="str">
        <f t="shared" si="1"/>
        <v>Cyclopterus lumpus'</v>
      </c>
      <c r="D19">
        <f t="shared" si="2"/>
        <v>19</v>
      </c>
      <c r="E19" t="str">
        <f t="shared" ref="E19:E26" si="4">LOWER(LEFT(C19,D19-1))</f>
        <v>cyclopterus lumpus</v>
      </c>
      <c r="F19">
        <f>VLOOKUP(E19,[1]allmidata_alphia!$A$2:$E$383,5, FALSE)</f>
        <v>127214</v>
      </c>
      <c r="G19">
        <v>0.8679</v>
      </c>
      <c r="H19">
        <v>0.4128</v>
      </c>
      <c r="I19">
        <v>2</v>
      </c>
      <c r="J19" t="s">
        <v>72</v>
      </c>
      <c r="K19">
        <v>1</v>
      </c>
      <c r="L19">
        <v>8.1799999999999998E-2</v>
      </c>
      <c r="M19">
        <v>0.187</v>
      </c>
      <c r="N19">
        <v>2</v>
      </c>
      <c r="O19" t="s">
        <v>72</v>
      </c>
      <c r="P19">
        <v>1</v>
      </c>
      <c r="Q19">
        <v>2.4518</v>
      </c>
      <c r="R19">
        <v>3.1</v>
      </c>
      <c r="S19">
        <v>21146</v>
      </c>
      <c r="T19">
        <v>3</v>
      </c>
      <c r="U19" t="s">
        <v>89</v>
      </c>
      <c r="V19" t="s">
        <v>170</v>
      </c>
    </row>
    <row r="20" spans="1:22" x14ac:dyDescent="0.2">
      <c r="A20" t="s">
        <v>18</v>
      </c>
      <c r="B20">
        <f t="shared" si="0"/>
        <v>19</v>
      </c>
      <c r="C20" t="str">
        <f t="shared" si="1"/>
        <v>Dentex dentex'</v>
      </c>
      <c r="D20">
        <f t="shared" si="2"/>
        <v>14</v>
      </c>
      <c r="E20" t="str">
        <f t="shared" si="4"/>
        <v>dentex dentex</v>
      </c>
      <c r="F20">
        <f>VLOOKUP(E20,[1]allmidata_alphia!$A$2:$E$383,5, FALSE)</f>
        <v>273962</v>
      </c>
      <c r="G20" t="s">
        <v>72</v>
      </c>
      <c r="H20" t="s">
        <v>72</v>
      </c>
      <c r="I20">
        <v>0</v>
      </c>
      <c r="J20" t="s">
        <v>72</v>
      </c>
      <c r="K20">
        <v>0</v>
      </c>
      <c r="L20">
        <v>6.4699999999999994E-2</v>
      </c>
      <c r="M20">
        <v>0.1396</v>
      </c>
      <c r="N20">
        <v>8</v>
      </c>
      <c r="O20">
        <v>0</v>
      </c>
      <c r="P20">
        <v>0.76759999999999995</v>
      </c>
      <c r="Q20">
        <v>2.8249</v>
      </c>
      <c r="R20">
        <v>2.8479999999999999</v>
      </c>
      <c r="S20">
        <v>272</v>
      </c>
      <c r="T20" t="s">
        <v>72</v>
      </c>
      <c r="U20" t="s">
        <v>90</v>
      </c>
      <c r="V20" t="s">
        <v>192</v>
      </c>
    </row>
    <row r="21" spans="1:22" x14ac:dyDescent="0.2">
      <c r="A21" t="s">
        <v>19</v>
      </c>
      <c r="B21">
        <f t="shared" si="0"/>
        <v>23</v>
      </c>
      <c r="C21" t="str">
        <f t="shared" si="1"/>
        <v>Diplodus puntazzo'</v>
      </c>
      <c r="D21">
        <f t="shared" si="2"/>
        <v>18</v>
      </c>
      <c r="E21" t="str">
        <f t="shared" si="4"/>
        <v>diplodus puntazzo</v>
      </c>
      <c r="F21">
        <f>VLOOKUP(E21,[1]allmidata_alphia!$A$2:$E$383,5, FALSE)</f>
        <v>127052</v>
      </c>
      <c r="G21" t="s">
        <v>72</v>
      </c>
      <c r="H21" t="s">
        <v>72</v>
      </c>
      <c r="I21">
        <v>0</v>
      </c>
      <c r="J21" t="s">
        <v>72</v>
      </c>
      <c r="K21">
        <v>0</v>
      </c>
      <c r="L21">
        <v>5.7700000000000001E-2</v>
      </c>
      <c r="M21">
        <v>0.19850000000000001</v>
      </c>
      <c r="N21">
        <v>9</v>
      </c>
      <c r="O21">
        <v>1E-4</v>
      </c>
      <c r="P21">
        <v>0.3483</v>
      </c>
      <c r="Q21">
        <v>2.3584999999999998</v>
      </c>
      <c r="R21">
        <v>2.5</v>
      </c>
      <c r="S21">
        <v>214</v>
      </c>
      <c r="T21" t="s">
        <v>72</v>
      </c>
      <c r="U21" t="s">
        <v>91</v>
      </c>
      <c r="V21" t="s">
        <v>206</v>
      </c>
    </row>
    <row r="22" spans="1:22" x14ac:dyDescent="0.2">
      <c r="A22" t="s">
        <v>20</v>
      </c>
      <c r="B22">
        <f t="shared" si="0"/>
        <v>25</v>
      </c>
      <c r="C22" t="str">
        <f t="shared" si="1"/>
        <v>Doryteuthis pealeii'</v>
      </c>
      <c r="D22">
        <f t="shared" si="2"/>
        <v>20</v>
      </c>
      <c r="E22" t="str">
        <f t="shared" si="4"/>
        <v>doryteuthis pealeii</v>
      </c>
      <c r="F22">
        <f>VLOOKUP(E22,[1]allmidata_alphia!$A$2:$E$383,5, FALSE)</f>
        <v>410354</v>
      </c>
      <c r="G22" t="s">
        <v>72</v>
      </c>
      <c r="H22" t="s">
        <v>72</v>
      </c>
      <c r="I22">
        <v>1</v>
      </c>
      <c r="J22" t="s">
        <v>72</v>
      </c>
      <c r="K22">
        <v>0</v>
      </c>
      <c r="L22">
        <v>4.65E-2</v>
      </c>
      <c r="M22">
        <v>0.31469999999999998</v>
      </c>
      <c r="N22">
        <v>2</v>
      </c>
      <c r="O22" t="s">
        <v>72</v>
      </c>
      <c r="P22">
        <v>1</v>
      </c>
      <c r="Q22">
        <v>3.0063</v>
      </c>
      <c r="R22">
        <v>2.7233000000000001</v>
      </c>
      <c r="S22">
        <v>18834</v>
      </c>
      <c r="T22">
        <v>5.8461999999999996</v>
      </c>
      <c r="U22" t="s">
        <v>92</v>
      </c>
      <c r="V22" t="s">
        <v>199</v>
      </c>
    </row>
    <row r="23" spans="1:22" x14ac:dyDescent="0.2">
      <c r="A23" t="s">
        <v>21</v>
      </c>
      <c r="B23">
        <f t="shared" si="0"/>
        <v>21</v>
      </c>
      <c r="C23" t="str">
        <f t="shared" si="1"/>
        <v>Dosidicus gigas'</v>
      </c>
      <c r="D23">
        <f t="shared" si="2"/>
        <v>16</v>
      </c>
      <c r="E23" t="str">
        <f t="shared" si="4"/>
        <v>dosidicus gigas</v>
      </c>
      <c r="F23">
        <f>VLOOKUP(E23,[1]allmidata_alphia!$A$2:$E$383,5, FALSE)</f>
        <v>342291</v>
      </c>
      <c r="G23">
        <v>1.8525</v>
      </c>
      <c r="H23">
        <v>0.54159999999999997</v>
      </c>
      <c r="I23">
        <v>2</v>
      </c>
      <c r="J23" t="s">
        <v>72</v>
      </c>
      <c r="K23">
        <v>1</v>
      </c>
      <c r="L23">
        <v>2.4500000000000001E-2</v>
      </c>
      <c r="M23">
        <v>0.61750000000000005</v>
      </c>
      <c r="N23">
        <v>2</v>
      </c>
      <c r="O23" t="s">
        <v>72</v>
      </c>
      <c r="P23">
        <v>1</v>
      </c>
      <c r="Q23">
        <v>3.2709999999999999</v>
      </c>
      <c r="R23">
        <v>3.2</v>
      </c>
      <c r="S23">
        <v>50</v>
      </c>
      <c r="T23">
        <v>4.375</v>
      </c>
      <c r="U23" t="s">
        <v>93</v>
      </c>
      <c r="V23" t="s">
        <v>191</v>
      </c>
    </row>
    <row r="24" spans="1:22" x14ac:dyDescent="0.2">
      <c r="A24" t="s">
        <v>22</v>
      </c>
      <c r="B24">
        <f t="shared" si="0"/>
        <v>23</v>
      </c>
      <c r="C24" t="str">
        <f t="shared" si="1"/>
        <v>Funchalia villosa'</v>
      </c>
      <c r="D24">
        <f t="shared" si="2"/>
        <v>18</v>
      </c>
      <c r="E24" t="str">
        <f t="shared" si="4"/>
        <v>funchalia villosa</v>
      </c>
      <c r="F24">
        <f>VLOOKUP(E24,[1]allmidata_alphia!$A$2:$E$383,5, FALSE)</f>
        <v>107100</v>
      </c>
      <c r="G24">
        <v>0.89239999999999997</v>
      </c>
      <c r="H24">
        <v>0.59970000000000001</v>
      </c>
      <c r="I24">
        <v>2</v>
      </c>
      <c r="J24" t="s">
        <v>72</v>
      </c>
      <c r="K24">
        <v>1</v>
      </c>
      <c r="L24">
        <v>3.8699999999999998E-2</v>
      </c>
      <c r="M24">
        <v>0.16880000000000001</v>
      </c>
      <c r="N24">
        <v>2</v>
      </c>
      <c r="O24" t="s">
        <v>72</v>
      </c>
      <c r="P24">
        <v>1</v>
      </c>
      <c r="Q24">
        <v>3.4759000000000002</v>
      </c>
      <c r="R24">
        <v>3.5</v>
      </c>
      <c r="S24">
        <v>521</v>
      </c>
      <c r="T24" t="s">
        <v>72</v>
      </c>
      <c r="U24" t="s">
        <v>76</v>
      </c>
      <c r="V24" t="s">
        <v>162</v>
      </c>
    </row>
    <row r="25" spans="1:22" x14ac:dyDescent="0.2">
      <c r="A25" t="s">
        <v>23</v>
      </c>
      <c r="B25">
        <f t="shared" si="0"/>
        <v>18</v>
      </c>
      <c r="C25" t="str">
        <f t="shared" si="1"/>
        <v>Gadus Morhua'</v>
      </c>
      <c r="D25">
        <f t="shared" si="2"/>
        <v>13</v>
      </c>
      <c r="E25" t="str">
        <f t="shared" si="4"/>
        <v>gadus morhua</v>
      </c>
      <c r="F25">
        <f>VLOOKUP(E25,[1]allmidata_alphia!$A$2:$E$383,5, FALSE)</f>
        <v>126436</v>
      </c>
      <c r="G25" t="s">
        <v>72</v>
      </c>
      <c r="H25" t="s">
        <v>72</v>
      </c>
      <c r="I25">
        <v>0</v>
      </c>
      <c r="J25" t="s">
        <v>72</v>
      </c>
      <c r="K25">
        <v>0</v>
      </c>
      <c r="L25">
        <v>5.8000000000000003E-2</v>
      </c>
      <c r="M25">
        <v>1.1234</v>
      </c>
      <c r="N25">
        <v>6</v>
      </c>
      <c r="O25">
        <v>4.7000000000000002E-3</v>
      </c>
      <c r="P25">
        <v>0.94640000000000002</v>
      </c>
      <c r="Q25" t="s">
        <v>72</v>
      </c>
      <c r="S25">
        <v>0</v>
      </c>
      <c r="T25" t="s">
        <v>72</v>
      </c>
      <c r="U25" t="s">
        <v>94</v>
      </c>
      <c r="V25" t="s">
        <v>185</v>
      </c>
    </row>
    <row r="26" spans="1:22" x14ac:dyDescent="0.2">
      <c r="A26" t="s">
        <v>24</v>
      </c>
      <c r="B26">
        <f t="shared" si="0"/>
        <v>18</v>
      </c>
      <c r="C26" t="str">
        <f t="shared" si="1"/>
        <v>Gadus morhua'</v>
      </c>
      <c r="D26">
        <f t="shared" si="2"/>
        <v>13</v>
      </c>
      <c r="E26" t="str">
        <f t="shared" si="4"/>
        <v>gadus morhua</v>
      </c>
      <c r="F26">
        <f>VLOOKUP(E26,[1]allmidata_alphia!$A$2:$E$383,5, FALSE)</f>
        <v>126436</v>
      </c>
      <c r="G26">
        <v>0.94820000000000004</v>
      </c>
      <c r="H26">
        <v>0.51900000000000002</v>
      </c>
      <c r="I26">
        <v>3</v>
      </c>
      <c r="J26">
        <v>2.3800000000000002E-2</v>
      </c>
      <c r="K26">
        <v>0.98970000000000002</v>
      </c>
      <c r="L26">
        <v>6.2100000000000002E-2</v>
      </c>
      <c r="M26">
        <v>0.34720000000000001</v>
      </c>
      <c r="N26">
        <v>3</v>
      </c>
      <c r="O26" t="s">
        <v>72</v>
      </c>
      <c r="P26">
        <v>1</v>
      </c>
      <c r="Q26">
        <v>2.4</v>
      </c>
      <c r="R26">
        <v>2.4</v>
      </c>
      <c r="S26">
        <v>1108165</v>
      </c>
      <c r="T26">
        <v>3.3</v>
      </c>
      <c r="U26" t="s">
        <v>95</v>
      </c>
      <c r="V26" t="s">
        <v>187</v>
      </c>
    </row>
    <row r="27" spans="1:22" x14ac:dyDescent="0.2">
      <c r="A27" t="s">
        <v>25</v>
      </c>
      <c r="B27">
        <f t="shared" si="0"/>
        <v>16</v>
      </c>
      <c r="C27" s="2" t="str">
        <f t="shared" si="1"/>
        <v>Gadus ogac'</v>
      </c>
      <c r="D27" s="2">
        <f t="shared" si="2"/>
        <v>11</v>
      </c>
      <c r="E27" s="2" t="s">
        <v>148</v>
      </c>
      <c r="F27">
        <f>VLOOKUP(E27,[1]allmidata_alphia!$A$2:$E$383,5, FALSE)</f>
        <v>254538</v>
      </c>
      <c r="G27">
        <v>1.1903999999999999</v>
      </c>
      <c r="H27">
        <v>0.2011</v>
      </c>
      <c r="I27">
        <v>2</v>
      </c>
      <c r="J27" t="s">
        <v>72</v>
      </c>
      <c r="K27">
        <v>1</v>
      </c>
      <c r="L27">
        <v>0.14399999999999999</v>
      </c>
      <c r="M27">
        <v>0.24740000000000001</v>
      </c>
      <c r="N27">
        <v>2</v>
      </c>
      <c r="O27" t="s">
        <v>72</v>
      </c>
      <c r="P27">
        <v>1</v>
      </c>
      <c r="Q27">
        <v>2.1097000000000001</v>
      </c>
      <c r="R27">
        <v>1.8807</v>
      </c>
      <c r="S27">
        <v>23202</v>
      </c>
      <c r="T27">
        <v>2.5055000000000001</v>
      </c>
      <c r="U27" t="s">
        <v>96</v>
      </c>
      <c r="V27" t="s">
        <v>201</v>
      </c>
    </row>
    <row r="28" spans="1:22" x14ac:dyDescent="0.2">
      <c r="A28" t="s">
        <v>26</v>
      </c>
      <c r="B28">
        <f t="shared" si="0"/>
        <v>29</v>
      </c>
      <c r="C28" t="str">
        <f t="shared" si="1"/>
        <v>Gammarus pseudolimnaeus'</v>
      </c>
      <c r="D28">
        <f t="shared" si="2"/>
        <v>24</v>
      </c>
      <c r="E28" t="str">
        <f t="shared" ref="E28:E33" si="5">LOWER(LEFT(C28,D28-1))</f>
        <v>gammarus pseudolimnaeus</v>
      </c>
      <c r="F28">
        <f>VLOOKUP(E28,[1]allmidata_alphia!$A$2:$E$383,5, FALSE)</f>
        <v>490303</v>
      </c>
      <c r="G28" t="s">
        <v>72</v>
      </c>
      <c r="H28" t="s">
        <v>72</v>
      </c>
      <c r="I28">
        <v>0</v>
      </c>
      <c r="J28" t="s">
        <v>72</v>
      </c>
      <c r="K28">
        <v>0</v>
      </c>
      <c r="L28">
        <v>4.5600000000000002E-2</v>
      </c>
      <c r="M28">
        <v>0.77459999999999996</v>
      </c>
      <c r="N28">
        <v>27</v>
      </c>
      <c r="O28">
        <v>0</v>
      </c>
      <c r="P28">
        <v>0.6502</v>
      </c>
      <c r="Q28" t="s">
        <v>72</v>
      </c>
      <c r="S28">
        <v>0</v>
      </c>
      <c r="T28" t="s">
        <v>72</v>
      </c>
      <c r="U28" t="s">
        <v>97</v>
      </c>
      <c r="V28" t="s">
        <v>169</v>
      </c>
    </row>
    <row r="29" spans="1:22" x14ac:dyDescent="0.2">
      <c r="A29" t="s">
        <v>27</v>
      </c>
      <c r="B29">
        <f t="shared" si="0"/>
        <v>22</v>
      </c>
      <c r="C29" t="str">
        <f t="shared" si="1"/>
        <v>Gaussia princeps'</v>
      </c>
      <c r="D29">
        <f t="shared" si="2"/>
        <v>17</v>
      </c>
      <c r="E29" t="str">
        <f t="shared" si="5"/>
        <v>gaussia princeps</v>
      </c>
      <c r="F29">
        <f>VLOOKUP(E29,[1]allmidata_alphia!$A$2:$E$383,5, FALSE)</f>
        <v>104625</v>
      </c>
      <c r="G29">
        <v>-0.13550000000000001</v>
      </c>
      <c r="H29">
        <v>0.1464</v>
      </c>
      <c r="I29">
        <v>3</v>
      </c>
      <c r="J29">
        <v>0.1062</v>
      </c>
      <c r="K29">
        <v>0.47789999999999999</v>
      </c>
      <c r="L29">
        <v>1.2E-2</v>
      </c>
      <c r="M29">
        <v>-0.12709999999999999</v>
      </c>
      <c r="N29">
        <v>3</v>
      </c>
      <c r="O29">
        <v>8.6999999999999994E-3</v>
      </c>
      <c r="P29">
        <v>0.9909</v>
      </c>
      <c r="Q29">
        <v>1.8196000000000001</v>
      </c>
      <c r="R29">
        <v>1.8</v>
      </c>
      <c r="S29">
        <v>37</v>
      </c>
      <c r="T29" t="s">
        <v>72</v>
      </c>
      <c r="U29" t="s">
        <v>75</v>
      </c>
      <c r="V29" t="s">
        <v>210</v>
      </c>
    </row>
    <row r="30" spans="1:22" x14ac:dyDescent="0.2">
      <c r="A30" t="s">
        <v>28</v>
      </c>
      <c r="B30">
        <f t="shared" si="0"/>
        <v>21</v>
      </c>
      <c r="C30" t="str">
        <f t="shared" si="1"/>
        <v>Gennadas valens'</v>
      </c>
      <c r="D30">
        <f t="shared" si="2"/>
        <v>16</v>
      </c>
      <c r="E30" t="str">
        <f t="shared" si="5"/>
        <v>gennadas valens</v>
      </c>
      <c r="F30">
        <f>VLOOKUP(E30,[1]allmidata_alphia!$A$2:$E$383,5, FALSE)</f>
        <v>107098</v>
      </c>
      <c r="G30">
        <v>0.75990000000000002</v>
      </c>
      <c r="H30">
        <v>0.69640000000000002</v>
      </c>
      <c r="I30">
        <v>2</v>
      </c>
      <c r="J30" t="s">
        <v>72</v>
      </c>
      <c r="K30">
        <v>1</v>
      </c>
      <c r="L30">
        <v>3.7199999999999997E-2</v>
      </c>
      <c r="M30">
        <v>0.2016</v>
      </c>
      <c r="N30">
        <v>2</v>
      </c>
      <c r="O30" t="s">
        <v>72</v>
      </c>
      <c r="P30">
        <v>1</v>
      </c>
      <c r="Q30">
        <v>3.0931000000000002</v>
      </c>
      <c r="R30">
        <v>4.1985000000000001</v>
      </c>
      <c r="S30">
        <v>702</v>
      </c>
      <c r="T30" t="s">
        <v>72</v>
      </c>
      <c r="U30" t="s">
        <v>76</v>
      </c>
      <c r="V30" t="s">
        <v>162</v>
      </c>
    </row>
    <row r="31" spans="1:22" x14ac:dyDescent="0.2">
      <c r="A31" t="s">
        <v>29</v>
      </c>
      <c r="B31">
        <f t="shared" si="0"/>
        <v>25</v>
      </c>
      <c r="C31" t="str">
        <f t="shared" si="1"/>
        <v>Gibberulus gibbosus'</v>
      </c>
      <c r="D31">
        <f t="shared" si="2"/>
        <v>20</v>
      </c>
      <c r="E31" t="str">
        <f t="shared" si="5"/>
        <v>gibberulus gibbosus</v>
      </c>
      <c r="F31">
        <f>VLOOKUP(E31,[1]allmidata_alphia!$A$2:$E$383,5, FALSE)</f>
        <v>564630</v>
      </c>
      <c r="G31">
        <v>0.16200000000000001</v>
      </c>
      <c r="H31">
        <v>0.49180000000000001</v>
      </c>
      <c r="I31">
        <v>2</v>
      </c>
      <c r="J31" t="s">
        <v>72</v>
      </c>
      <c r="K31">
        <v>1</v>
      </c>
      <c r="L31">
        <v>5.2299999999999999E-2</v>
      </c>
      <c r="M31">
        <v>0</v>
      </c>
      <c r="N31">
        <v>2</v>
      </c>
      <c r="O31" t="s">
        <v>72</v>
      </c>
      <c r="P31" t="s">
        <v>73</v>
      </c>
      <c r="Q31">
        <v>3.9361999999999999</v>
      </c>
      <c r="R31">
        <v>4.0251000000000001</v>
      </c>
      <c r="S31">
        <v>121</v>
      </c>
      <c r="T31">
        <v>4.6207000000000003</v>
      </c>
      <c r="U31" t="s">
        <v>98</v>
      </c>
      <c r="V31" t="s">
        <v>172</v>
      </c>
    </row>
    <row r="32" spans="1:22" x14ac:dyDescent="0.2">
      <c r="A32" t="s">
        <v>30</v>
      </c>
      <c r="B32">
        <f t="shared" si="0"/>
        <v>28</v>
      </c>
      <c r="C32" t="str">
        <f t="shared" si="1"/>
        <v>Gobiodon erythrospilus'</v>
      </c>
      <c r="D32">
        <f t="shared" si="2"/>
        <v>23</v>
      </c>
      <c r="E32" t="str">
        <f t="shared" si="5"/>
        <v>gobiodon erythrospilus</v>
      </c>
      <c r="F32">
        <f>VLOOKUP(E32,[1]allmidata_alphia!$A$2:$E$383,5, FALSE)</f>
        <v>309999</v>
      </c>
      <c r="G32">
        <v>0.3337</v>
      </c>
      <c r="H32">
        <v>0.72419999999999995</v>
      </c>
      <c r="I32">
        <v>4</v>
      </c>
      <c r="J32">
        <v>7.4200000000000002E-2</v>
      </c>
      <c r="K32">
        <v>0.94179999999999997</v>
      </c>
      <c r="L32">
        <v>1.66E-2</v>
      </c>
      <c r="M32">
        <v>0.62570000000000003</v>
      </c>
      <c r="N32">
        <v>4</v>
      </c>
      <c r="O32">
        <v>0.1056</v>
      </c>
      <c r="P32">
        <v>0.875</v>
      </c>
      <c r="Q32">
        <v>3.8799000000000001</v>
      </c>
      <c r="R32">
        <v>3.6467000000000001</v>
      </c>
      <c r="S32">
        <v>90</v>
      </c>
      <c r="T32" t="s">
        <v>72</v>
      </c>
      <c r="U32" t="s">
        <v>157</v>
      </c>
      <c r="V32" t="s">
        <v>188</v>
      </c>
    </row>
    <row r="33" spans="1:22" x14ac:dyDescent="0.2">
      <c r="A33" t="s">
        <v>31</v>
      </c>
      <c r="B33">
        <f t="shared" si="0"/>
        <v>22</v>
      </c>
      <c r="C33" t="str">
        <f t="shared" si="1"/>
        <v>Gobiodon histrio'</v>
      </c>
      <c r="D33">
        <f t="shared" si="2"/>
        <v>17</v>
      </c>
      <c r="E33" t="str">
        <f t="shared" si="5"/>
        <v>gobiodon histrio</v>
      </c>
      <c r="F33">
        <f>VLOOKUP(E33,[1]allmidata_alphia!$A$2:$E$383,5, FALSE)</f>
        <v>276928</v>
      </c>
      <c r="G33">
        <v>-0.1525</v>
      </c>
      <c r="H33">
        <v>1.2281</v>
      </c>
      <c r="I33">
        <v>4</v>
      </c>
      <c r="J33">
        <v>0.1502</v>
      </c>
      <c r="K33">
        <v>0.95850000000000002</v>
      </c>
      <c r="L33">
        <v>9.5999999999999992E-3</v>
      </c>
      <c r="M33">
        <v>0.84399999999999997</v>
      </c>
      <c r="N33">
        <v>4</v>
      </c>
      <c r="O33">
        <v>0.17499999999999999</v>
      </c>
      <c r="P33">
        <v>0.87070000000000003</v>
      </c>
      <c r="Q33">
        <v>4.4436999999999998</v>
      </c>
      <c r="R33">
        <v>4.0080999999999998</v>
      </c>
      <c r="S33">
        <v>276</v>
      </c>
      <c r="T33" t="s">
        <v>72</v>
      </c>
      <c r="U33" t="s">
        <v>157</v>
      </c>
      <c r="V33" t="s">
        <v>188</v>
      </c>
    </row>
    <row r="34" spans="1:22" x14ac:dyDescent="0.2">
      <c r="A34" t="s">
        <v>32</v>
      </c>
      <c r="B34">
        <f t="shared" ref="B34:B65" si="6">LEN(A34)</f>
        <v>22</v>
      </c>
      <c r="C34" s="2" t="str">
        <f t="shared" ref="C34:C65" si="7">RIGHT(A34,B34-5)</f>
        <v>Lophelia pertusa'</v>
      </c>
      <c r="D34" s="2">
        <f t="shared" ref="D34:D65" si="8">LEN(C34)</f>
        <v>17</v>
      </c>
      <c r="E34" s="2" t="s">
        <v>149</v>
      </c>
      <c r="F34">
        <f>VLOOKUP(E34,[1]allmidata_alphia!$A$2:$E$383,5, FALSE)</f>
        <v>1245747</v>
      </c>
      <c r="G34" t="s">
        <v>72</v>
      </c>
      <c r="H34" t="s">
        <v>72</v>
      </c>
      <c r="I34">
        <v>0</v>
      </c>
      <c r="J34" t="s">
        <v>72</v>
      </c>
      <c r="K34">
        <v>0</v>
      </c>
      <c r="L34">
        <v>0.1004</v>
      </c>
      <c r="M34">
        <v>0.42259999999999998</v>
      </c>
      <c r="N34">
        <v>2</v>
      </c>
      <c r="O34" t="s">
        <v>72</v>
      </c>
      <c r="P34">
        <v>1</v>
      </c>
      <c r="Q34">
        <v>1.5454000000000001</v>
      </c>
      <c r="R34">
        <v>1.5478000000000001</v>
      </c>
      <c r="S34">
        <v>6366</v>
      </c>
      <c r="T34" t="s">
        <v>72</v>
      </c>
      <c r="U34" t="s">
        <v>99</v>
      </c>
      <c r="V34" t="s">
        <v>161</v>
      </c>
    </row>
    <row r="35" spans="1:22" x14ac:dyDescent="0.2">
      <c r="A35" t="s">
        <v>33</v>
      </c>
      <c r="B35">
        <f t="shared" si="6"/>
        <v>24</v>
      </c>
      <c r="C35" t="str">
        <f t="shared" si="7"/>
        <v>Maja brachydactyla'</v>
      </c>
      <c r="D35">
        <f t="shared" si="8"/>
        <v>19</v>
      </c>
      <c r="E35" t="str">
        <f t="shared" ref="E35:E45" si="9">LOWER(LEFT(C35,D35-1))</f>
        <v>maja brachydactyla</v>
      </c>
      <c r="F35">
        <f>VLOOKUP(E35,[1]allmidata_alphia!$A$2:$E$383,5, FALSE)</f>
        <v>107347</v>
      </c>
      <c r="G35" t="s">
        <v>72</v>
      </c>
      <c r="H35" t="s">
        <v>72</v>
      </c>
      <c r="I35">
        <v>0</v>
      </c>
      <c r="J35" t="s">
        <v>72</v>
      </c>
      <c r="K35">
        <v>0</v>
      </c>
      <c r="L35">
        <v>5.9900000000000002E-2</v>
      </c>
      <c r="M35">
        <v>0.36370000000000002</v>
      </c>
      <c r="N35">
        <v>14</v>
      </c>
      <c r="O35">
        <v>0</v>
      </c>
      <c r="P35">
        <v>0.40570000000000001</v>
      </c>
      <c r="Q35">
        <v>3.3788</v>
      </c>
      <c r="R35">
        <v>3.8961000000000001</v>
      </c>
      <c r="S35">
        <v>50</v>
      </c>
      <c r="T35" t="s">
        <v>72</v>
      </c>
      <c r="U35" t="s">
        <v>100</v>
      </c>
      <c r="V35" t="s">
        <v>207</v>
      </c>
    </row>
    <row r="36" spans="1:22" x14ac:dyDescent="0.2">
      <c r="A36" t="s">
        <v>34</v>
      </c>
      <c r="B36">
        <f t="shared" si="6"/>
        <v>27</v>
      </c>
      <c r="C36" t="str">
        <f t="shared" si="7"/>
        <v>Melanostigma pammelas'</v>
      </c>
      <c r="D36">
        <f t="shared" si="8"/>
        <v>22</v>
      </c>
      <c r="E36" t="str">
        <f t="shared" si="9"/>
        <v>melanostigma pammelas</v>
      </c>
      <c r="F36">
        <f>VLOOKUP(E36,[1]allmidata_alphia!$A$2:$E$383,5, FALSE)</f>
        <v>274134</v>
      </c>
      <c r="G36">
        <v>0.9456</v>
      </c>
      <c r="H36">
        <v>1.6820999999999999</v>
      </c>
      <c r="I36">
        <v>4</v>
      </c>
      <c r="J36">
        <v>5.3E-3</v>
      </c>
      <c r="K36">
        <v>0.99690000000000001</v>
      </c>
      <c r="L36">
        <v>3.9600000000000003E-2</v>
      </c>
      <c r="M36">
        <v>0.86140000000000005</v>
      </c>
      <c r="N36">
        <v>4</v>
      </c>
      <c r="O36">
        <v>9.1200000000000003E-2</v>
      </c>
      <c r="P36">
        <v>0.91510000000000002</v>
      </c>
      <c r="Q36" t="s">
        <v>142</v>
      </c>
      <c r="R36">
        <v>1.6</v>
      </c>
      <c r="S36">
        <v>178</v>
      </c>
      <c r="T36" t="s">
        <v>72</v>
      </c>
      <c r="U36" t="s">
        <v>101</v>
      </c>
      <c r="V36" t="s">
        <v>198</v>
      </c>
    </row>
    <row r="37" spans="1:22" x14ac:dyDescent="0.2">
      <c r="A37" t="s">
        <v>35</v>
      </c>
      <c r="B37">
        <f t="shared" si="6"/>
        <v>22</v>
      </c>
      <c r="C37" t="str">
        <f t="shared" si="7"/>
        <v>Morone saxatilis'</v>
      </c>
      <c r="D37">
        <f t="shared" si="8"/>
        <v>17</v>
      </c>
      <c r="E37" t="str">
        <f t="shared" si="9"/>
        <v>morone saxatilis</v>
      </c>
      <c r="F37">
        <f>VLOOKUP(E37,[1]allmidata_alphia!$A$2:$E$383,5, FALSE)</f>
        <v>151179</v>
      </c>
      <c r="G37">
        <v>0.97540000000000004</v>
      </c>
      <c r="H37">
        <v>0.57869999999999999</v>
      </c>
      <c r="I37">
        <v>2</v>
      </c>
      <c r="J37" t="s">
        <v>72</v>
      </c>
      <c r="K37">
        <v>1</v>
      </c>
      <c r="L37">
        <v>4.19E-2</v>
      </c>
      <c r="M37">
        <v>0.31929999999999997</v>
      </c>
      <c r="N37">
        <v>2</v>
      </c>
      <c r="O37" t="s">
        <v>72</v>
      </c>
      <c r="P37">
        <v>1</v>
      </c>
      <c r="Q37">
        <v>2.8</v>
      </c>
      <c r="R37">
        <v>4.3587999999999996</v>
      </c>
      <c r="S37">
        <v>3141</v>
      </c>
      <c r="T37">
        <v>4.5</v>
      </c>
      <c r="U37" t="s">
        <v>102</v>
      </c>
      <c r="V37" t="s">
        <v>176</v>
      </c>
    </row>
    <row r="38" spans="1:22" x14ac:dyDescent="0.2">
      <c r="A38" t="s">
        <v>36</v>
      </c>
      <c r="B38">
        <f t="shared" si="6"/>
        <v>17</v>
      </c>
      <c r="C38" t="str">
        <f t="shared" si="7"/>
        <v>Mytilus sp.'</v>
      </c>
      <c r="D38">
        <f t="shared" si="8"/>
        <v>12</v>
      </c>
      <c r="E38" t="str">
        <f t="shared" si="9"/>
        <v>mytilus sp.</v>
      </c>
      <c r="F38">
        <f>VLOOKUP(E38,[1]allmidata_alphia!$A$2:$E$383,5, FALSE)</f>
        <v>138228</v>
      </c>
      <c r="G38">
        <v>0.69399999999999995</v>
      </c>
      <c r="H38">
        <v>0.21629999999999999</v>
      </c>
      <c r="I38">
        <v>3</v>
      </c>
      <c r="J38">
        <v>8.9200000000000002E-2</v>
      </c>
      <c r="K38">
        <v>0.73939999999999995</v>
      </c>
      <c r="L38">
        <v>6.0199999999999997E-2</v>
      </c>
      <c r="M38">
        <v>0.16869999999999999</v>
      </c>
      <c r="N38">
        <v>3</v>
      </c>
      <c r="O38">
        <v>3.1099999999999999E-2</v>
      </c>
      <c r="P38">
        <v>0.89229999999999998</v>
      </c>
      <c r="Q38" t="s">
        <v>72</v>
      </c>
      <c r="S38">
        <v>0</v>
      </c>
      <c r="T38" t="s">
        <v>72</v>
      </c>
      <c r="U38" t="s">
        <v>103</v>
      </c>
      <c r="V38" t="s">
        <v>196</v>
      </c>
    </row>
    <row r="39" spans="1:22" x14ac:dyDescent="0.2">
      <c r="A39" t="s">
        <v>37</v>
      </c>
      <c r="B39">
        <f t="shared" si="6"/>
        <v>24</v>
      </c>
      <c r="C39" t="str">
        <f t="shared" si="7"/>
        <v>Nautilus pompilius'</v>
      </c>
      <c r="D39">
        <f t="shared" si="8"/>
        <v>19</v>
      </c>
      <c r="E39" t="str">
        <f t="shared" si="9"/>
        <v>nautilus pompilius</v>
      </c>
      <c r="F39">
        <f>VLOOKUP(E39,[1]allmidata_alphia!$A$2:$E$383,5, FALSE)</f>
        <v>138228</v>
      </c>
      <c r="G39">
        <v>0.37669999999999998</v>
      </c>
      <c r="H39">
        <v>0.67449999999999999</v>
      </c>
      <c r="I39">
        <v>3</v>
      </c>
      <c r="J39">
        <v>9.7000000000000003E-3</v>
      </c>
      <c r="K39">
        <v>0.99909999999999999</v>
      </c>
      <c r="L39">
        <v>3.8899999999999997E-2</v>
      </c>
      <c r="M39">
        <v>0.56059999999999999</v>
      </c>
      <c r="N39">
        <v>3</v>
      </c>
      <c r="O39">
        <v>1.78E-2</v>
      </c>
      <c r="P39">
        <v>0.99260000000000004</v>
      </c>
      <c r="Q39">
        <v>2.2624</v>
      </c>
      <c r="R39">
        <v>2.4</v>
      </c>
      <c r="S39">
        <v>10987</v>
      </c>
      <c r="T39">
        <v>3.8165</v>
      </c>
      <c r="U39" t="s">
        <v>104</v>
      </c>
      <c r="V39" t="s">
        <v>200</v>
      </c>
    </row>
    <row r="40" spans="1:22" x14ac:dyDescent="0.2">
      <c r="A40" t="s">
        <v>38</v>
      </c>
      <c r="B40">
        <f t="shared" si="6"/>
        <v>24</v>
      </c>
      <c r="C40" t="str">
        <f t="shared" si="7"/>
        <v>Notostomus elegans'</v>
      </c>
      <c r="D40">
        <f t="shared" si="8"/>
        <v>19</v>
      </c>
      <c r="E40" t="str">
        <f t="shared" si="9"/>
        <v>notostomus elegans</v>
      </c>
      <c r="F40">
        <f>VLOOKUP(E40,[1]allmidata_alphia!$A$2:$E$383,5, FALSE)</f>
        <v>107600</v>
      </c>
      <c r="G40">
        <v>1.1598999999999999</v>
      </c>
      <c r="H40">
        <v>1.1178999999999999</v>
      </c>
      <c r="I40">
        <v>2</v>
      </c>
      <c r="J40" t="s">
        <v>72</v>
      </c>
      <c r="K40">
        <v>1</v>
      </c>
      <c r="L40">
        <v>4.1000000000000002E-2</v>
      </c>
      <c r="M40">
        <v>0.43809999999999999</v>
      </c>
      <c r="N40">
        <v>2</v>
      </c>
      <c r="O40" t="s">
        <v>72</v>
      </c>
      <c r="P40">
        <v>1</v>
      </c>
      <c r="Q40">
        <v>2.7951000000000001</v>
      </c>
      <c r="R40">
        <v>2.3033999999999999</v>
      </c>
      <c r="S40">
        <v>110</v>
      </c>
      <c r="T40" t="s">
        <v>72</v>
      </c>
      <c r="U40" t="s">
        <v>74</v>
      </c>
      <c r="V40" t="s">
        <v>158</v>
      </c>
    </row>
    <row r="41" spans="1:22" x14ac:dyDescent="0.2">
      <c r="A41" t="s">
        <v>39</v>
      </c>
      <c r="B41">
        <f t="shared" si="6"/>
        <v>25</v>
      </c>
      <c r="C41" t="str">
        <f t="shared" si="7"/>
        <v>Notostomus gibbosus'</v>
      </c>
      <c r="D41">
        <f t="shared" si="8"/>
        <v>20</v>
      </c>
      <c r="E41" t="str">
        <f t="shared" si="9"/>
        <v>notostomus gibbosus</v>
      </c>
      <c r="F41">
        <f>VLOOKUP(E41,[1]allmidata_alphia!$A$2:$E$383,5, FALSE)</f>
        <v>212899</v>
      </c>
      <c r="G41">
        <v>0.77270000000000005</v>
      </c>
      <c r="H41">
        <v>1.3287</v>
      </c>
      <c r="I41">
        <v>2</v>
      </c>
      <c r="J41" t="s">
        <v>72</v>
      </c>
      <c r="K41">
        <v>1</v>
      </c>
      <c r="L41">
        <v>7.0999999999999994E-2</v>
      </c>
      <c r="M41">
        <v>0.91979999999999995</v>
      </c>
      <c r="N41">
        <v>2</v>
      </c>
      <c r="O41" t="s">
        <v>72</v>
      </c>
      <c r="P41">
        <v>1</v>
      </c>
      <c r="Q41">
        <v>2</v>
      </c>
      <c r="R41">
        <v>2</v>
      </c>
      <c r="S41">
        <v>93</v>
      </c>
      <c r="T41" t="s">
        <v>72</v>
      </c>
      <c r="U41" t="s">
        <v>74</v>
      </c>
      <c r="V41" t="s">
        <v>158</v>
      </c>
    </row>
    <row r="42" spans="1:22" x14ac:dyDescent="0.2">
      <c r="A42" t="s">
        <v>40</v>
      </c>
      <c r="B42">
        <f t="shared" si="6"/>
        <v>22</v>
      </c>
      <c r="C42" t="str">
        <f t="shared" si="7"/>
        <v>Octopus vulgaris'</v>
      </c>
      <c r="D42">
        <f t="shared" si="8"/>
        <v>17</v>
      </c>
      <c r="E42" t="str">
        <f t="shared" si="9"/>
        <v>octopus vulgaris</v>
      </c>
      <c r="F42">
        <f>VLOOKUP(E42,[1]allmidata_alphia!$A$2:$E$383,5, FALSE)</f>
        <v>140605</v>
      </c>
      <c r="G42" t="s">
        <v>72</v>
      </c>
      <c r="H42" t="s">
        <v>72</v>
      </c>
      <c r="I42">
        <v>0</v>
      </c>
      <c r="J42" t="s">
        <v>72</v>
      </c>
      <c r="K42">
        <v>0</v>
      </c>
      <c r="L42">
        <v>5.4199999999999998E-2</v>
      </c>
      <c r="M42">
        <v>0.3296</v>
      </c>
      <c r="N42">
        <v>22</v>
      </c>
      <c r="O42">
        <v>0</v>
      </c>
      <c r="P42">
        <v>0.16020000000000001</v>
      </c>
      <c r="Q42">
        <v>2.2082000000000002</v>
      </c>
      <c r="R42">
        <v>2.4722</v>
      </c>
      <c r="S42">
        <v>3446</v>
      </c>
      <c r="T42" t="s">
        <v>72</v>
      </c>
      <c r="U42" t="s">
        <v>105</v>
      </c>
      <c r="V42" t="s">
        <v>178</v>
      </c>
    </row>
    <row r="43" spans="1:22" x14ac:dyDescent="0.2">
      <c r="A43" t="s">
        <v>41</v>
      </c>
      <c r="B43">
        <f t="shared" si="6"/>
        <v>31</v>
      </c>
      <c r="C43" t="str">
        <f t="shared" si="7"/>
        <v>Oplophorus gracilirostris'</v>
      </c>
      <c r="D43">
        <f t="shared" si="8"/>
        <v>26</v>
      </c>
      <c r="E43" t="str">
        <f t="shared" si="9"/>
        <v>oplophorus gracilirostris</v>
      </c>
      <c r="F43">
        <f>VLOOKUP(E43,[1]allmidata_alphia!$A$2:$E$383,5, FALSE)</f>
        <v>212900</v>
      </c>
      <c r="G43">
        <v>1.3492</v>
      </c>
      <c r="H43">
        <v>0.35780000000000001</v>
      </c>
      <c r="I43">
        <v>3</v>
      </c>
      <c r="J43">
        <v>9.0300000000000005E-2</v>
      </c>
      <c r="K43">
        <v>0.81610000000000005</v>
      </c>
      <c r="L43">
        <v>5.7599999999999998E-2</v>
      </c>
      <c r="M43">
        <v>0.14460000000000001</v>
      </c>
      <c r="N43">
        <v>3</v>
      </c>
      <c r="O43">
        <v>1.55E-2</v>
      </c>
      <c r="P43">
        <v>0.97799999999999998</v>
      </c>
      <c r="Q43">
        <v>2.0488</v>
      </c>
      <c r="R43">
        <v>1.75</v>
      </c>
      <c r="S43">
        <v>204</v>
      </c>
      <c r="T43" t="s">
        <v>72</v>
      </c>
      <c r="U43" t="s">
        <v>76</v>
      </c>
      <c r="V43" t="s">
        <v>162</v>
      </c>
    </row>
    <row r="44" spans="1:22" x14ac:dyDescent="0.2">
      <c r="A44" t="s">
        <v>42</v>
      </c>
      <c r="B44">
        <f t="shared" si="6"/>
        <v>25</v>
      </c>
      <c r="C44" t="str">
        <f t="shared" si="7"/>
        <v>Oplophorus spinosus'</v>
      </c>
      <c r="D44">
        <f t="shared" si="8"/>
        <v>20</v>
      </c>
      <c r="E44" t="str">
        <f t="shared" si="9"/>
        <v>oplophorus spinosus</v>
      </c>
      <c r="F44">
        <f>VLOOKUP(E44,[1]allmidata_alphia!$A$2:$E$383,5, FALSE)</f>
        <v>107602</v>
      </c>
      <c r="G44">
        <v>1.2607999999999999</v>
      </c>
      <c r="H44">
        <v>0.73080000000000001</v>
      </c>
      <c r="I44">
        <v>3</v>
      </c>
      <c r="J44">
        <v>0.15390000000000001</v>
      </c>
      <c r="K44">
        <v>0.878</v>
      </c>
      <c r="L44">
        <v>4.2000000000000003E-2</v>
      </c>
      <c r="M44">
        <v>0.19020000000000001</v>
      </c>
      <c r="N44">
        <v>3</v>
      </c>
      <c r="O44">
        <v>0.31209999999999999</v>
      </c>
      <c r="P44">
        <v>0.18060000000000001</v>
      </c>
      <c r="Q44">
        <v>2.4973999999999998</v>
      </c>
      <c r="R44">
        <v>2.4</v>
      </c>
      <c r="S44">
        <v>1007</v>
      </c>
      <c r="T44" t="s">
        <v>72</v>
      </c>
      <c r="U44" t="s">
        <v>74</v>
      </c>
      <c r="V44" t="s">
        <v>158</v>
      </c>
    </row>
    <row r="45" spans="1:22" x14ac:dyDescent="0.2">
      <c r="A45" t="s">
        <v>43</v>
      </c>
      <c r="B45">
        <f t="shared" si="6"/>
        <v>27</v>
      </c>
      <c r="C45" t="str">
        <f t="shared" si="7"/>
        <v>Oreochromis niloticus'</v>
      </c>
      <c r="D45">
        <f t="shared" si="8"/>
        <v>22</v>
      </c>
      <c r="E45" t="str">
        <f t="shared" si="9"/>
        <v>oreochromis niloticus</v>
      </c>
      <c r="F45">
        <f>VLOOKUP(E45,[1]allmidata_alphia!$A$2:$E$383,5, FALSE)</f>
        <v>293639</v>
      </c>
      <c r="G45" t="s">
        <v>72</v>
      </c>
      <c r="H45" t="s">
        <v>72</v>
      </c>
      <c r="I45">
        <v>0</v>
      </c>
      <c r="J45" t="s">
        <v>72</v>
      </c>
      <c r="K45">
        <v>0</v>
      </c>
      <c r="L45">
        <v>1.95E-2</v>
      </c>
      <c r="M45">
        <v>0.2732</v>
      </c>
      <c r="N45">
        <v>4</v>
      </c>
      <c r="O45">
        <v>3.6900000000000002E-2</v>
      </c>
      <c r="P45">
        <v>0.71499999999999997</v>
      </c>
      <c r="Q45" t="s">
        <v>72</v>
      </c>
      <c r="S45">
        <v>145</v>
      </c>
      <c r="T45">
        <v>3.4803000000000002</v>
      </c>
      <c r="U45" t="s">
        <v>106</v>
      </c>
      <c r="V45" t="s">
        <v>164</v>
      </c>
    </row>
    <row r="46" spans="1:22" x14ac:dyDescent="0.2">
      <c r="A46" t="s">
        <v>44</v>
      </c>
      <c r="B46">
        <f t="shared" si="6"/>
        <v>24</v>
      </c>
      <c r="C46" t="str">
        <f t="shared" si="7"/>
        <v>Palaemonetes pugio'</v>
      </c>
      <c r="D46">
        <f t="shared" si="8"/>
        <v>19</v>
      </c>
      <c r="E46" t="s">
        <v>150</v>
      </c>
      <c r="F46">
        <f>VLOOKUP(E46,[1]allmidata_alphia!$A$2:$E$383,5, FALSE)</f>
        <v>932401</v>
      </c>
      <c r="G46" t="s">
        <v>72</v>
      </c>
      <c r="H46" t="s">
        <v>72</v>
      </c>
      <c r="I46">
        <v>0</v>
      </c>
      <c r="J46" t="s">
        <v>72</v>
      </c>
      <c r="K46">
        <v>0</v>
      </c>
      <c r="L46">
        <v>6.8999999999999999E-3</v>
      </c>
      <c r="M46">
        <v>1.3483000000000001</v>
      </c>
      <c r="N46">
        <v>2</v>
      </c>
      <c r="O46" t="s">
        <v>72</v>
      </c>
      <c r="P46">
        <v>1</v>
      </c>
      <c r="Q46">
        <v>2.5853000000000002</v>
      </c>
      <c r="R46">
        <v>2.1867999999999999</v>
      </c>
      <c r="S46">
        <v>1041</v>
      </c>
      <c r="T46" t="s">
        <v>72</v>
      </c>
      <c r="U46" t="s">
        <v>87</v>
      </c>
      <c r="V46" t="s">
        <v>166</v>
      </c>
    </row>
    <row r="47" spans="1:22" x14ac:dyDescent="0.2">
      <c r="A47" t="s">
        <v>45</v>
      </c>
      <c r="B47">
        <f t="shared" si="6"/>
        <v>27</v>
      </c>
      <c r="C47" t="str">
        <f t="shared" si="7"/>
        <v>Palaemonetes vulgaris'</v>
      </c>
      <c r="D47">
        <f t="shared" si="8"/>
        <v>22</v>
      </c>
      <c r="E47" t="s">
        <v>153</v>
      </c>
      <c r="F47">
        <f>VLOOKUP(E47,[1]allmidata_alphia!$A$2:$E$383,5, FALSE)</f>
        <v>932406</v>
      </c>
      <c r="G47" t="s">
        <v>72</v>
      </c>
      <c r="H47" t="s">
        <v>72</v>
      </c>
      <c r="I47">
        <v>0</v>
      </c>
      <c r="J47" t="s">
        <v>72</v>
      </c>
      <c r="K47">
        <v>0</v>
      </c>
      <c r="L47">
        <v>1.9300000000000001E-2</v>
      </c>
      <c r="M47">
        <v>0.49390000000000001</v>
      </c>
      <c r="N47">
        <v>3</v>
      </c>
      <c r="O47">
        <v>0.28560000000000002</v>
      </c>
      <c r="P47">
        <v>0.47620000000000001</v>
      </c>
      <c r="Q47">
        <v>4.5914999999999999</v>
      </c>
      <c r="R47">
        <v>4.1478999999999999</v>
      </c>
      <c r="S47">
        <v>5390</v>
      </c>
      <c r="T47" t="s">
        <v>72</v>
      </c>
      <c r="U47" t="s">
        <v>107</v>
      </c>
      <c r="V47" t="s">
        <v>175</v>
      </c>
    </row>
    <row r="48" spans="1:22" x14ac:dyDescent="0.2">
      <c r="A48" t="s">
        <v>46</v>
      </c>
      <c r="B48">
        <f t="shared" si="6"/>
        <v>23</v>
      </c>
      <c r="C48" t="str">
        <f t="shared" si="7"/>
        <v>Pandalus borealis'</v>
      </c>
      <c r="D48">
        <f t="shared" si="8"/>
        <v>18</v>
      </c>
      <c r="E48" t="str">
        <f t="shared" ref="E48:E56" si="10">LOWER(LEFT(C48,D48-1))</f>
        <v>pandalus borealis</v>
      </c>
      <c r="F48">
        <f>VLOOKUP(E48,[1]allmidata_alphia!$A$2:$E$383,5, FALSE)</f>
        <v>107649</v>
      </c>
      <c r="G48">
        <v>-0.25950000000000001</v>
      </c>
      <c r="H48">
        <v>0.57599999999999996</v>
      </c>
      <c r="I48">
        <v>4</v>
      </c>
      <c r="J48">
        <v>2.9499999999999998E-2</v>
      </c>
      <c r="K48">
        <v>0.99819999999999998</v>
      </c>
      <c r="L48">
        <v>0.1003</v>
      </c>
      <c r="M48">
        <v>0.91810000000000003</v>
      </c>
      <c r="N48">
        <v>4</v>
      </c>
      <c r="O48">
        <v>5.7500000000000002E-2</v>
      </c>
      <c r="P48">
        <v>0.998</v>
      </c>
      <c r="Q48">
        <v>3.8147000000000002</v>
      </c>
      <c r="R48">
        <v>3.9</v>
      </c>
      <c r="S48">
        <v>16951</v>
      </c>
      <c r="T48" t="s">
        <v>72</v>
      </c>
      <c r="U48" t="s">
        <v>108</v>
      </c>
      <c r="V48" t="s">
        <v>184</v>
      </c>
    </row>
    <row r="49" spans="1:22" x14ac:dyDescent="0.2">
      <c r="A49" t="s">
        <v>47</v>
      </c>
      <c r="B49">
        <f t="shared" si="6"/>
        <v>25</v>
      </c>
      <c r="C49" t="str">
        <f t="shared" si="7"/>
        <v>Pandalus platyceros'</v>
      </c>
      <c r="D49">
        <f t="shared" si="8"/>
        <v>20</v>
      </c>
      <c r="E49" t="str">
        <f t="shared" si="10"/>
        <v>pandalus platyceros</v>
      </c>
      <c r="F49">
        <f>VLOOKUP(E49,[1]allmidata_alphia!$A$2:$E$383,5, FALSE)</f>
        <v>423632</v>
      </c>
      <c r="G49" t="s">
        <v>72</v>
      </c>
      <c r="H49" t="s">
        <v>72</v>
      </c>
      <c r="I49">
        <v>0</v>
      </c>
      <c r="J49" t="s">
        <v>72</v>
      </c>
      <c r="K49">
        <v>0</v>
      </c>
      <c r="L49">
        <v>6.6100000000000006E-2</v>
      </c>
      <c r="M49">
        <v>0.15359999999999999</v>
      </c>
      <c r="N49">
        <v>2</v>
      </c>
      <c r="O49" t="s">
        <v>72</v>
      </c>
      <c r="P49">
        <v>1</v>
      </c>
      <c r="Q49">
        <v>1.5563</v>
      </c>
      <c r="R49">
        <v>1.2635000000000001</v>
      </c>
      <c r="S49">
        <v>4095</v>
      </c>
      <c r="T49" t="s">
        <v>72</v>
      </c>
      <c r="U49" t="s">
        <v>109</v>
      </c>
      <c r="V49" t="s">
        <v>211</v>
      </c>
    </row>
    <row r="50" spans="1:22" x14ac:dyDescent="0.2">
      <c r="A50" t="s">
        <v>48</v>
      </c>
      <c r="B50">
        <f t="shared" si="6"/>
        <v>22</v>
      </c>
      <c r="C50" t="str">
        <f t="shared" si="7"/>
        <v>Panulirus cygnus'</v>
      </c>
      <c r="D50">
        <f t="shared" si="8"/>
        <v>17</v>
      </c>
      <c r="E50" t="str">
        <f t="shared" si="10"/>
        <v>panulirus cygnus</v>
      </c>
      <c r="F50">
        <f>VLOOKUP(E50,[1]allmidata_alphia!$A$2:$E$383,5, FALSE)</f>
        <v>382893</v>
      </c>
      <c r="G50">
        <v>0.56210000000000004</v>
      </c>
      <c r="H50">
        <v>0.67610000000000003</v>
      </c>
      <c r="I50">
        <v>3</v>
      </c>
      <c r="J50">
        <v>0.25769999999999998</v>
      </c>
      <c r="K50">
        <v>0.94169999999999998</v>
      </c>
      <c r="L50">
        <v>4.82E-2</v>
      </c>
      <c r="M50">
        <v>0.33889999999999998</v>
      </c>
      <c r="N50">
        <v>3</v>
      </c>
      <c r="O50">
        <v>3.2000000000000001E-2</v>
      </c>
      <c r="P50">
        <v>0.98050000000000004</v>
      </c>
      <c r="Q50">
        <v>2.8988</v>
      </c>
      <c r="R50">
        <v>2.8725000000000001</v>
      </c>
      <c r="S50">
        <v>9</v>
      </c>
      <c r="T50" t="s">
        <v>72</v>
      </c>
      <c r="U50" t="s">
        <v>110</v>
      </c>
      <c r="V50" t="s">
        <v>159</v>
      </c>
    </row>
    <row r="51" spans="1:22" x14ac:dyDescent="0.2">
      <c r="A51" t="s">
        <v>49</v>
      </c>
      <c r="B51">
        <f t="shared" si="6"/>
        <v>27</v>
      </c>
      <c r="C51" t="str">
        <f t="shared" si="7"/>
        <v>Panulirus interruptus'</v>
      </c>
      <c r="D51">
        <f t="shared" si="8"/>
        <v>22</v>
      </c>
      <c r="E51" t="str">
        <f t="shared" si="10"/>
        <v>panulirus interruptus</v>
      </c>
      <c r="F51">
        <f>VLOOKUP(E51,[1]allmidata_alphia!$A$2:$E$383,5, FALSE)</f>
        <v>382898</v>
      </c>
      <c r="G51" t="s">
        <v>72</v>
      </c>
      <c r="H51" t="s">
        <v>72</v>
      </c>
      <c r="I51">
        <v>0</v>
      </c>
      <c r="J51" t="s">
        <v>72</v>
      </c>
      <c r="K51">
        <v>0</v>
      </c>
      <c r="L51">
        <v>3.4599999999999999E-2</v>
      </c>
      <c r="M51">
        <v>0.57199999999999995</v>
      </c>
      <c r="N51">
        <v>2</v>
      </c>
      <c r="O51" t="s">
        <v>72</v>
      </c>
      <c r="P51">
        <v>1</v>
      </c>
      <c r="Q51">
        <v>3.9916</v>
      </c>
      <c r="R51">
        <v>3.7</v>
      </c>
      <c r="S51">
        <v>1140</v>
      </c>
      <c r="T51" t="s">
        <v>72</v>
      </c>
      <c r="U51" t="s">
        <v>111</v>
      </c>
      <c r="V51" t="s">
        <v>177</v>
      </c>
    </row>
    <row r="52" spans="1:22" x14ac:dyDescent="0.2">
      <c r="A52" t="s">
        <v>50</v>
      </c>
      <c r="B52">
        <f t="shared" si="6"/>
        <v>27</v>
      </c>
      <c r="C52" t="str">
        <f t="shared" si="7"/>
        <v>Parabramis pekinensis'</v>
      </c>
      <c r="D52">
        <f t="shared" si="8"/>
        <v>22</v>
      </c>
      <c r="E52" t="str">
        <f t="shared" si="10"/>
        <v>parabramis pekinensis</v>
      </c>
      <c r="F52" t="e">
        <f>VLOOKUP(E52,[1]allmidata_alphia!$A$2:$E$383,5, FALSE)</f>
        <v>#N/A</v>
      </c>
      <c r="G52">
        <v>0.84970000000000001</v>
      </c>
      <c r="H52">
        <v>0.3533</v>
      </c>
      <c r="I52">
        <v>3</v>
      </c>
      <c r="J52">
        <v>0.1502</v>
      </c>
      <c r="K52">
        <v>0.89229999999999998</v>
      </c>
      <c r="L52">
        <v>3.27E-2</v>
      </c>
      <c r="M52">
        <v>-9.1200000000000003E-2</v>
      </c>
      <c r="N52">
        <v>3</v>
      </c>
      <c r="O52">
        <v>1.4500000000000001E-2</v>
      </c>
      <c r="P52">
        <v>0.96909999999999996</v>
      </c>
      <c r="Q52" t="s">
        <v>72</v>
      </c>
      <c r="S52">
        <v>0</v>
      </c>
      <c r="T52" t="s">
        <v>72</v>
      </c>
      <c r="U52" t="s">
        <v>112</v>
      </c>
      <c r="V52" t="s">
        <v>194</v>
      </c>
    </row>
    <row r="53" spans="1:22" x14ac:dyDescent="0.2">
      <c r="A53" t="s">
        <v>51</v>
      </c>
      <c r="B53">
        <f t="shared" si="6"/>
        <v>27</v>
      </c>
      <c r="C53" t="str">
        <f t="shared" si="7"/>
        <v>Paralichthys dentatus'</v>
      </c>
      <c r="D53">
        <f t="shared" si="8"/>
        <v>22</v>
      </c>
      <c r="E53" t="str">
        <f t="shared" si="10"/>
        <v>paralichthys dentatus</v>
      </c>
      <c r="F53">
        <f>VLOOKUP(E53,[1]allmidata_alphia!$A$2:$E$383,5, FALSE)</f>
        <v>158826</v>
      </c>
      <c r="G53">
        <v>0.55089999999999995</v>
      </c>
      <c r="H53">
        <v>0.68779999999999997</v>
      </c>
      <c r="I53">
        <v>2</v>
      </c>
      <c r="J53" t="s">
        <v>72</v>
      </c>
      <c r="K53">
        <v>1</v>
      </c>
      <c r="L53">
        <v>3.9899999999999998E-2</v>
      </c>
      <c r="M53">
        <v>0.35370000000000001</v>
      </c>
      <c r="N53">
        <v>2</v>
      </c>
      <c r="O53" t="s">
        <v>72</v>
      </c>
      <c r="P53">
        <v>1</v>
      </c>
      <c r="Q53">
        <v>2.9714</v>
      </c>
      <c r="R53">
        <v>3.3530000000000002</v>
      </c>
      <c r="S53">
        <v>15971</v>
      </c>
      <c r="T53" t="s">
        <v>72</v>
      </c>
      <c r="U53" t="s">
        <v>113</v>
      </c>
      <c r="V53" t="s">
        <v>205</v>
      </c>
    </row>
    <row r="54" spans="1:22" x14ac:dyDescent="0.2">
      <c r="A54" t="s">
        <v>52</v>
      </c>
      <c r="B54">
        <f t="shared" si="6"/>
        <v>20</v>
      </c>
      <c r="C54" t="str">
        <f t="shared" si="7"/>
        <v>Pecten maximus'</v>
      </c>
      <c r="D54">
        <f t="shared" si="8"/>
        <v>15</v>
      </c>
      <c r="E54" t="str">
        <f t="shared" si="10"/>
        <v>pecten maximus</v>
      </c>
      <c r="F54">
        <f>VLOOKUP(E54,[1]allmidata_alphia!$A$2:$E$383,5, FALSE)</f>
        <v>140712</v>
      </c>
      <c r="G54">
        <v>0.62860000000000005</v>
      </c>
      <c r="H54">
        <v>0.13200000000000001</v>
      </c>
      <c r="I54">
        <v>3</v>
      </c>
      <c r="J54">
        <v>9.7500000000000003E-2</v>
      </c>
      <c r="K54">
        <v>0.44169999999999998</v>
      </c>
      <c r="L54">
        <v>4.6800000000000001E-2</v>
      </c>
      <c r="M54">
        <v>0.30399999999999999</v>
      </c>
      <c r="N54">
        <v>3</v>
      </c>
      <c r="O54">
        <v>2.9000000000000001E-2</v>
      </c>
      <c r="P54">
        <v>0.96879999999999999</v>
      </c>
      <c r="Q54">
        <v>4.3829000000000002</v>
      </c>
      <c r="R54">
        <v>4.4764999999999997</v>
      </c>
      <c r="S54">
        <v>1269</v>
      </c>
      <c r="T54" t="s">
        <v>72</v>
      </c>
      <c r="U54" t="s">
        <v>103</v>
      </c>
      <c r="V54" t="s">
        <v>196</v>
      </c>
    </row>
    <row r="55" spans="1:22" x14ac:dyDescent="0.2">
      <c r="A55" t="s">
        <v>53</v>
      </c>
      <c r="B55">
        <f t="shared" si="6"/>
        <v>21</v>
      </c>
      <c r="C55" t="str">
        <f t="shared" si="7"/>
        <v>Penaeus aztecus'</v>
      </c>
      <c r="D55">
        <f t="shared" si="8"/>
        <v>16</v>
      </c>
      <c r="E55" t="str">
        <f t="shared" si="10"/>
        <v>penaeus aztecus</v>
      </c>
      <c r="F55">
        <f>VLOOKUP(E55,[1]allmidata_alphia!$A$2:$E$383,5, FALSE)</f>
        <v>395176</v>
      </c>
      <c r="G55" t="s">
        <v>72</v>
      </c>
      <c r="H55" t="s">
        <v>72</v>
      </c>
      <c r="I55">
        <v>0</v>
      </c>
      <c r="J55" t="s">
        <v>72</v>
      </c>
      <c r="K55">
        <v>0</v>
      </c>
      <c r="L55">
        <v>0.10440000000000001</v>
      </c>
      <c r="M55">
        <v>0.2157</v>
      </c>
      <c r="N55">
        <v>2</v>
      </c>
      <c r="O55" t="s">
        <v>72</v>
      </c>
      <c r="P55">
        <v>1</v>
      </c>
      <c r="Q55">
        <v>1.3067</v>
      </c>
      <c r="R55">
        <v>1.2364999999999999</v>
      </c>
      <c r="S55">
        <v>51073</v>
      </c>
      <c r="T55" t="s">
        <v>72</v>
      </c>
      <c r="U55" t="s">
        <v>114</v>
      </c>
      <c r="V55" t="s">
        <v>183</v>
      </c>
    </row>
    <row r="56" spans="1:22" x14ac:dyDescent="0.2">
      <c r="A56" t="s">
        <v>54</v>
      </c>
      <c r="B56">
        <f t="shared" si="6"/>
        <v>22</v>
      </c>
      <c r="C56" t="str">
        <f t="shared" si="7"/>
        <v>Penaeus vannamei'</v>
      </c>
      <c r="D56">
        <f t="shared" si="8"/>
        <v>17</v>
      </c>
      <c r="E56" t="str">
        <f t="shared" si="10"/>
        <v>penaeus vannamei</v>
      </c>
      <c r="F56">
        <f>VLOOKUP(E56,[1]allmidata_alphia!$A$2:$E$383,5, FALSE)</f>
        <v>377748</v>
      </c>
      <c r="G56" t="s">
        <v>72</v>
      </c>
      <c r="H56" t="s">
        <v>72</v>
      </c>
      <c r="I56">
        <v>0</v>
      </c>
      <c r="J56" t="s">
        <v>72</v>
      </c>
      <c r="K56">
        <v>0</v>
      </c>
      <c r="L56">
        <v>1.6799999999999999E-2</v>
      </c>
      <c r="M56">
        <v>0.28670000000000001</v>
      </c>
      <c r="N56">
        <v>7</v>
      </c>
      <c r="O56">
        <v>2.0999999999999999E-3</v>
      </c>
      <c r="P56">
        <v>0.69259999999999999</v>
      </c>
      <c r="Q56">
        <v>7.0952999999999999</v>
      </c>
      <c r="R56">
        <v>7.4218999999999999</v>
      </c>
      <c r="S56">
        <v>17</v>
      </c>
      <c r="T56" t="s">
        <v>72</v>
      </c>
      <c r="U56" t="s">
        <v>115</v>
      </c>
      <c r="V56" t="s">
        <v>173</v>
      </c>
    </row>
    <row r="57" spans="1:22" x14ac:dyDescent="0.2">
      <c r="A57" t="s">
        <v>55</v>
      </c>
      <c r="B57">
        <f t="shared" si="6"/>
        <v>29</v>
      </c>
      <c r="C57" t="str">
        <f t="shared" si="7"/>
        <v>Phorgulsergia bisulcata'</v>
      </c>
      <c r="D57">
        <f t="shared" si="8"/>
        <v>24</v>
      </c>
      <c r="E57" t="s">
        <v>151</v>
      </c>
      <c r="F57">
        <f>VLOOKUP(E57,[1]allmidata_alphia!$A$2:$E$383,5, FALSE)</f>
        <v>1056510</v>
      </c>
      <c r="G57">
        <v>0.84970000000000001</v>
      </c>
      <c r="H57">
        <v>0.42470000000000002</v>
      </c>
      <c r="I57">
        <v>3</v>
      </c>
      <c r="J57">
        <v>4.9200000000000001E-2</v>
      </c>
      <c r="K57">
        <v>0.95950000000000002</v>
      </c>
      <c r="L57">
        <v>7.1999999999999995E-2</v>
      </c>
      <c r="M57">
        <v>0.5</v>
      </c>
      <c r="N57">
        <v>3</v>
      </c>
      <c r="O57">
        <v>2.1100000000000001E-2</v>
      </c>
      <c r="P57">
        <v>0.99809999999999999</v>
      </c>
      <c r="Q57" t="s">
        <v>72</v>
      </c>
      <c r="S57">
        <v>0</v>
      </c>
      <c r="T57" t="s">
        <v>72</v>
      </c>
      <c r="U57" t="s">
        <v>74</v>
      </c>
      <c r="V57" t="s">
        <v>158</v>
      </c>
    </row>
    <row r="58" spans="1:22" x14ac:dyDescent="0.2">
      <c r="A58" t="s">
        <v>56</v>
      </c>
      <c r="B58">
        <f t="shared" si="6"/>
        <v>27</v>
      </c>
      <c r="C58" t="str">
        <f t="shared" si="7"/>
        <v>Pleuroncodes planipes'</v>
      </c>
      <c r="D58">
        <f t="shared" si="8"/>
        <v>22</v>
      </c>
      <c r="E58" t="str">
        <f t="shared" ref="E58:E63" si="11">LOWER(LEFT(C58,D58-1))</f>
        <v>pleuroncodes planipes</v>
      </c>
      <c r="F58">
        <f>VLOOKUP(E58,[1]allmidata_alphia!$A$2:$E$383,5, FALSE)</f>
        <v>392683</v>
      </c>
      <c r="G58" t="s">
        <v>72</v>
      </c>
      <c r="H58">
        <v>0.57150000000000001</v>
      </c>
      <c r="I58">
        <v>4</v>
      </c>
      <c r="J58">
        <v>4.0000000000000002E-4</v>
      </c>
      <c r="K58">
        <v>0.99819999999999998</v>
      </c>
      <c r="L58">
        <v>3.3E-3</v>
      </c>
      <c r="M58">
        <v>0.34670000000000001</v>
      </c>
      <c r="N58">
        <v>4</v>
      </c>
      <c r="O58">
        <v>4.1000000000000003E-3</v>
      </c>
      <c r="P58">
        <v>0.89639999999999997</v>
      </c>
      <c r="Q58" t="s">
        <v>72</v>
      </c>
      <c r="S58">
        <v>81</v>
      </c>
      <c r="T58" t="s">
        <v>72</v>
      </c>
      <c r="U58" t="s">
        <v>155</v>
      </c>
      <c r="V58" t="s">
        <v>181</v>
      </c>
    </row>
    <row r="59" spans="1:22" ht="18" x14ac:dyDescent="0.2">
      <c r="A59" t="s">
        <v>57</v>
      </c>
      <c r="B59">
        <f t="shared" si="6"/>
        <v>17</v>
      </c>
      <c r="C59" s="2" t="str">
        <f t="shared" si="7"/>
        <v>Salmo salar'</v>
      </c>
      <c r="D59" s="2">
        <f t="shared" si="8"/>
        <v>12</v>
      </c>
      <c r="E59" s="2" t="str">
        <f t="shared" si="11"/>
        <v>salmo salar</v>
      </c>
      <c r="F59" s="1">
        <v>127186</v>
      </c>
      <c r="G59" t="s">
        <v>72</v>
      </c>
      <c r="H59" t="s">
        <v>72</v>
      </c>
      <c r="I59">
        <v>0</v>
      </c>
      <c r="J59" t="s">
        <v>72</v>
      </c>
      <c r="K59">
        <v>0</v>
      </c>
      <c r="L59">
        <v>9.7100000000000006E-2</v>
      </c>
      <c r="M59">
        <v>0.36880000000000002</v>
      </c>
      <c r="N59">
        <v>4</v>
      </c>
      <c r="O59">
        <v>0.02</v>
      </c>
      <c r="P59">
        <v>0.99339999999999995</v>
      </c>
      <c r="Q59">
        <v>2.1787999999999998</v>
      </c>
      <c r="R59">
        <v>2.5718999999999999</v>
      </c>
      <c r="S59">
        <v>8678</v>
      </c>
      <c r="T59">
        <v>4.03</v>
      </c>
      <c r="U59" t="s">
        <v>116</v>
      </c>
      <c r="V59" t="s">
        <v>182</v>
      </c>
    </row>
    <row r="60" spans="1:22" x14ac:dyDescent="0.2">
      <c r="A60" t="s">
        <v>58</v>
      </c>
      <c r="B60">
        <f t="shared" si="6"/>
        <v>22</v>
      </c>
      <c r="C60" t="str">
        <f t="shared" si="7"/>
        <v>Salpa fusiformis'</v>
      </c>
      <c r="D60">
        <f t="shared" si="8"/>
        <v>17</v>
      </c>
      <c r="E60" t="str">
        <f t="shared" si="11"/>
        <v>salpa fusiformis</v>
      </c>
      <c r="F60">
        <f>VLOOKUP(E60,[1]allmidata_alphia!$A$2:$E$383,5, FALSE)</f>
        <v>137272</v>
      </c>
      <c r="G60">
        <v>-7.2400000000000006E-2</v>
      </c>
      <c r="H60">
        <v>0.87</v>
      </c>
      <c r="I60">
        <v>2</v>
      </c>
      <c r="J60" t="s">
        <v>72</v>
      </c>
      <c r="K60">
        <v>1</v>
      </c>
      <c r="L60">
        <v>2.8500000000000001E-2</v>
      </c>
      <c r="M60">
        <v>0.58740000000000003</v>
      </c>
      <c r="N60">
        <v>2</v>
      </c>
      <c r="O60" t="s">
        <v>72</v>
      </c>
      <c r="P60">
        <v>1</v>
      </c>
      <c r="Q60">
        <v>4.9497999999999998</v>
      </c>
      <c r="R60">
        <v>4.2458</v>
      </c>
      <c r="S60">
        <v>1551</v>
      </c>
      <c r="T60" t="s">
        <v>72</v>
      </c>
      <c r="U60" t="s">
        <v>117</v>
      </c>
      <c r="V60" t="s">
        <v>209</v>
      </c>
    </row>
    <row r="61" spans="1:22" x14ac:dyDescent="0.2">
      <c r="A61" t="s">
        <v>59</v>
      </c>
      <c r="B61">
        <f t="shared" si="6"/>
        <v>25</v>
      </c>
      <c r="C61" t="str">
        <f t="shared" si="7"/>
        <v>Sciaenops ocellatus'</v>
      </c>
      <c r="D61">
        <f t="shared" si="8"/>
        <v>20</v>
      </c>
      <c r="E61" t="str">
        <f t="shared" si="11"/>
        <v>sciaenops ocellatus</v>
      </c>
      <c r="F61">
        <f>VLOOKUP(E61,[1]allmidata_alphia!$A$2:$E$383,5, FALSE)</f>
        <v>159335</v>
      </c>
      <c r="G61">
        <v>0.92589999999999995</v>
      </c>
      <c r="H61">
        <v>0.43440000000000001</v>
      </c>
      <c r="I61">
        <v>2</v>
      </c>
      <c r="J61" t="s">
        <v>72</v>
      </c>
      <c r="K61">
        <v>1</v>
      </c>
      <c r="L61">
        <v>4.3700000000000003E-2</v>
      </c>
      <c r="M61">
        <v>0.18740000000000001</v>
      </c>
      <c r="N61">
        <v>2</v>
      </c>
      <c r="O61" t="s">
        <v>72</v>
      </c>
      <c r="P61">
        <v>1</v>
      </c>
      <c r="Q61">
        <v>3.3</v>
      </c>
      <c r="R61">
        <v>3.2</v>
      </c>
      <c r="S61">
        <v>22792</v>
      </c>
      <c r="T61">
        <v>3.3391000000000002</v>
      </c>
      <c r="U61" t="s">
        <v>118</v>
      </c>
      <c r="V61" t="s">
        <v>163</v>
      </c>
    </row>
    <row r="62" spans="1:22" x14ac:dyDescent="0.2">
      <c r="A62" t="s">
        <v>60</v>
      </c>
      <c r="B62">
        <f t="shared" si="6"/>
        <v>27</v>
      </c>
      <c r="C62" t="str">
        <f t="shared" si="7"/>
        <v>Scyliorhinus canicula'</v>
      </c>
      <c r="D62">
        <f t="shared" si="8"/>
        <v>22</v>
      </c>
      <c r="E62" t="str">
        <f t="shared" si="11"/>
        <v>scyliorhinus canicula</v>
      </c>
      <c r="F62">
        <f>VLOOKUP(E62,[1]allmidata_alphia!$A$2:$E$383,5, FALSE)</f>
        <v>105814</v>
      </c>
      <c r="G62">
        <v>0.92030000000000001</v>
      </c>
      <c r="H62">
        <v>0.64359999999999995</v>
      </c>
      <c r="I62">
        <v>3</v>
      </c>
      <c r="J62">
        <v>2.5100000000000001E-2</v>
      </c>
      <c r="K62">
        <v>0.98660000000000003</v>
      </c>
      <c r="L62">
        <v>9.8199999999999996E-2</v>
      </c>
      <c r="M62">
        <v>0.23169999999999999</v>
      </c>
      <c r="N62">
        <v>3</v>
      </c>
      <c r="O62">
        <v>2.63E-2</v>
      </c>
      <c r="P62">
        <v>0.95679999999999998</v>
      </c>
      <c r="Q62">
        <v>2.0356000000000001</v>
      </c>
      <c r="R62">
        <v>2.1103000000000001</v>
      </c>
      <c r="S62">
        <v>103926</v>
      </c>
      <c r="T62" t="s">
        <v>72</v>
      </c>
      <c r="U62" t="s">
        <v>119</v>
      </c>
      <c r="V62" t="s">
        <v>202</v>
      </c>
    </row>
    <row r="63" spans="1:22" x14ac:dyDescent="0.2">
      <c r="A63" t="s">
        <v>61</v>
      </c>
      <c r="B63">
        <f t="shared" si="6"/>
        <v>23</v>
      </c>
      <c r="C63" t="str">
        <f t="shared" si="7"/>
        <v>Sepia officinalis'</v>
      </c>
      <c r="D63">
        <f t="shared" si="8"/>
        <v>18</v>
      </c>
      <c r="E63" t="str">
        <f t="shared" si="11"/>
        <v>sepia officinalis</v>
      </c>
      <c r="F63" t="e">
        <f>VLOOKUP(E63,[1]allmidata_alphia!$A$2:$E$383,5, FALSE)</f>
        <v>#N/A</v>
      </c>
      <c r="G63" t="s">
        <v>72</v>
      </c>
      <c r="H63" t="s">
        <v>72</v>
      </c>
      <c r="I63">
        <v>0</v>
      </c>
      <c r="J63" t="s">
        <v>72</v>
      </c>
      <c r="K63">
        <v>0</v>
      </c>
      <c r="L63">
        <v>1.4800000000000001E-2</v>
      </c>
      <c r="M63">
        <v>0.83499999999999996</v>
      </c>
      <c r="N63">
        <v>2</v>
      </c>
      <c r="O63" t="s">
        <v>72</v>
      </c>
      <c r="P63">
        <v>1</v>
      </c>
      <c r="Q63">
        <v>3.9264000000000001</v>
      </c>
      <c r="R63">
        <v>2.6</v>
      </c>
      <c r="S63">
        <v>3453</v>
      </c>
      <c r="T63" t="s">
        <v>72</v>
      </c>
      <c r="U63" t="s">
        <v>120</v>
      </c>
      <c r="V63" t="s">
        <v>195</v>
      </c>
    </row>
    <row r="64" spans="1:22" x14ac:dyDescent="0.2">
      <c r="A64" t="s">
        <v>62</v>
      </c>
      <c r="B64">
        <f t="shared" si="6"/>
        <v>20</v>
      </c>
      <c r="C64" t="str">
        <f t="shared" si="7"/>
        <v>Sergia fulgens'</v>
      </c>
      <c r="D64">
        <f t="shared" si="8"/>
        <v>15</v>
      </c>
      <c r="E64" t="s">
        <v>154</v>
      </c>
      <c r="F64">
        <f>VLOOKUP(E64,[1]allmidata_alphia!$A$2:$E$383,5, FALSE)</f>
        <v>1056490</v>
      </c>
      <c r="G64">
        <v>1.0758000000000001</v>
      </c>
      <c r="H64">
        <v>0.76959999999999995</v>
      </c>
      <c r="I64">
        <v>3</v>
      </c>
      <c r="J64">
        <v>5.4000000000000003E-3</v>
      </c>
      <c r="K64">
        <v>0.99990000000000001</v>
      </c>
      <c r="L64">
        <v>7.8E-2</v>
      </c>
      <c r="M64">
        <v>0.5625</v>
      </c>
      <c r="N64">
        <v>3</v>
      </c>
      <c r="O64">
        <v>2.2000000000000001E-3</v>
      </c>
      <c r="P64">
        <v>1</v>
      </c>
      <c r="Q64" t="s">
        <v>143</v>
      </c>
      <c r="R64">
        <v>1.1000000000000001</v>
      </c>
      <c r="S64">
        <v>41</v>
      </c>
      <c r="T64" t="s">
        <v>72</v>
      </c>
      <c r="U64" t="s">
        <v>74</v>
      </c>
      <c r="V64" t="s">
        <v>158</v>
      </c>
    </row>
    <row r="65" spans="1:22" x14ac:dyDescent="0.2">
      <c r="A65" t="s">
        <v>63</v>
      </c>
      <c r="B65">
        <f t="shared" si="6"/>
        <v>20</v>
      </c>
      <c r="C65" t="str">
        <f t="shared" si="7"/>
        <v>Sergia grandis'</v>
      </c>
      <c r="D65">
        <f t="shared" si="8"/>
        <v>15</v>
      </c>
      <c r="E65" t="s">
        <v>151</v>
      </c>
      <c r="F65">
        <f>VLOOKUP(E65,[1]allmidata_alphia!$A$2:$E$383,5, FALSE)</f>
        <v>1056510</v>
      </c>
      <c r="G65">
        <v>0.84799999999999998</v>
      </c>
      <c r="H65">
        <v>0.55079999999999996</v>
      </c>
      <c r="I65">
        <v>2</v>
      </c>
      <c r="J65" t="s">
        <v>72</v>
      </c>
      <c r="K65">
        <v>1</v>
      </c>
      <c r="L65">
        <v>4.6100000000000002E-2</v>
      </c>
      <c r="M65">
        <v>0.42670000000000002</v>
      </c>
      <c r="N65">
        <v>2</v>
      </c>
      <c r="O65" t="s">
        <v>72</v>
      </c>
      <c r="P65">
        <v>1</v>
      </c>
      <c r="Q65">
        <v>1.9941</v>
      </c>
      <c r="R65">
        <v>1.3</v>
      </c>
      <c r="S65">
        <v>225</v>
      </c>
      <c r="T65" t="s">
        <v>72</v>
      </c>
      <c r="U65" t="s">
        <v>76</v>
      </c>
      <c r="V65" t="s">
        <v>162</v>
      </c>
    </row>
    <row r="66" spans="1:22" x14ac:dyDescent="0.2">
      <c r="A66" t="s">
        <v>64</v>
      </c>
      <c r="B66">
        <f t="shared" ref="B66:B73" si="12">LEN(A66)</f>
        <v>23</v>
      </c>
      <c r="C66" t="str">
        <f t="shared" ref="C66:C73" si="13">RIGHT(A66,B66-5)</f>
        <v>Sergia tenuiremis'</v>
      </c>
      <c r="D66">
        <f t="shared" ref="D66:D73" si="14">LEN(C66)</f>
        <v>18</v>
      </c>
      <c r="E66" t="str">
        <f t="shared" ref="E66:E73" si="15">LOWER(LEFT(C66,D66-1))</f>
        <v>sergia tenuiremis</v>
      </c>
      <c r="F66">
        <f>VLOOKUP(E66,[1]allmidata_alphia!$A$2:$E$383,5, FALSE)</f>
        <v>107138</v>
      </c>
      <c r="G66">
        <v>0.69640000000000002</v>
      </c>
      <c r="H66">
        <v>0.35349999999999998</v>
      </c>
      <c r="I66">
        <v>3</v>
      </c>
      <c r="J66">
        <v>0.13159999999999999</v>
      </c>
      <c r="K66">
        <v>0.70679999999999998</v>
      </c>
      <c r="L66">
        <v>5.5199999999999999E-2</v>
      </c>
      <c r="M66">
        <v>0.35189999999999999</v>
      </c>
      <c r="N66">
        <v>3</v>
      </c>
      <c r="O66">
        <v>1.7899999999999999E-2</v>
      </c>
      <c r="P66">
        <v>0.99650000000000005</v>
      </c>
      <c r="Q66" t="s">
        <v>144</v>
      </c>
      <c r="R66">
        <v>3.3290000000000002</v>
      </c>
      <c r="S66">
        <v>156</v>
      </c>
      <c r="T66" t="s">
        <v>72</v>
      </c>
      <c r="U66" t="s">
        <v>74</v>
      </c>
      <c r="V66" t="s">
        <v>158</v>
      </c>
    </row>
    <row r="67" spans="1:22" x14ac:dyDescent="0.2">
      <c r="A67" t="s">
        <v>65</v>
      </c>
      <c r="B67">
        <f t="shared" si="12"/>
        <v>31</v>
      </c>
      <c r="C67" t="str">
        <f t="shared" si="13"/>
        <v>Stenobrachius leucopsarus'</v>
      </c>
      <c r="D67">
        <f t="shared" si="14"/>
        <v>26</v>
      </c>
      <c r="E67" t="str">
        <f t="shared" si="15"/>
        <v>stenobrachius leucopsarus</v>
      </c>
      <c r="F67">
        <f>VLOOKUP(E67,[1]allmidata_alphia!$A$2:$E$383,5, FALSE)</f>
        <v>254363</v>
      </c>
      <c r="G67">
        <v>0.85089999999999999</v>
      </c>
      <c r="H67">
        <v>0.69199999999999995</v>
      </c>
      <c r="I67">
        <v>2</v>
      </c>
      <c r="J67" t="s">
        <v>72</v>
      </c>
      <c r="K67">
        <v>1</v>
      </c>
      <c r="L67">
        <v>4.2700000000000002E-2</v>
      </c>
      <c r="M67">
        <v>0.69199999999999995</v>
      </c>
      <c r="N67">
        <v>2</v>
      </c>
      <c r="O67" t="s">
        <v>72</v>
      </c>
      <c r="P67">
        <v>1</v>
      </c>
      <c r="Q67">
        <v>6.9173</v>
      </c>
      <c r="S67">
        <v>5247</v>
      </c>
      <c r="T67" t="s">
        <v>72</v>
      </c>
      <c r="U67" t="s">
        <v>121</v>
      </c>
      <c r="V67" t="s">
        <v>190</v>
      </c>
    </row>
    <row r="68" spans="1:22" x14ac:dyDescent="0.2">
      <c r="A68" t="s">
        <v>66</v>
      </c>
      <c r="B68">
        <f t="shared" si="12"/>
        <v>20</v>
      </c>
      <c r="C68" t="str">
        <f t="shared" si="13"/>
        <v>Styela plicata'</v>
      </c>
      <c r="D68">
        <f t="shared" si="14"/>
        <v>15</v>
      </c>
      <c r="E68" t="str">
        <f t="shared" si="15"/>
        <v>styela plicata</v>
      </c>
      <c r="F68">
        <f>VLOOKUP(E68,[1]allmidata_alphia!$A$2:$E$383,5, FALSE)</f>
        <v>103936</v>
      </c>
      <c r="G68">
        <v>0.43380000000000002</v>
      </c>
      <c r="H68">
        <v>0.34660000000000002</v>
      </c>
      <c r="I68">
        <v>7</v>
      </c>
      <c r="J68">
        <v>1E-4</v>
      </c>
      <c r="K68">
        <v>0.9294</v>
      </c>
      <c r="L68">
        <v>0.16089999999999999</v>
      </c>
      <c r="M68">
        <v>-0.191</v>
      </c>
      <c r="N68">
        <v>7</v>
      </c>
      <c r="O68">
        <v>0</v>
      </c>
      <c r="P68">
        <v>0.82240000000000002</v>
      </c>
      <c r="Q68">
        <v>1.4098999999999999</v>
      </c>
      <c r="R68">
        <v>1.4907999999999999</v>
      </c>
      <c r="S68">
        <v>752</v>
      </c>
      <c r="T68" t="s">
        <v>72</v>
      </c>
      <c r="U68" t="s">
        <v>122</v>
      </c>
      <c r="V68" t="s">
        <v>165</v>
      </c>
    </row>
    <row r="69" spans="1:22" x14ac:dyDescent="0.2">
      <c r="A69" t="s">
        <v>67</v>
      </c>
      <c r="B69">
        <f t="shared" si="12"/>
        <v>26</v>
      </c>
      <c r="C69" t="str">
        <f t="shared" si="13"/>
        <v>Systellaspis debilis'</v>
      </c>
      <c r="D69">
        <f t="shared" si="14"/>
        <v>21</v>
      </c>
      <c r="E69" t="str">
        <f t="shared" si="15"/>
        <v>systellaspis debilis</v>
      </c>
      <c r="F69">
        <f>VLOOKUP(E69,[1]allmidata_alphia!$A$2:$E$383,5, FALSE)</f>
        <v>107605</v>
      </c>
      <c r="G69">
        <v>0.77959999999999996</v>
      </c>
      <c r="H69">
        <v>0.41870000000000002</v>
      </c>
      <c r="I69">
        <v>6</v>
      </c>
      <c r="J69">
        <v>8.0000000000000004E-4</v>
      </c>
      <c r="K69">
        <v>0.89290000000000003</v>
      </c>
      <c r="L69">
        <v>4.4999999999999998E-2</v>
      </c>
      <c r="M69">
        <v>0.22700000000000001</v>
      </c>
      <c r="N69">
        <v>6</v>
      </c>
      <c r="O69">
        <v>1E-4</v>
      </c>
      <c r="P69">
        <v>0.79179999999999995</v>
      </c>
      <c r="Q69">
        <v>2.2841999999999998</v>
      </c>
      <c r="R69">
        <v>1.8355999999999999</v>
      </c>
      <c r="S69">
        <v>1296</v>
      </c>
      <c r="T69" t="s">
        <v>72</v>
      </c>
      <c r="U69" t="s">
        <v>123</v>
      </c>
      <c r="V69" t="s">
        <v>160</v>
      </c>
    </row>
    <row r="70" spans="1:22" x14ac:dyDescent="0.2">
      <c r="A70" t="s">
        <v>68</v>
      </c>
      <c r="B70">
        <f t="shared" si="12"/>
        <v>31</v>
      </c>
      <c r="C70" t="str">
        <f t="shared" si="13"/>
        <v>Tarletonbeania crenularis'</v>
      </c>
      <c r="D70">
        <f t="shared" si="14"/>
        <v>26</v>
      </c>
      <c r="E70" t="str">
        <f t="shared" si="15"/>
        <v>tarletonbeania crenularis</v>
      </c>
      <c r="F70">
        <f>VLOOKUP(E70,[1]allmidata_alphia!$A$2:$E$383,5, FALSE)</f>
        <v>282927</v>
      </c>
      <c r="G70" t="s">
        <v>72</v>
      </c>
      <c r="H70" t="s">
        <v>72</v>
      </c>
      <c r="I70">
        <v>0</v>
      </c>
      <c r="J70" t="s">
        <v>72</v>
      </c>
      <c r="K70">
        <v>0</v>
      </c>
      <c r="L70">
        <v>4.8500000000000001E-2</v>
      </c>
      <c r="M70">
        <v>0.21329999999999999</v>
      </c>
      <c r="N70">
        <v>2</v>
      </c>
      <c r="O70" t="s">
        <v>72</v>
      </c>
      <c r="P70">
        <v>1</v>
      </c>
      <c r="Q70">
        <v>3.9339</v>
      </c>
      <c r="R70">
        <v>4.2309999999999999</v>
      </c>
      <c r="S70">
        <v>1766</v>
      </c>
      <c r="T70" t="s">
        <v>72</v>
      </c>
      <c r="U70" t="s">
        <v>121</v>
      </c>
      <c r="V70" t="s">
        <v>190</v>
      </c>
    </row>
    <row r="71" spans="1:22" x14ac:dyDescent="0.2">
      <c r="A71" t="s">
        <v>69</v>
      </c>
      <c r="B71">
        <f t="shared" si="12"/>
        <v>29</v>
      </c>
      <c r="C71" t="str">
        <f t="shared" si="13"/>
        <v>Tautogolabrus adspersus'</v>
      </c>
      <c r="D71">
        <f t="shared" si="14"/>
        <v>24</v>
      </c>
      <c r="E71" t="str">
        <f t="shared" si="15"/>
        <v>tautogolabrus adspersus</v>
      </c>
      <c r="F71">
        <f>VLOOKUP(E71,[1]allmidata_alphia!$A$2:$E$383,5, FALSE)</f>
        <v>159785</v>
      </c>
      <c r="G71">
        <v>0.80200000000000005</v>
      </c>
      <c r="H71">
        <v>0.32700000000000001</v>
      </c>
      <c r="I71">
        <v>2</v>
      </c>
      <c r="J71" t="s">
        <v>72</v>
      </c>
      <c r="K71">
        <v>1</v>
      </c>
      <c r="L71">
        <v>5.7799999999999997E-2</v>
      </c>
      <c r="M71">
        <v>0.2445</v>
      </c>
      <c r="N71">
        <v>2</v>
      </c>
      <c r="O71" t="s">
        <v>72</v>
      </c>
      <c r="P71">
        <v>1</v>
      </c>
      <c r="Q71">
        <v>3.3374000000000001</v>
      </c>
      <c r="R71">
        <v>3.4472</v>
      </c>
      <c r="S71">
        <v>6454</v>
      </c>
      <c r="T71" t="s">
        <v>72</v>
      </c>
      <c r="U71" t="s">
        <v>124</v>
      </c>
      <c r="V71" t="s">
        <v>212</v>
      </c>
    </row>
    <row r="72" spans="1:22" x14ac:dyDescent="0.2">
      <c r="A72" t="s">
        <v>70</v>
      </c>
      <c r="B72">
        <f t="shared" si="12"/>
        <v>27</v>
      </c>
      <c r="C72" t="str">
        <f t="shared" si="13"/>
        <v>Tigriopus brevicornis'</v>
      </c>
      <c r="D72">
        <f t="shared" si="14"/>
        <v>22</v>
      </c>
      <c r="E72" t="str">
        <f t="shared" si="15"/>
        <v>tigriopus brevicornis</v>
      </c>
      <c r="F72">
        <f>VLOOKUP(E72,[1]allmidata_alphia!$A$2:$E$383,5, FALSE)</f>
        <v>116183</v>
      </c>
      <c r="G72">
        <v>-1.7014</v>
      </c>
      <c r="H72">
        <v>0.56200000000000006</v>
      </c>
      <c r="I72">
        <v>2</v>
      </c>
      <c r="J72" t="s">
        <v>72</v>
      </c>
      <c r="K72">
        <v>1</v>
      </c>
      <c r="L72">
        <v>8.8000000000000005E-3</v>
      </c>
      <c r="M72">
        <v>0.43969999999999998</v>
      </c>
      <c r="N72">
        <v>2</v>
      </c>
      <c r="O72" t="s">
        <v>72</v>
      </c>
      <c r="P72">
        <v>1</v>
      </c>
      <c r="Q72" t="s">
        <v>72</v>
      </c>
      <c r="S72">
        <v>7</v>
      </c>
      <c r="T72" t="s">
        <v>72</v>
      </c>
      <c r="U72" t="s">
        <v>156</v>
      </c>
      <c r="V72" t="s">
        <v>179</v>
      </c>
    </row>
    <row r="73" spans="1:22" x14ac:dyDescent="0.2">
      <c r="A73" t="s">
        <v>71</v>
      </c>
      <c r="B73">
        <f t="shared" si="12"/>
        <v>23</v>
      </c>
      <c r="C73" t="str">
        <f t="shared" si="13"/>
        <v>Zoarces viviparus'</v>
      </c>
      <c r="D73">
        <f t="shared" si="14"/>
        <v>18</v>
      </c>
      <c r="E73" t="str">
        <f t="shared" si="15"/>
        <v>zoarces viviparus</v>
      </c>
      <c r="F73">
        <f>VLOOKUP(E73,[1]allmidata_alphia!$A$2:$E$383,5, FALSE)</f>
        <v>127123</v>
      </c>
      <c r="G73" t="s">
        <v>72</v>
      </c>
      <c r="H73" t="s">
        <v>72</v>
      </c>
      <c r="I73">
        <v>0</v>
      </c>
      <c r="J73" t="s">
        <v>72</v>
      </c>
      <c r="K73">
        <v>0</v>
      </c>
      <c r="L73">
        <v>5.5500000000000001E-2</v>
      </c>
      <c r="M73">
        <v>0.78939999999999999</v>
      </c>
      <c r="N73">
        <v>5</v>
      </c>
      <c r="O73">
        <v>0</v>
      </c>
      <c r="P73">
        <v>0.93120000000000003</v>
      </c>
      <c r="Q73">
        <v>2.8637000000000001</v>
      </c>
      <c r="S73">
        <v>19915</v>
      </c>
      <c r="T73" t="s">
        <v>72</v>
      </c>
      <c r="U73" t="s">
        <v>125</v>
      </c>
      <c r="V73" t="s">
        <v>180</v>
      </c>
    </row>
    <row r="75" spans="1:22" x14ac:dyDescent="0.2">
      <c r="R75">
        <f>PERCENTILE(R2:R72, 0.1)</f>
        <v>1.5192999999999999</v>
      </c>
    </row>
    <row r="76" spans="1:22" x14ac:dyDescent="0.2">
      <c r="R76">
        <f>PERCENTILE(R2:R72, 0.9)</f>
        <v>4.3022999999999998</v>
      </c>
    </row>
  </sheetData>
  <sortState xmlns:xlrd2="http://schemas.microsoft.com/office/spreadsheetml/2017/richdata2" ref="A2:V73">
    <sortCondition ref="C2:C73"/>
    <sortCondition ref="E2:E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Deutsch</dc:creator>
  <cp:lastModifiedBy>Tim Essington</cp:lastModifiedBy>
  <dcterms:created xsi:type="dcterms:W3CDTF">2020-03-09T04:54:50Z</dcterms:created>
  <dcterms:modified xsi:type="dcterms:W3CDTF">2023-10-19T19:44:01Z</dcterms:modified>
</cp:coreProperties>
</file>