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Mac\Dropbox\Private\GitHub\FocusedObjective.Resources\Spreadsheets\"/>
    </mc:Choice>
  </mc:AlternateContent>
  <bookViews>
    <workbookView xWindow="0" yWindow="1380" windowWidth="21600" windowHeight="10260"/>
  </bookViews>
  <sheets>
    <sheet name="Instructions" sheetId="2" r:id="rId1"/>
    <sheet name="Cycle Time Simulator" sheetId="1" r:id="rId2"/>
    <sheet name="Exercises" sheetId="3" r:id="rId3"/>
    <sheet name="Hypothesis" sheetId="4" r:id="rId4"/>
  </sheets>
  <definedNames>
    <definedName name="Light1RedPercentage">'Cycle Time Simulator'!$C$7</definedName>
    <definedName name="Light2RedPercentage">'Cycle Time Simulator'!$C$8</definedName>
    <definedName name="Light3RedPErcentage">'Cycle Time Simulator'!$C$9</definedName>
    <definedName name="Light4RedPercentage">'Cycle Time Simulator'!$C$10</definedName>
    <definedName name="Light5RedPercentage">'Cycle Time Simulator'!$C$11</definedName>
    <definedName name="MinimumTravelTime">'Cycle Time Simulator'!$G$3</definedName>
    <definedName name="NumberOfCars">'Cycle Time Simulator'!$G$2</definedName>
    <definedName name="RedLightDelayTime">'Cycle Time Simulator'!$G$4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4" i="1" l="1"/>
  <c r="V4" i="1"/>
  <c r="D7" i="1"/>
  <c r="AA6" i="1"/>
  <c r="V11" i="1"/>
  <c r="AD11" i="1"/>
  <c r="Q16" i="1"/>
  <c r="V16" i="1"/>
  <c r="AB16" i="1"/>
  <c r="AG16" i="1"/>
  <c r="AJ21" i="1"/>
  <c r="AG21" i="1"/>
  <c r="AD21" i="1"/>
  <c r="AA21" i="1"/>
  <c r="W21" i="1"/>
  <c r="T21" i="1"/>
  <c r="Q21" i="1"/>
  <c r="N21" i="1"/>
  <c r="AN26" i="1"/>
  <c r="AL26" i="1"/>
  <c r="AJ26" i="1"/>
  <c r="AH26" i="1"/>
  <c r="AF26" i="1"/>
  <c r="AD26" i="1"/>
  <c r="AB26" i="1"/>
  <c r="Z26" i="1"/>
  <c r="X26" i="1"/>
  <c r="V26" i="1"/>
  <c r="T26" i="1"/>
  <c r="R26" i="1"/>
  <c r="P26" i="1"/>
  <c r="N26" i="1"/>
  <c r="L26" i="1"/>
  <c r="J26" i="1"/>
  <c r="X1" i="1"/>
  <c r="I34" i="1"/>
  <c r="I35" i="1" s="1"/>
  <c r="K24" i="1"/>
  <c r="L24" i="1"/>
  <c r="M24" i="1"/>
  <c r="N24" i="1"/>
  <c r="O24" i="1"/>
  <c r="P24" i="1"/>
  <c r="Q24" i="1"/>
  <c r="R24" i="1"/>
  <c r="S24" i="1"/>
  <c r="T24" i="1"/>
  <c r="U24" i="1"/>
  <c r="V24" i="1"/>
  <c r="W24" i="1"/>
  <c r="X24" i="1"/>
  <c r="Y24" i="1"/>
  <c r="Z24" i="1"/>
  <c r="AA24" i="1"/>
  <c r="AB24" i="1"/>
  <c r="AC24" i="1"/>
  <c r="AD24" i="1"/>
  <c r="AE24" i="1"/>
  <c r="AF24" i="1"/>
  <c r="AG24" i="1"/>
  <c r="AH24" i="1"/>
  <c r="AI24" i="1"/>
  <c r="AJ24" i="1"/>
  <c r="AK24" i="1"/>
  <c r="AL24" i="1"/>
  <c r="AM24" i="1"/>
  <c r="AN24" i="1"/>
  <c r="J24" i="1"/>
  <c r="I24" i="1"/>
  <c r="AM26" i="1"/>
  <c r="AK26" i="1"/>
  <c r="AI26" i="1"/>
  <c r="AG26" i="1"/>
  <c r="AE26" i="1"/>
  <c r="AC26" i="1"/>
  <c r="AA26" i="1"/>
  <c r="Y26" i="1"/>
  <c r="W26" i="1"/>
  <c r="U26" i="1"/>
  <c r="S26" i="1"/>
  <c r="Q26" i="1"/>
  <c r="O26" i="1"/>
  <c r="M26" i="1"/>
  <c r="K26" i="1"/>
  <c r="I26" i="1"/>
  <c r="AI21" i="1"/>
  <c r="AF21" i="1"/>
  <c r="AJ19" i="1"/>
  <c r="AI19" i="1"/>
  <c r="AG19" i="1"/>
  <c r="AF19" i="1"/>
  <c r="AC21" i="1"/>
  <c r="Z21" i="1"/>
  <c r="AD19" i="1"/>
  <c r="AC19" i="1"/>
  <c r="AA19" i="1"/>
  <c r="Z19" i="1"/>
  <c r="V21" i="1"/>
  <c r="S21" i="1"/>
  <c r="W19" i="1"/>
  <c r="V19" i="1"/>
  <c r="T19" i="1"/>
  <c r="S19" i="1"/>
  <c r="P21" i="1"/>
  <c r="Q19" i="1"/>
  <c r="P19" i="1"/>
  <c r="N19" i="1"/>
  <c r="M19" i="1"/>
  <c r="M21" i="1"/>
  <c r="AE16" i="1"/>
  <c r="Z16" i="1"/>
  <c r="AG14" i="1"/>
  <c r="AE14" i="1"/>
  <c r="AB14" i="1"/>
  <c r="Z14" i="1"/>
  <c r="T16" i="1"/>
  <c r="V14" i="1"/>
  <c r="T14" i="1"/>
  <c r="Q14" i="1"/>
  <c r="X2" i="1"/>
  <c r="O14" i="1"/>
  <c r="O16" i="1"/>
  <c r="R9" i="1"/>
  <c r="V9" i="1"/>
  <c r="Z9" i="1"/>
  <c r="AD9" i="1"/>
  <c r="R11" i="1"/>
  <c r="Z11" i="1"/>
  <c r="U6" i="1"/>
  <c r="U4" i="1"/>
  <c r="U5" i="1" s="1"/>
  <c r="S9" i="1" s="1"/>
  <c r="AA4" i="1"/>
  <c r="AA5" i="1" s="1"/>
  <c r="AE9" i="1" s="1"/>
  <c r="I36" i="1" l="1"/>
  <c r="I37" i="1" s="1"/>
  <c r="I38" i="1" s="1"/>
  <c r="I39" i="1" s="1"/>
  <c r="J30" i="1"/>
  <c r="L30" i="1"/>
  <c r="I30" i="1"/>
  <c r="M30" i="1"/>
  <c r="Y30" i="1"/>
  <c r="AG30" i="1"/>
  <c r="AC30" i="1"/>
  <c r="AK30" i="1"/>
  <c r="AA30" i="1"/>
  <c r="AE30" i="1"/>
  <c r="AI30" i="1"/>
  <c r="AM30" i="1"/>
  <c r="Z30" i="1"/>
  <c r="AB30" i="1"/>
  <c r="AD30" i="1"/>
  <c r="AF30" i="1"/>
  <c r="AH30" i="1"/>
  <c r="AJ30" i="1"/>
  <c r="AL30" i="1"/>
  <c r="AN30" i="1"/>
  <c r="U30" i="1"/>
  <c r="W30" i="1"/>
  <c r="T30" i="1"/>
  <c r="V30" i="1"/>
  <c r="X30" i="1"/>
  <c r="AA9" i="1"/>
  <c r="Q30" i="1"/>
  <c r="S30" i="1"/>
  <c r="R30" i="1"/>
  <c r="N30" i="1"/>
  <c r="K30" i="1"/>
  <c r="O30" i="1"/>
  <c r="P30" i="1"/>
  <c r="W9" i="1"/>
  <c r="AD10" i="1"/>
  <c r="V10" i="1"/>
  <c r="Z10" i="1"/>
  <c r="R10" i="1"/>
  <c r="O15" i="1" s="1"/>
  <c r="AC14" i="1" l="1"/>
  <c r="AA14" i="1"/>
  <c r="AH14" i="1"/>
  <c r="AF14" i="1"/>
  <c r="AE15" i="1"/>
  <c r="Z15" i="1"/>
  <c r="AG15" i="1"/>
  <c r="AB15" i="1"/>
  <c r="P14" i="1"/>
  <c r="R14" i="1"/>
  <c r="W14" i="1"/>
  <c r="U14" i="1"/>
  <c r="V15" i="1"/>
  <c r="Q15" i="1"/>
  <c r="T15" i="1"/>
  <c r="V20" i="1" l="1"/>
  <c r="W20" i="1"/>
  <c r="N20" i="1"/>
  <c r="M20" i="1"/>
  <c r="P20" i="1"/>
  <c r="Q20" i="1"/>
  <c r="AC20" i="1"/>
  <c r="AD20" i="1"/>
  <c r="AA20" i="1"/>
  <c r="Z20" i="1"/>
  <c r="T20" i="1"/>
  <c r="S20" i="1"/>
  <c r="AI20" i="1"/>
  <c r="AJ20" i="1"/>
  <c r="AG20" i="1"/>
  <c r="AF20" i="1"/>
  <c r="AL25" i="1" l="1"/>
  <c r="AL29" i="1" s="1"/>
  <c r="AK25" i="1"/>
  <c r="AK29" i="1" s="1"/>
  <c r="AH25" i="1"/>
  <c r="AH29" i="1" s="1"/>
  <c r="AG25" i="1"/>
  <c r="AG29" i="1" s="1"/>
  <c r="AN25" i="1"/>
  <c r="AN29" i="1" s="1"/>
  <c r="AM25" i="1"/>
  <c r="AM29" i="1" s="1"/>
  <c r="R25" i="1"/>
  <c r="R29" i="1" s="1"/>
  <c r="Q25" i="1"/>
  <c r="Q29" i="1" s="1"/>
  <c r="Z25" i="1"/>
  <c r="Z29" i="1" s="1"/>
  <c r="Y25" i="1"/>
  <c r="Y29" i="1" s="1"/>
  <c r="AF25" i="1"/>
  <c r="AF29" i="1" s="1"/>
  <c r="AE25" i="1"/>
  <c r="AE29" i="1" s="1"/>
  <c r="P25" i="1"/>
  <c r="P29" i="1" s="1"/>
  <c r="O25" i="1"/>
  <c r="O29" i="1" s="1"/>
  <c r="J25" i="1"/>
  <c r="J29" i="1" s="1"/>
  <c r="I25" i="1"/>
  <c r="I29" i="1" s="1"/>
  <c r="X25" i="1"/>
  <c r="X29" i="1" s="1"/>
  <c r="W25" i="1"/>
  <c r="W29" i="1" s="1"/>
  <c r="AJ25" i="1"/>
  <c r="AJ29" i="1" s="1"/>
  <c r="AI25" i="1"/>
  <c r="AI29" i="1" s="1"/>
  <c r="T25" i="1"/>
  <c r="T29" i="1" s="1"/>
  <c r="S25" i="1"/>
  <c r="S29" i="1" s="1"/>
  <c r="AB25" i="1"/>
  <c r="AB29" i="1" s="1"/>
  <c r="AA25" i="1"/>
  <c r="AA29" i="1" s="1"/>
  <c r="AD25" i="1"/>
  <c r="AD29" i="1" s="1"/>
  <c r="AC25" i="1"/>
  <c r="AC29" i="1" s="1"/>
  <c r="N25" i="1"/>
  <c r="N29" i="1" s="1"/>
  <c r="M25" i="1"/>
  <c r="M29" i="1" s="1"/>
  <c r="L25" i="1"/>
  <c r="L29" i="1" s="1"/>
  <c r="K25" i="1"/>
  <c r="K29" i="1" s="1"/>
  <c r="V25" i="1"/>
  <c r="V29" i="1" s="1"/>
  <c r="U25" i="1"/>
  <c r="U29" i="1" s="1"/>
  <c r="J34" i="1" l="1"/>
  <c r="J39" i="1"/>
  <c r="J36" i="1"/>
  <c r="J35" i="1"/>
  <c r="J38" i="1"/>
  <c r="J37" i="1"/>
</calcChain>
</file>

<file path=xl/sharedStrings.xml><?xml version="1.0" encoding="utf-8"?>
<sst xmlns="http://schemas.openxmlformats.org/spreadsheetml/2006/main" count="51" uniqueCount="19">
  <si>
    <t>How many cars total travel?</t>
  </si>
  <si>
    <t>minutes</t>
  </si>
  <si>
    <r>
      <t xml:space="preserve">Haw long does it take to travel with all </t>
    </r>
    <r>
      <rPr>
        <b/>
        <sz val="11"/>
        <color rgb="FF00B050"/>
        <rFont val="Calibri"/>
        <family val="2"/>
        <scheme val="minor"/>
      </rPr>
      <t>GREEN</t>
    </r>
    <r>
      <rPr>
        <sz val="11"/>
        <color theme="1"/>
        <rFont val="Calibri"/>
        <family val="2"/>
        <scheme val="minor"/>
      </rPr>
      <t xml:space="preserve"> lights?</t>
    </r>
  </si>
  <si>
    <r>
      <t xml:space="preserve">How long is the delay for each </t>
    </r>
    <r>
      <rPr>
        <b/>
        <sz val="11"/>
        <color rgb="FFFF0000"/>
        <rFont val="Calibri"/>
        <family val="2"/>
        <scheme val="minor"/>
      </rPr>
      <t>RED</t>
    </r>
    <r>
      <rPr>
        <sz val="11"/>
        <color theme="1"/>
        <rFont val="Calibri"/>
        <family val="2"/>
        <scheme val="minor"/>
      </rPr>
      <t xml:space="preserve"> light?</t>
    </r>
  </si>
  <si>
    <r>
      <t xml:space="preserve">What is the chance of getting a </t>
    </r>
    <r>
      <rPr>
        <b/>
        <sz val="11"/>
        <color rgb="FFFF0000"/>
        <rFont val="Calibri"/>
        <family val="2"/>
        <scheme val="minor"/>
      </rPr>
      <t>RED</t>
    </r>
    <r>
      <rPr>
        <sz val="11"/>
        <color theme="1"/>
        <rFont val="Calibri"/>
        <family val="2"/>
        <scheme val="minor"/>
      </rPr>
      <t xml:space="preserve"> light at each traffic signal?</t>
    </r>
  </si>
  <si>
    <t>Light 1</t>
  </si>
  <si>
    <t>Light 2</t>
  </si>
  <si>
    <t>Light 3</t>
  </si>
  <si>
    <t>Light 4</t>
  </si>
  <si>
    <t>Light 5</t>
  </si>
  <si>
    <t>cars</t>
  </si>
  <si>
    <t>minute delay</t>
  </si>
  <si>
    <t>min delay</t>
  </si>
  <si>
    <t>minutes base travel time</t>
  </si>
  <si>
    <t>Lights 5</t>
  </si>
  <si>
    <t>Travel Time</t>
  </si>
  <si>
    <t>Number of Cars</t>
  </si>
  <si>
    <t>Red %</t>
  </si>
  <si>
    <t>Traffic Light Simulator - How Cycle Time Distributions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</si>
</sst>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9" x14ac:knownFonts="1">
    <font>
      <sz val="11"/>
      <color theme="1"/>
      <name val="Calibri"/>
      <family val="2"/>
      <scheme val="minor"/>
    </font>
    <font>
      <sz val="11"/>
      <color theme="1"/>
      <name val="Calibri"/>
      <family val="2"/>
      <scheme val="minor"/>
    </font>
    <font>
      <b/>
      <sz val="15"/>
      <color theme="3"/>
      <name val="Calibri"/>
      <family val="2"/>
      <scheme val="minor"/>
    </font>
    <font>
      <sz val="11"/>
      <color rgb="FF3F3F76"/>
      <name val="Calibri"/>
      <family val="2"/>
      <scheme val="minor"/>
    </font>
    <font>
      <b/>
      <sz val="11"/>
      <color theme="1"/>
      <name val="Calibri"/>
      <family val="2"/>
      <scheme val="minor"/>
    </font>
    <font>
      <b/>
      <sz val="11"/>
      <color rgb="FF00B050"/>
      <name val="Calibri"/>
      <family val="2"/>
      <scheme val="minor"/>
    </font>
    <font>
      <b/>
      <sz val="11"/>
      <color rgb="FFFF0000"/>
      <name val="Calibri"/>
      <family val="2"/>
      <scheme val="minor"/>
    </font>
    <font>
      <sz val="10"/>
      <color theme="1"/>
      <name val="Calibri"/>
      <family val="2"/>
      <scheme val="minor"/>
    </font>
    <font>
      <sz val="8"/>
      <color theme="1"/>
      <name val="Calibri"/>
      <family val="2"/>
      <scheme val="minor"/>
    </font>
  </fonts>
  <fills count="3">
    <fill>
      <patternFill patternType="none"/>
    </fill>
    <fill>
      <patternFill patternType="gray125"/>
    </fill>
    <fill>
      <patternFill patternType="solid">
        <fgColor rgb="FFFFCC99"/>
      </patternFill>
    </fill>
  </fills>
  <borders count="13">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diagonal/>
    </border>
  </borders>
  <cellStyleXfs count="4">
    <xf numFmtId="0" fontId="0" fillId="0" borderId="0"/>
    <xf numFmtId="9" fontId="1" fillId="0" borderId="0" applyFont="0" applyFill="0" applyBorder="0" applyAlignment="0" applyProtection="0"/>
    <xf numFmtId="0" fontId="2" fillId="0" borderId="1" applyNumberFormat="0" applyFill="0" applyAlignment="0" applyProtection="0"/>
    <xf numFmtId="0" fontId="3" fillId="2" borderId="2" applyNumberFormat="0" applyAlignment="0" applyProtection="0"/>
  </cellStyleXfs>
  <cellXfs count="37">
    <xf numFmtId="0" fontId="0" fillId="0" borderId="0" xfId="0"/>
    <xf numFmtId="0" fontId="3" fillId="2" borderId="2" xfId="3"/>
    <xf numFmtId="9" fontId="3" fillId="2" borderId="2" xfId="3" applyNumberFormat="1"/>
    <xf numFmtId="0" fontId="4" fillId="0" borderId="0" xfId="0" applyFont="1"/>
    <xf numFmtId="0" fontId="8" fillId="0" borderId="0" xfId="0" applyFont="1"/>
    <xf numFmtId="164" fontId="0" fillId="0" borderId="0" xfId="0" applyNumberFormat="1"/>
    <xf numFmtId="9" fontId="7" fillId="0" borderId="4" xfId="1" applyFont="1" applyBorder="1"/>
    <xf numFmtId="0" fontId="7" fillId="0" borderId="5" xfId="0" applyFont="1" applyBorder="1"/>
    <xf numFmtId="9" fontId="7" fillId="0" borderId="5" xfId="1" applyFont="1" applyBorder="1"/>
    <xf numFmtId="0" fontId="7" fillId="0" borderId="6" xfId="0" applyFont="1" applyBorder="1"/>
    <xf numFmtId="0" fontId="7" fillId="0" borderId="7" xfId="0" applyFont="1" applyBorder="1"/>
    <xf numFmtId="0" fontId="7" fillId="0" borderId="0" xfId="0" applyFont="1" applyBorder="1"/>
    <xf numFmtId="0" fontId="7" fillId="0" borderId="8" xfId="0" applyFont="1" applyBorder="1"/>
    <xf numFmtId="0" fontId="7" fillId="0" borderId="9" xfId="0" applyFont="1" applyBorder="1"/>
    <xf numFmtId="0" fontId="7" fillId="0" borderId="10" xfId="0" applyFont="1" applyBorder="1"/>
    <xf numFmtId="0" fontId="7" fillId="0" borderId="11" xfId="0" applyFont="1" applyBorder="1"/>
    <xf numFmtId="0" fontId="0" fillId="0" borderId="5" xfId="0" applyBorder="1"/>
    <xf numFmtId="0" fontId="0" fillId="0" borderId="0" xfId="0" applyBorder="1"/>
    <xf numFmtId="0" fontId="0" fillId="0" borderId="10" xfId="0" applyBorder="1"/>
    <xf numFmtId="0" fontId="0" fillId="0" borderId="4" xfId="0" applyBorder="1"/>
    <xf numFmtId="0" fontId="0" fillId="0" borderId="6" xfId="0" applyBorder="1"/>
    <xf numFmtId="0" fontId="0" fillId="0" borderId="7" xfId="0" applyBorder="1"/>
    <xf numFmtId="0" fontId="4" fillId="0" borderId="0" xfId="0" applyFont="1" applyBorder="1"/>
    <xf numFmtId="0" fontId="0" fillId="0" borderId="8" xfId="0" applyBorder="1"/>
    <xf numFmtId="0" fontId="0" fillId="0" borderId="9" xfId="0" applyBorder="1"/>
    <xf numFmtId="0" fontId="0" fillId="0" borderId="11" xfId="0" applyBorder="1"/>
    <xf numFmtId="9" fontId="7" fillId="0" borderId="6" xfId="1" applyFont="1" applyBorder="1"/>
    <xf numFmtId="164" fontId="7" fillId="0" borderId="7" xfId="0" applyNumberFormat="1" applyFont="1" applyBorder="1"/>
    <xf numFmtId="164" fontId="7" fillId="0" borderId="8" xfId="0" applyNumberFormat="1" applyFont="1" applyBorder="1"/>
    <xf numFmtId="164" fontId="7" fillId="0" borderId="0" xfId="0" applyNumberFormat="1" applyFont="1" applyBorder="1"/>
    <xf numFmtId="9" fontId="3" fillId="2" borderId="12" xfId="3" applyNumberFormat="1" applyBorder="1"/>
    <xf numFmtId="9" fontId="3" fillId="2" borderId="3" xfId="3" applyNumberFormat="1" applyBorder="1"/>
    <xf numFmtId="164" fontId="0" fillId="0" borderId="0" xfId="0" applyNumberFormat="1" applyAlignment="1">
      <alignment horizontal="left"/>
    </xf>
    <xf numFmtId="2" fontId="0" fillId="0" borderId="0" xfId="0" applyNumberFormat="1" applyAlignment="1">
      <alignment horizontal="left"/>
    </xf>
    <xf numFmtId="0" fontId="0" fillId="0" borderId="0" xfId="0" applyAlignment="1">
      <alignment horizontal="left"/>
    </xf>
    <xf numFmtId="0" fontId="2" fillId="0" borderId="1" xfId="2"/>
    <xf numFmtId="9" fontId="0" fillId="0" borderId="0" xfId="0" applyNumberFormat="1"/>
  </cellXfs>
  <cellStyles count="4">
    <cellStyle name="Heading 1" xfId="2" builtinId="16"/>
    <cellStyle name="Input" xfId="3" builtinId="20"/>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'Cycle Time Simulator'!$J$33</c:f>
              <c:strCache>
                <c:ptCount val="1"/>
                <c:pt idx="0">
                  <c:v>Number of Cars</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'Cycle Time Simulator'!$I$34:$I$39</c:f>
              <c:numCache>
                <c:formatCode>General</c:formatCode>
                <c:ptCount val="6"/>
                <c:pt idx="0">
                  <c:v>10</c:v>
                </c:pt>
                <c:pt idx="1">
                  <c:v>12</c:v>
                </c:pt>
                <c:pt idx="2">
                  <c:v>14</c:v>
                </c:pt>
                <c:pt idx="3">
                  <c:v>16</c:v>
                </c:pt>
                <c:pt idx="4">
                  <c:v>18</c:v>
                </c:pt>
                <c:pt idx="5">
                  <c:v>20</c:v>
                </c:pt>
              </c:numCache>
            </c:numRef>
          </c:cat>
          <c:val>
            <c:numRef>
              <c:f>'Cycle Time Simulator'!$J$34:$J$39</c:f>
              <c:numCache>
                <c:formatCode>General</c:formatCode>
                <c:ptCount val="6"/>
                <c:pt idx="0">
                  <c:v>32.768000000000008</c:v>
                </c:pt>
                <c:pt idx="1">
                  <c:v>40.960000000000008</c:v>
                </c:pt>
                <c:pt idx="2">
                  <c:v>20.480000000000008</c:v>
                </c:pt>
                <c:pt idx="3">
                  <c:v>5.1200000000000019</c:v>
                </c:pt>
                <c:pt idx="4">
                  <c:v>0.64000000000000012</c:v>
                </c:pt>
                <c:pt idx="5">
                  <c:v>3.2000000000000008E-2</c:v>
                </c:pt>
              </c:numCache>
            </c:numRef>
          </c:val>
          <c:extLst>
            <c:ext xmlns:c16="http://schemas.microsoft.com/office/drawing/2014/chart" uri="{C3380CC4-5D6E-409C-BE32-E72D297353CC}">
              <c16:uniqueId val="{00000000-70EE-4B5D-957F-A5900C28B5C6}"/>
            </c:ext>
          </c:extLst>
        </c:ser>
        <c:dLbls>
          <c:dLblPos val="outEnd"/>
          <c:showLegendKey val="0"/>
          <c:showVal val="1"/>
          <c:showCatName val="0"/>
          <c:showSerName val="0"/>
          <c:showPercent val="0"/>
          <c:showBubbleSize val="0"/>
        </c:dLbls>
        <c:gapWidth val="219"/>
        <c:overlap val="-27"/>
        <c:axId val="513883704"/>
        <c:axId val="513880752"/>
      </c:barChart>
      <c:catAx>
        <c:axId val="51388370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Travel Time</a:t>
                </a:r>
                <a:r>
                  <a:rPr lang="en-US" baseline="0"/>
                  <a:t> in minutes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13880752"/>
        <c:crosses val="autoZero"/>
        <c:auto val="1"/>
        <c:lblAlgn val="ctr"/>
        <c:lblOffset val="100"/>
        <c:noMultiLvlLbl val="0"/>
      </c:catAx>
      <c:valAx>
        <c:axId val="513880752"/>
        <c:scaling>
          <c:orientation val="minMax"/>
        </c:scaling>
        <c:delete val="1"/>
        <c:axPos val="l"/>
        <c:numFmt formatCode="General" sourceLinked="1"/>
        <c:majorTickMark val="none"/>
        <c:minorTickMark val="none"/>
        <c:tickLblPos val="nextTo"/>
        <c:crossAx val="513883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295275</xdr:colOff>
      <xdr:row>1</xdr:row>
      <xdr:rowOff>171450</xdr:rowOff>
    </xdr:from>
    <xdr:to>
      <xdr:col>12</xdr:col>
      <xdr:colOff>281940</xdr:colOff>
      <xdr:row>17</xdr:row>
      <xdr:rowOff>76200</xdr:rowOff>
    </xdr:to>
    <xdr:sp macro="" textlink="">
      <xdr:nvSpPr>
        <xdr:cNvPr id="4" name="TextBox 3">
          <a:extLst>
            <a:ext uri="{FF2B5EF4-FFF2-40B4-BE49-F238E27FC236}">
              <a16:creationId xmlns:a16="http://schemas.microsoft.com/office/drawing/2014/main" id="{D9BE8127-DA57-48DB-87E8-EAE49DE22D4D}"/>
            </a:ext>
          </a:extLst>
        </xdr:cNvPr>
        <xdr:cNvSpPr txBox="1"/>
      </xdr:nvSpPr>
      <xdr:spPr>
        <a:xfrm>
          <a:off x="295275" y="361950"/>
          <a:ext cx="7301865" cy="29527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is a teach aid to understanding how different</a:t>
          </a:r>
          <a:r>
            <a:rPr lang="en-US" sz="1100" baseline="0"/>
            <a:t> cycle time distributions form in knowledge work production (like software development).</a:t>
          </a:r>
        </a:p>
        <a:p>
          <a:endParaRPr lang="en-US" sz="1100" baseline="0"/>
        </a:p>
        <a:p>
          <a:r>
            <a:rPr lang="en-US" sz="1100" b="1" baseline="0"/>
            <a:t>How does it work? </a:t>
          </a:r>
          <a:r>
            <a:rPr lang="en-US" sz="1100" b="0" baseline="0"/>
            <a:t>Simulating traffic flowing on a roadway being possibly impeded by up to five sets of traffic lights, the spreadsheet plots the number of cars for each cycle time</a:t>
          </a:r>
          <a:r>
            <a:rPr lang="en-US" sz="1100" baseline="0"/>
            <a:t>. This is then used as an analogy to how software teams develop and deliver code. There is a fixed amount of necessary time for each item, but that can be extended by delays (waiting for a test environment, or the answer to a question). How these delays combine causes different cycle time distributions for the system.</a:t>
          </a:r>
        </a:p>
        <a:p>
          <a:endParaRPr lang="en-US" sz="1100" baseline="0"/>
        </a:p>
        <a:p>
          <a:r>
            <a:rPr lang="en-US" sz="1100" b="1" baseline="0"/>
            <a:t>Why is this important? </a:t>
          </a:r>
          <a:r>
            <a:rPr lang="en-US" sz="1100" baseline="0"/>
            <a:t>By observing a systems natural cycle-time, it can be ascertained if the system is dominated by work effort, or by delays. Different coaching techniques will work for some systems and not others. These will be discussed over time.</a:t>
          </a:r>
        </a:p>
        <a:p>
          <a:endParaRPr lang="en-US" sz="1100" baseline="0"/>
        </a:p>
        <a:p>
          <a:endParaRPr lang="en-US" sz="1100" baseline="0"/>
        </a:p>
        <a:p>
          <a:r>
            <a:rPr lang="en-US" sz="1100" baseline="0"/>
            <a:t> </a:t>
          </a:r>
          <a:r>
            <a:rPr lang="en-US" sz="1100">
              <a:solidFill>
                <a:schemeClr val="dk1"/>
              </a:solidFill>
              <a:effectLst/>
              <a:latin typeface="+mn-lt"/>
              <a:ea typeface="+mn-ea"/>
              <a:cs typeface="+mn-cs"/>
            </a:rPr>
            <a:t>For more probabilistic forecasting resources: FocusedObjective.com Email: troy.magennis@focusedobjective.com</a:t>
          </a: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endParaRPr lang="en-US" sz="1100" baseline="0"/>
        </a:p>
      </xdr:txBody>
    </xdr:sp>
    <xdr:clientData/>
  </xdr:twoCellAnchor>
  <xdr:twoCellAnchor editAs="oneCell">
    <xdr:from>
      <xdr:col>10</xdr:col>
      <xdr:colOff>533400</xdr:colOff>
      <xdr:row>15</xdr:row>
      <xdr:rowOff>114300</xdr:rowOff>
    </xdr:from>
    <xdr:to>
      <xdr:col>12</xdr:col>
      <xdr:colOff>131445</xdr:colOff>
      <xdr:row>17</xdr:row>
      <xdr:rowOff>45720</xdr:rowOff>
    </xdr:to>
    <xdr:pic>
      <xdr:nvPicPr>
        <xdr:cNvPr id="5" name="Picture 4" descr="Creative Commons License">
          <a:extLst>
            <a:ext uri="{FF2B5EF4-FFF2-40B4-BE49-F238E27FC236}">
              <a16:creationId xmlns:a16="http://schemas.microsoft.com/office/drawing/2014/main" id="{A39BA231-E83C-4894-B690-88EBF3841CFC}"/>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29400" y="2971800"/>
          <a:ext cx="817245" cy="31242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95250</xdr:colOff>
      <xdr:row>2</xdr:row>
      <xdr:rowOff>169928</xdr:rowOff>
    </xdr:from>
    <xdr:to>
      <xdr:col>26</xdr:col>
      <xdr:colOff>304800</xdr:colOff>
      <xdr:row>5</xdr:row>
      <xdr:rowOff>183658</xdr:rowOff>
    </xdr:to>
    <xdr:pic>
      <xdr:nvPicPr>
        <xdr:cNvPr id="2" name="Picture 1">
          <a:extLst>
            <a:ext uri="{FF2B5EF4-FFF2-40B4-BE49-F238E27FC236}">
              <a16:creationId xmlns:a16="http://schemas.microsoft.com/office/drawing/2014/main" id="{937D0190-AA3D-4DCB-B8AC-BD94FBA40C57}"/>
            </a:ext>
          </a:extLst>
        </xdr:cNvPr>
        <xdr:cNvPicPr>
          <a:picLocks noChangeAspect="1"/>
        </xdr:cNvPicPr>
      </xdr:nvPicPr>
      <xdr:blipFill>
        <a:blip xmlns:r="http://schemas.openxmlformats.org/officeDocument/2006/relationships" r:embed="rId1"/>
        <a:stretch>
          <a:fillRect/>
        </a:stretch>
      </xdr:blipFill>
      <xdr:spPr>
        <a:xfrm>
          <a:off x="9848850" y="550928"/>
          <a:ext cx="209550" cy="585230"/>
        </a:xfrm>
        <a:prstGeom prst="rect">
          <a:avLst/>
        </a:prstGeom>
      </xdr:spPr>
    </xdr:pic>
    <xdr:clientData/>
  </xdr:twoCellAnchor>
  <xdr:twoCellAnchor editAs="oneCell">
    <xdr:from>
      <xdr:col>19</xdr:col>
      <xdr:colOff>217299</xdr:colOff>
      <xdr:row>2</xdr:row>
      <xdr:rowOff>180974</xdr:rowOff>
    </xdr:from>
    <xdr:to>
      <xdr:col>19</xdr:col>
      <xdr:colOff>428625</xdr:colOff>
      <xdr:row>5</xdr:row>
      <xdr:rowOff>180975</xdr:rowOff>
    </xdr:to>
    <xdr:pic>
      <xdr:nvPicPr>
        <xdr:cNvPr id="3" name="Picture 2">
          <a:extLst>
            <a:ext uri="{FF2B5EF4-FFF2-40B4-BE49-F238E27FC236}">
              <a16:creationId xmlns:a16="http://schemas.microsoft.com/office/drawing/2014/main" id="{7F4F807B-1CEF-42E1-9963-788C5D8BFFC4}"/>
            </a:ext>
          </a:extLst>
        </xdr:cNvPr>
        <xdr:cNvPicPr>
          <a:picLocks noChangeAspect="1"/>
        </xdr:cNvPicPr>
      </xdr:nvPicPr>
      <xdr:blipFill>
        <a:blip xmlns:r="http://schemas.openxmlformats.org/officeDocument/2006/relationships" r:embed="rId2"/>
        <a:stretch>
          <a:fillRect/>
        </a:stretch>
      </xdr:blipFill>
      <xdr:spPr>
        <a:xfrm>
          <a:off x="6922899" y="561974"/>
          <a:ext cx="211326" cy="571501"/>
        </a:xfrm>
        <a:prstGeom prst="rect">
          <a:avLst/>
        </a:prstGeom>
      </xdr:spPr>
    </xdr:pic>
    <xdr:clientData/>
  </xdr:twoCellAnchor>
  <xdr:oneCellAnchor>
    <xdr:from>
      <xdr:col>29</xdr:col>
      <xdr:colOff>66675</xdr:colOff>
      <xdr:row>7</xdr:row>
      <xdr:rowOff>188978</xdr:rowOff>
    </xdr:from>
    <xdr:ext cx="209550" cy="585230"/>
    <xdr:pic>
      <xdr:nvPicPr>
        <xdr:cNvPr id="7" name="Picture 6">
          <a:extLst>
            <a:ext uri="{FF2B5EF4-FFF2-40B4-BE49-F238E27FC236}">
              <a16:creationId xmlns:a16="http://schemas.microsoft.com/office/drawing/2014/main" id="{D183A375-273D-4EA3-ABBC-D1B83985A310}"/>
            </a:ext>
          </a:extLst>
        </xdr:cNvPr>
        <xdr:cNvPicPr>
          <a:picLocks noChangeAspect="1"/>
        </xdr:cNvPicPr>
      </xdr:nvPicPr>
      <xdr:blipFill>
        <a:blip xmlns:r="http://schemas.openxmlformats.org/officeDocument/2006/relationships" r:embed="rId1"/>
        <a:stretch>
          <a:fillRect/>
        </a:stretch>
      </xdr:blipFill>
      <xdr:spPr>
        <a:xfrm>
          <a:off x="9820275" y="569978"/>
          <a:ext cx="209550" cy="585230"/>
        </a:xfrm>
        <a:prstGeom prst="rect">
          <a:avLst/>
        </a:prstGeom>
      </xdr:spPr>
    </xdr:pic>
    <xdr:clientData/>
  </xdr:oneCellAnchor>
  <xdr:oneCellAnchor>
    <xdr:from>
      <xdr:col>25</xdr:col>
      <xdr:colOff>131574</xdr:colOff>
      <xdr:row>8</xdr:row>
      <xdr:rowOff>9524</xdr:rowOff>
    </xdr:from>
    <xdr:ext cx="211326" cy="571501"/>
    <xdr:pic>
      <xdr:nvPicPr>
        <xdr:cNvPr id="8" name="Picture 7">
          <a:extLst>
            <a:ext uri="{FF2B5EF4-FFF2-40B4-BE49-F238E27FC236}">
              <a16:creationId xmlns:a16="http://schemas.microsoft.com/office/drawing/2014/main" id="{0457F635-3116-4D24-9F20-8AA62091C61E}"/>
            </a:ext>
          </a:extLst>
        </xdr:cNvPr>
        <xdr:cNvPicPr>
          <a:picLocks noChangeAspect="1"/>
        </xdr:cNvPicPr>
      </xdr:nvPicPr>
      <xdr:blipFill>
        <a:blip xmlns:r="http://schemas.openxmlformats.org/officeDocument/2006/relationships" r:embed="rId2"/>
        <a:stretch>
          <a:fillRect/>
        </a:stretch>
      </xdr:blipFill>
      <xdr:spPr>
        <a:xfrm>
          <a:off x="9885174" y="1533524"/>
          <a:ext cx="211326" cy="571501"/>
        </a:xfrm>
        <a:prstGeom prst="rect">
          <a:avLst/>
        </a:prstGeom>
      </xdr:spPr>
    </xdr:pic>
    <xdr:clientData/>
  </xdr:oneCellAnchor>
  <xdr:oneCellAnchor>
    <xdr:from>
      <xdr:col>21</xdr:col>
      <xdr:colOff>104775</xdr:colOff>
      <xdr:row>7</xdr:row>
      <xdr:rowOff>188978</xdr:rowOff>
    </xdr:from>
    <xdr:ext cx="209550" cy="585230"/>
    <xdr:pic>
      <xdr:nvPicPr>
        <xdr:cNvPr id="9" name="Picture 8">
          <a:extLst>
            <a:ext uri="{FF2B5EF4-FFF2-40B4-BE49-F238E27FC236}">
              <a16:creationId xmlns:a16="http://schemas.microsoft.com/office/drawing/2014/main" id="{7C51CFC5-6448-48A2-A338-CBC8B829C06C}"/>
            </a:ext>
          </a:extLst>
        </xdr:cNvPr>
        <xdr:cNvPicPr>
          <a:picLocks noChangeAspect="1"/>
        </xdr:cNvPicPr>
      </xdr:nvPicPr>
      <xdr:blipFill>
        <a:blip xmlns:r="http://schemas.openxmlformats.org/officeDocument/2006/relationships" r:embed="rId1"/>
        <a:stretch>
          <a:fillRect/>
        </a:stretch>
      </xdr:blipFill>
      <xdr:spPr>
        <a:xfrm>
          <a:off x="8639175" y="1522478"/>
          <a:ext cx="209550" cy="585230"/>
        </a:xfrm>
        <a:prstGeom prst="rect">
          <a:avLst/>
        </a:prstGeom>
      </xdr:spPr>
    </xdr:pic>
    <xdr:clientData/>
  </xdr:oneCellAnchor>
  <xdr:oneCellAnchor>
    <xdr:from>
      <xdr:col>17</xdr:col>
      <xdr:colOff>93474</xdr:colOff>
      <xdr:row>8</xdr:row>
      <xdr:rowOff>9524</xdr:rowOff>
    </xdr:from>
    <xdr:ext cx="211326" cy="571501"/>
    <xdr:pic>
      <xdr:nvPicPr>
        <xdr:cNvPr id="10" name="Picture 9">
          <a:extLst>
            <a:ext uri="{FF2B5EF4-FFF2-40B4-BE49-F238E27FC236}">
              <a16:creationId xmlns:a16="http://schemas.microsoft.com/office/drawing/2014/main" id="{CDDA9624-7B29-4AEE-BA50-094FB14278DE}"/>
            </a:ext>
          </a:extLst>
        </xdr:cNvPr>
        <xdr:cNvPicPr>
          <a:picLocks noChangeAspect="1"/>
        </xdr:cNvPicPr>
      </xdr:nvPicPr>
      <xdr:blipFill>
        <a:blip xmlns:r="http://schemas.openxmlformats.org/officeDocument/2006/relationships" r:embed="rId2"/>
        <a:stretch>
          <a:fillRect/>
        </a:stretch>
      </xdr:blipFill>
      <xdr:spPr>
        <a:xfrm>
          <a:off x="7408674" y="1533524"/>
          <a:ext cx="211326" cy="571501"/>
        </a:xfrm>
        <a:prstGeom prst="rect">
          <a:avLst/>
        </a:prstGeom>
      </xdr:spPr>
    </xdr:pic>
    <xdr:clientData/>
  </xdr:oneCellAnchor>
  <xdr:oneCellAnchor>
    <xdr:from>
      <xdr:col>16</xdr:col>
      <xdr:colOff>104775</xdr:colOff>
      <xdr:row>12</xdr:row>
      <xdr:rowOff>188978</xdr:rowOff>
    </xdr:from>
    <xdr:ext cx="209550" cy="585230"/>
    <xdr:pic>
      <xdr:nvPicPr>
        <xdr:cNvPr id="31" name="Picture 30">
          <a:extLst>
            <a:ext uri="{FF2B5EF4-FFF2-40B4-BE49-F238E27FC236}">
              <a16:creationId xmlns:a16="http://schemas.microsoft.com/office/drawing/2014/main" id="{551DD42D-F2AB-4F65-8FEC-EB59311B6A09}"/>
            </a:ext>
          </a:extLst>
        </xdr:cNvPr>
        <xdr:cNvPicPr>
          <a:picLocks noChangeAspect="1"/>
        </xdr:cNvPicPr>
      </xdr:nvPicPr>
      <xdr:blipFill>
        <a:blip xmlns:r="http://schemas.openxmlformats.org/officeDocument/2006/relationships" r:embed="rId1"/>
        <a:stretch>
          <a:fillRect/>
        </a:stretch>
      </xdr:blipFill>
      <xdr:spPr>
        <a:xfrm>
          <a:off x="8639175" y="1522478"/>
          <a:ext cx="209550" cy="585230"/>
        </a:xfrm>
        <a:prstGeom prst="rect">
          <a:avLst/>
        </a:prstGeom>
      </xdr:spPr>
    </xdr:pic>
    <xdr:clientData/>
  </xdr:oneCellAnchor>
  <xdr:oneCellAnchor>
    <xdr:from>
      <xdr:col>14</xdr:col>
      <xdr:colOff>93474</xdr:colOff>
      <xdr:row>13</xdr:row>
      <xdr:rowOff>9524</xdr:rowOff>
    </xdr:from>
    <xdr:ext cx="211326" cy="571501"/>
    <xdr:pic>
      <xdr:nvPicPr>
        <xdr:cNvPr id="32" name="Picture 31">
          <a:extLst>
            <a:ext uri="{FF2B5EF4-FFF2-40B4-BE49-F238E27FC236}">
              <a16:creationId xmlns:a16="http://schemas.microsoft.com/office/drawing/2014/main" id="{493102D4-BB61-42E9-BDCC-F90484728100}"/>
            </a:ext>
          </a:extLst>
        </xdr:cNvPr>
        <xdr:cNvPicPr>
          <a:picLocks noChangeAspect="1"/>
        </xdr:cNvPicPr>
      </xdr:nvPicPr>
      <xdr:blipFill>
        <a:blip xmlns:r="http://schemas.openxmlformats.org/officeDocument/2006/relationships" r:embed="rId2"/>
        <a:stretch>
          <a:fillRect/>
        </a:stretch>
      </xdr:blipFill>
      <xdr:spPr>
        <a:xfrm>
          <a:off x="7408674" y="1533524"/>
          <a:ext cx="211326" cy="571501"/>
        </a:xfrm>
        <a:prstGeom prst="rect">
          <a:avLst/>
        </a:prstGeom>
      </xdr:spPr>
    </xdr:pic>
    <xdr:clientData/>
  </xdr:oneCellAnchor>
  <xdr:oneCellAnchor>
    <xdr:from>
      <xdr:col>21</xdr:col>
      <xdr:colOff>104775</xdr:colOff>
      <xdr:row>12</xdr:row>
      <xdr:rowOff>188978</xdr:rowOff>
    </xdr:from>
    <xdr:ext cx="209550" cy="585230"/>
    <xdr:pic>
      <xdr:nvPicPr>
        <xdr:cNvPr id="37" name="Picture 36">
          <a:extLst>
            <a:ext uri="{FF2B5EF4-FFF2-40B4-BE49-F238E27FC236}">
              <a16:creationId xmlns:a16="http://schemas.microsoft.com/office/drawing/2014/main" id="{F6CE1553-7E32-44C7-83FA-4E42C4938C91}"/>
            </a:ext>
          </a:extLst>
        </xdr:cNvPr>
        <xdr:cNvPicPr>
          <a:picLocks noChangeAspect="1"/>
        </xdr:cNvPicPr>
      </xdr:nvPicPr>
      <xdr:blipFill>
        <a:blip xmlns:r="http://schemas.openxmlformats.org/officeDocument/2006/relationships" r:embed="rId1"/>
        <a:stretch>
          <a:fillRect/>
        </a:stretch>
      </xdr:blipFill>
      <xdr:spPr>
        <a:xfrm>
          <a:off x="6200775" y="2474978"/>
          <a:ext cx="209550" cy="585230"/>
        </a:xfrm>
        <a:prstGeom prst="rect">
          <a:avLst/>
        </a:prstGeom>
      </xdr:spPr>
    </xdr:pic>
    <xdr:clientData/>
  </xdr:oneCellAnchor>
  <xdr:oneCellAnchor>
    <xdr:from>
      <xdr:col>19</xdr:col>
      <xdr:colOff>93474</xdr:colOff>
      <xdr:row>13</xdr:row>
      <xdr:rowOff>9524</xdr:rowOff>
    </xdr:from>
    <xdr:ext cx="211326" cy="571501"/>
    <xdr:pic>
      <xdr:nvPicPr>
        <xdr:cNvPr id="38" name="Picture 37">
          <a:extLst>
            <a:ext uri="{FF2B5EF4-FFF2-40B4-BE49-F238E27FC236}">
              <a16:creationId xmlns:a16="http://schemas.microsoft.com/office/drawing/2014/main" id="{29990D0F-EA22-481C-9348-FD71D32AB90C}"/>
            </a:ext>
          </a:extLst>
        </xdr:cNvPr>
        <xdr:cNvPicPr>
          <a:picLocks noChangeAspect="1"/>
        </xdr:cNvPicPr>
      </xdr:nvPicPr>
      <xdr:blipFill>
        <a:blip xmlns:r="http://schemas.openxmlformats.org/officeDocument/2006/relationships" r:embed="rId2"/>
        <a:stretch>
          <a:fillRect/>
        </a:stretch>
      </xdr:blipFill>
      <xdr:spPr>
        <a:xfrm>
          <a:off x="4970274" y="2486024"/>
          <a:ext cx="211326" cy="571501"/>
        </a:xfrm>
        <a:prstGeom prst="rect">
          <a:avLst/>
        </a:prstGeom>
      </xdr:spPr>
    </xdr:pic>
    <xdr:clientData/>
  </xdr:oneCellAnchor>
  <xdr:oneCellAnchor>
    <xdr:from>
      <xdr:col>27</xdr:col>
      <xdr:colOff>104775</xdr:colOff>
      <xdr:row>12</xdr:row>
      <xdr:rowOff>188978</xdr:rowOff>
    </xdr:from>
    <xdr:ext cx="209550" cy="585230"/>
    <xdr:pic>
      <xdr:nvPicPr>
        <xdr:cNvPr id="39" name="Picture 38">
          <a:extLst>
            <a:ext uri="{FF2B5EF4-FFF2-40B4-BE49-F238E27FC236}">
              <a16:creationId xmlns:a16="http://schemas.microsoft.com/office/drawing/2014/main" id="{90B62579-1716-4B72-94B4-F7D59287C504}"/>
            </a:ext>
          </a:extLst>
        </xdr:cNvPr>
        <xdr:cNvPicPr>
          <a:picLocks noChangeAspect="1"/>
        </xdr:cNvPicPr>
      </xdr:nvPicPr>
      <xdr:blipFill>
        <a:blip xmlns:r="http://schemas.openxmlformats.org/officeDocument/2006/relationships" r:embed="rId1"/>
        <a:stretch>
          <a:fillRect/>
        </a:stretch>
      </xdr:blipFill>
      <xdr:spPr>
        <a:xfrm>
          <a:off x="6200775" y="2474978"/>
          <a:ext cx="209550" cy="585230"/>
        </a:xfrm>
        <a:prstGeom prst="rect">
          <a:avLst/>
        </a:prstGeom>
      </xdr:spPr>
    </xdr:pic>
    <xdr:clientData/>
  </xdr:oneCellAnchor>
  <xdr:oneCellAnchor>
    <xdr:from>
      <xdr:col>25</xdr:col>
      <xdr:colOff>93474</xdr:colOff>
      <xdr:row>13</xdr:row>
      <xdr:rowOff>9524</xdr:rowOff>
    </xdr:from>
    <xdr:ext cx="211326" cy="571501"/>
    <xdr:pic>
      <xdr:nvPicPr>
        <xdr:cNvPr id="40" name="Picture 39">
          <a:extLst>
            <a:ext uri="{FF2B5EF4-FFF2-40B4-BE49-F238E27FC236}">
              <a16:creationId xmlns:a16="http://schemas.microsoft.com/office/drawing/2014/main" id="{A3427A7A-2608-4AAA-B526-DDEF6CB5539D}"/>
            </a:ext>
          </a:extLst>
        </xdr:cNvPr>
        <xdr:cNvPicPr>
          <a:picLocks noChangeAspect="1"/>
        </xdr:cNvPicPr>
      </xdr:nvPicPr>
      <xdr:blipFill>
        <a:blip xmlns:r="http://schemas.openxmlformats.org/officeDocument/2006/relationships" r:embed="rId2"/>
        <a:stretch>
          <a:fillRect/>
        </a:stretch>
      </xdr:blipFill>
      <xdr:spPr>
        <a:xfrm>
          <a:off x="4970274" y="2486024"/>
          <a:ext cx="211326" cy="571501"/>
        </a:xfrm>
        <a:prstGeom prst="rect">
          <a:avLst/>
        </a:prstGeom>
      </xdr:spPr>
    </xdr:pic>
    <xdr:clientData/>
  </xdr:oneCellAnchor>
  <xdr:oneCellAnchor>
    <xdr:from>
      <xdr:col>32</xdr:col>
      <xdr:colOff>104775</xdr:colOff>
      <xdr:row>12</xdr:row>
      <xdr:rowOff>188978</xdr:rowOff>
    </xdr:from>
    <xdr:ext cx="209550" cy="585230"/>
    <xdr:pic>
      <xdr:nvPicPr>
        <xdr:cNvPr id="41" name="Picture 40">
          <a:extLst>
            <a:ext uri="{FF2B5EF4-FFF2-40B4-BE49-F238E27FC236}">
              <a16:creationId xmlns:a16="http://schemas.microsoft.com/office/drawing/2014/main" id="{6E01FA9E-6565-453C-814D-D383C6EC4D0A}"/>
            </a:ext>
          </a:extLst>
        </xdr:cNvPr>
        <xdr:cNvPicPr>
          <a:picLocks noChangeAspect="1"/>
        </xdr:cNvPicPr>
      </xdr:nvPicPr>
      <xdr:blipFill>
        <a:blip xmlns:r="http://schemas.openxmlformats.org/officeDocument/2006/relationships" r:embed="rId1"/>
        <a:stretch>
          <a:fillRect/>
        </a:stretch>
      </xdr:blipFill>
      <xdr:spPr>
        <a:xfrm>
          <a:off x="8639175" y="2474978"/>
          <a:ext cx="209550" cy="585230"/>
        </a:xfrm>
        <a:prstGeom prst="rect">
          <a:avLst/>
        </a:prstGeom>
      </xdr:spPr>
    </xdr:pic>
    <xdr:clientData/>
  </xdr:oneCellAnchor>
  <xdr:oneCellAnchor>
    <xdr:from>
      <xdr:col>30</xdr:col>
      <xdr:colOff>93474</xdr:colOff>
      <xdr:row>13</xdr:row>
      <xdr:rowOff>9524</xdr:rowOff>
    </xdr:from>
    <xdr:ext cx="211326" cy="571501"/>
    <xdr:pic>
      <xdr:nvPicPr>
        <xdr:cNvPr id="42" name="Picture 41">
          <a:extLst>
            <a:ext uri="{FF2B5EF4-FFF2-40B4-BE49-F238E27FC236}">
              <a16:creationId xmlns:a16="http://schemas.microsoft.com/office/drawing/2014/main" id="{B52F12AB-F142-4AA6-86FF-A146DF9CE5C9}"/>
            </a:ext>
          </a:extLst>
        </xdr:cNvPr>
        <xdr:cNvPicPr>
          <a:picLocks noChangeAspect="1"/>
        </xdr:cNvPicPr>
      </xdr:nvPicPr>
      <xdr:blipFill>
        <a:blip xmlns:r="http://schemas.openxmlformats.org/officeDocument/2006/relationships" r:embed="rId2"/>
        <a:stretch>
          <a:fillRect/>
        </a:stretch>
      </xdr:blipFill>
      <xdr:spPr>
        <a:xfrm>
          <a:off x="7408674" y="2486024"/>
          <a:ext cx="211326" cy="571501"/>
        </a:xfrm>
        <a:prstGeom prst="rect">
          <a:avLst/>
        </a:prstGeom>
      </xdr:spPr>
    </xdr:pic>
    <xdr:clientData/>
  </xdr:oneCellAnchor>
  <xdr:oneCellAnchor>
    <xdr:from>
      <xdr:col>13</xdr:col>
      <xdr:colOff>104775</xdr:colOff>
      <xdr:row>17</xdr:row>
      <xdr:rowOff>188978</xdr:rowOff>
    </xdr:from>
    <xdr:ext cx="209550" cy="585230"/>
    <xdr:pic>
      <xdr:nvPicPr>
        <xdr:cNvPr id="43" name="Picture 42">
          <a:extLst>
            <a:ext uri="{FF2B5EF4-FFF2-40B4-BE49-F238E27FC236}">
              <a16:creationId xmlns:a16="http://schemas.microsoft.com/office/drawing/2014/main" id="{C8A7BE8C-BAD6-4B96-BFB0-0F4B618A5D47}"/>
            </a:ext>
          </a:extLst>
        </xdr:cNvPr>
        <xdr:cNvPicPr>
          <a:picLocks noChangeAspect="1"/>
        </xdr:cNvPicPr>
      </xdr:nvPicPr>
      <xdr:blipFill>
        <a:blip xmlns:r="http://schemas.openxmlformats.org/officeDocument/2006/relationships" r:embed="rId1"/>
        <a:stretch>
          <a:fillRect/>
        </a:stretch>
      </xdr:blipFill>
      <xdr:spPr>
        <a:xfrm>
          <a:off x="3748088" y="3427478"/>
          <a:ext cx="209550" cy="585230"/>
        </a:xfrm>
        <a:prstGeom prst="rect">
          <a:avLst/>
        </a:prstGeom>
      </xdr:spPr>
    </xdr:pic>
    <xdr:clientData/>
  </xdr:oneCellAnchor>
  <xdr:oneCellAnchor>
    <xdr:from>
      <xdr:col>12</xdr:col>
      <xdr:colOff>93474</xdr:colOff>
      <xdr:row>18</xdr:row>
      <xdr:rowOff>9524</xdr:rowOff>
    </xdr:from>
    <xdr:ext cx="211326" cy="571501"/>
    <xdr:pic>
      <xdr:nvPicPr>
        <xdr:cNvPr id="44" name="Picture 43">
          <a:extLst>
            <a:ext uri="{FF2B5EF4-FFF2-40B4-BE49-F238E27FC236}">
              <a16:creationId xmlns:a16="http://schemas.microsoft.com/office/drawing/2014/main" id="{2D93822C-C011-4CF2-9A22-B958983495B7}"/>
            </a:ext>
          </a:extLst>
        </xdr:cNvPr>
        <xdr:cNvPicPr>
          <a:picLocks noChangeAspect="1"/>
        </xdr:cNvPicPr>
      </xdr:nvPicPr>
      <xdr:blipFill>
        <a:blip xmlns:r="http://schemas.openxmlformats.org/officeDocument/2006/relationships" r:embed="rId2"/>
        <a:stretch>
          <a:fillRect/>
        </a:stretch>
      </xdr:blipFill>
      <xdr:spPr>
        <a:xfrm>
          <a:off x="4360674" y="3438524"/>
          <a:ext cx="211326" cy="571501"/>
        </a:xfrm>
        <a:prstGeom prst="rect">
          <a:avLst/>
        </a:prstGeom>
      </xdr:spPr>
    </xdr:pic>
    <xdr:clientData/>
  </xdr:oneCellAnchor>
  <xdr:oneCellAnchor>
    <xdr:from>
      <xdr:col>16</xdr:col>
      <xdr:colOff>104775</xdr:colOff>
      <xdr:row>17</xdr:row>
      <xdr:rowOff>188978</xdr:rowOff>
    </xdr:from>
    <xdr:ext cx="209550" cy="585230"/>
    <xdr:pic>
      <xdr:nvPicPr>
        <xdr:cNvPr id="45" name="Picture 44">
          <a:extLst>
            <a:ext uri="{FF2B5EF4-FFF2-40B4-BE49-F238E27FC236}">
              <a16:creationId xmlns:a16="http://schemas.microsoft.com/office/drawing/2014/main" id="{D8BB07C6-9E81-4570-85EA-42C05BEB2FFF}"/>
            </a:ext>
          </a:extLst>
        </xdr:cNvPr>
        <xdr:cNvPicPr>
          <a:picLocks noChangeAspect="1"/>
        </xdr:cNvPicPr>
      </xdr:nvPicPr>
      <xdr:blipFill>
        <a:blip xmlns:r="http://schemas.openxmlformats.org/officeDocument/2006/relationships" r:embed="rId1"/>
        <a:stretch>
          <a:fillRect/>
        </a:stretch>
      </xdr:blipFill>
      <xdr:spPr>
        <a:xfrm>
          <a:off x="4981575" y="3427478"/>
          <a:ext cx="209550" cy="585230"/>
        </a:xfrm>
        <a:prstGeom prst="rect">
          <a:avLst/>
        </a:prstGeom>
      </xdr:spPr>
    </xdr:pic>
    <xdr:clientData/>
  </xdr:oneCellAnchor>
  <xdr:oneCellAnchor>
    <xdr:from>
      <xdr:col>15</xdr:col>
      <xdr:colOff>93474</xdr:colOff>
      <xdr:row>18</xdr:row>
      <xdr:rowOff>9524</xdr:rowOff>
    </xdr:from>
    <xdr:ext cx="211326" cy="571501"/>
    <xdr:pic>
      <xdr:nvPicPr>
        <xdr:cNvPr id="46" name="Picture 45">
          <a:extLst>
            <a:ext uri="{FF2B5EF4-FFF2-40B4-BE49-F238E27FC236}">
              <a16:creationId xmlns:a16="http://schemas.microsoft.com/office/drawing/2014/main" id="{DC1E9D99-FD07-49DF-BB13-25B59AD68056}"/>
            </a:ext>
          </a:extLst>
        </xdr:cNvPr>
        <xdr:cNvPicPr>
          <a:picLocks noChangeAspect="1"/>
        </xdr:cNvPicPr>
      </xdr:nvPicPr>
      <xdr:blipFill>
        <a:blip xmlns:r="http://schemas.openxmlformats.org/officeDocument/2006/relationships" r:embed="rId2"/>
        <a:stretch>
          <a:fillRect/>
        </a:stretch>
      </xdr:blipFill>
      <xdr:spPr>
        <a:xfrm>
          <a:off x="4360674" y="3438524"/>
          <a:ext cx="211326" cy="571501"/>
        </a:xfrm>
        <a:prstGeom prst="rect">
          <a:avLst/>
        </a:prstGeom>
      </xdr:spPr>
    </xdr:pic>
    <xdr:clientData/>
  </xdr:oneCellAnchor>
  <xdr:oneCellAnchor>
    <xdr:from>
      <xdr:col>19</xdr:col>
      <xdr:colOff>104775</xdr:colOff>
      <xdr:row>17</xdr:row>
      <xdr:rowOff>188978</xdr:rowOff>
    </xdr:from>
    <xdr:ext cx="209550" cy="585230"/>
    <xdr:pic>
      <xdr:nvPicPr>
        <xdr:cNvPr id="47" name="Picture 46">
          <a:extLst>
            <a:ext uri="{FF2B5EF4-FFF2-40B4-BE49-F238E27FC236}">
              <a16:creationId xmlns:a16="http://schemas.microsoft.com/office/drawing/2014/main" id="{6897DA11-9CD5-46F5-85D0-67801031751A}"/>
            </a:ext>
          </a:extLst>
        </xdr:cNvPr>
        <xdr:cNvPicPr>
          <a:picLocks noChangeAspect="1"/>
        </xdr:cNvPicPr>
      </xdr:nvPicPr>
      <xdr:blipFill>
        <a:blip xmlns:r="http://schemas.openxmlformats.org/officeDocument/2006/relationships" r:embed="rId1"/>
        <a:stretch>
          <a:fillRect/>
        </a:stretch>
      </xdr:blipFill>
      <xdr:spPr>
        <a:xfrm>
          <a:off x="7391400" y="3427478"/>
          <a:ext cx="209550" cy="585230"/>
        </a:xfrm>
        <a:prstGeom prst="rect">
          <a:avLst/>
        </a:prstGeom>
      </xdr:spPr>
    </xdr:pic>
    <xdr:clientData/>
  </xdr:oneCellAnchor>
  <xdr:oneCellAnchor>
    <xdr:from>
      <xdr:col>18</xdr:col>
      <xdr:colOff>93474</xdr:colOff>
      <xdr:row>18</xdr:row>
      <xdr:rowOff>9524</xdr:rowOff>
    </xdr:from>
    <xdr:ext cx="211326" cy="571501"/>
    <xdr:pic>
      <xdr:nvPicPr>
        <xdr:cNvPr id="48" name="Picture 47">
          <a:extLst>
            <a:ext uri="{FF2B5EF4-FFF2-40B4-BE49-F238E27FC236}">
              <a16:creationId xmlns:a16="http://schemas.microsoft.com/office/drawing/2014/main" id="{2BB9F718-189E-4EFB-9955-3785836AF049}"/>
            </a:ext>
          </a:extLst>
        </xdr:cNvPr>
        <xdr:cNvPicPr>
          <a:picLocks noChangeAspect="1"/>
        </xdr:cNvPicPr>
      </xdr:nvPicPr>
      <xdr:blipFill>
        <a:blip xmlns:r="http://schemas.openxmlformats.org/officeDocument/2006/relationships" r:embed="rId2"/>
        <a:stretch>
          <a:fillRect/>
        </a:stretch>
      </xdr:blipFill>
      <xdr:spPr>
        <a:xfrm>
          <a:off x="4360674" y="3438524"/>
          <a:ext cx="211326" cy="571501"/>
        </a:xfrm>
        <a:prstGeom prst="rect">
          <a:avLst/>
        </a:prstGeom>
      </xdr:spPr>
    </xdr:pic>
    <xdr:clientData/>
  </xdr:oneCellAnchor>
  <xdr:oneCellAnchor>
    <xdr:from>
      <xdr:col>22</xdr:col>
      <xdr:colOff>104775</xdr:colOff>
      <xdr:row>17</xdr:row>
      <xdr:rowOff>188978</xdr:rowOff>
    </xdr:from>
    <xdr:ext cx="209550" cy="585230"/>
    <xdr:pic>
      <xdr:nvPicPr>
        <xdr:cNvPr id="49" name="Picture 48">
          <a:extLst>
            <a:ext uri="{FF2B5EF4-FFF2-40B4-BE49-F238E27FC236}">
              <a16:creationId xmlns:a16="http://schemas.microsoft.com/office/drawing/2014/main" id="{AD8BF77E-5512-4ABE-A96B-DB62667C0C4A}"/>
            </a:ext>
          </a:extLst>
        </xdr:cNvPr>
        <xdr:cNvPicPr>
          <a:picLocks noChangeAspect="1"/>
        </xdr:cNvPicPr>
      </xdr:nvPicPr>
      <xdr:blipFill>
        <a:blip xmlns:r="http://schemas.openxmlformats.org/officeDocument/2006/relationships" r:embed="rId1"/>
        <a:stretch>
          <a:fillRect/>
        </a:stretch>
      </xdr:blipFill>
      <xdr:spPr>
        <a:xfrm>
          <a:off x="7998619" y="3427478"/>
          <a:ext cx="209550" cy="585230"/>
        </a:xfrm>
        <a:prstGeom prst="rect">
          <a:avLst/>
        </a:prstGeom>
      </xdr:spPr>
    </xdr:pic>
    <xdr:clientData/>
  </xdr:oneCellAnchor>
  <xdr:oneCellAnchor>
    <xdr:from>
      <xdr:col>21</xdr:col>
      <xdr:colOff>93474</xdr:colOff>
      <xdr:row>18</xdr:row>
      <xdr:rowOff>9524</xdr:rowOff>
    </xdr:from>
    <xdr:ext cx="211326" cy="571501"/>
    <xdr:pic>
      <xdr:nvPicPr>
        <xdr:cNvPr id="50" name="Picture 49">
          <a:extLst>
            <a:ext uri="{FF2B5EF4-FFF2-40B4-BE49-F238E27FC236}">
              <a16:creationId xmlns:a16="http://schemas.microsoft.com/office/drawing/2014/main" id="{6CFEFE30-2784-4B99-A916-7848B3E1179E}"/>
            </a:ext>
          </a:extLst>
        </xdr:cNvPr>
        <xdr:cNvPicPr>
          <a:picLocks noChangeAspect="1"/>
        </xdr:cNvPicPr>
      </xdr:nvPicPr>
      <xdr:blipFill>
        <a:blip xmlns:r="http://schemas.openxmlformats.org/officeDocument/2006/relationships" r:embed="rId2"/>
        <a:stretch>
          <a:fillRect/>
        </a:stretch>
      </xdr:blipFill>
      <xdr:spPr>
        <a:xfrm>
          <a:off x="5579874" y="3438524"/>
          <a:ext cx="211326" cy="571501"/>
        </a:xfrm>
        <a:prstGeom prst="rect">
          <a:avLst/>
        </a:prstGeom>
      </xdr:spPr>
    </xdr:pic>
    <xdr:clientData/>
  </xdr:oneCellAnchor>
  <xdr:oneCellAnchor>
    <xdr:from>
      <xdr:col>26</xdr:col>
      <xdr:colOff>104775</xdr:colOff>
      <xdr:row>17</xdr:row>
      <xdr:rowOff>188978</xdr:rowOff>
    </xdr:from>
    <xdr:ext cx="209550" cy="585230"/>
    <xdr:pic>
      <xdr:nvPicPr>
        <xdr:cNvPr id="51" name="Picture 50">
          <a:extLst>
            <a:ext uri="{FF2B5EF4-FFF2-40B4-BE49-F238E27FC236}">
              <a16:creationId xmlns:a16="http://schemas.microsoft.com/office/drawing/2014/main" id="{BCF669C9-B16C-45C6-BCEA-825895F6376F}"/>
            </a:ext>
          </a:extLst>
        </xdr:cNvPr>
        <xdr:cNvPicPr>
          <a:picLocks noChangeAspect="1"/>
        </xdr:cNvPicPr>
      </xdr:nvPicPr>
      <xdr:blipFill>
        <a:blip xmlns:r="http://schemas.openxmlformats.org/officeDocument/2006/relationships" r:embed="rId1"/>
        <a:stretch>
          <a:fillRect/>
        </a:stretch>
      </xdr:blipFill>
      <xdr:spPr>
        <a:xfrm>
          <a:off x="4981575" y="3427478"/>
          <a:ext cx="209550" cy="585230"/>
        </a:xfrm>
        <a:prstGeom prst="rect">
          <a:avLst/>
        </a:prstGeom>
      </xdr:spPr>
    </xdr:pic>
    <xdr:clientData/>
  </xdr:oneCellAnchor>
  <xdr:oneCellAnchor>
    <xdr:from>
      <xdr:col>25</xdr:col>
      <xdr:colOff>93474</xdr:colOff>
      <xdr:row>18</xdr:row>
      <xdr:rowOff>9524</xdr:rowOff>
    </xdr:from>
    <xdr:ext cx="211326" cy="571501"/>
    <xdr:pic>
      <xdr:nvPicPr>
        <xdr:cNvPr id="52" name="Picture 51">
          <a:extLst>
            <a:ext uri="{FF2B5EF4-FFF2-40B4-BE49-F238E27FC236}">
              <a16:creationId xmlns:a16="http://schemas.microsoft.com/office/drawing/2014/main" id="{C801FECA-52AB-477A-9DC9-A3982593C6F6}"/>
            </a:ext>
          </a:extLst>
        </xdr:cNvPr>
        <xdr:cNvPicPr>
          <a:picLocks noChangeAspect="1"/>
        </xdr:cNvPicPr>
      </xdr:nvPicPr>
      <xdr:blipFill>
        <a:blip xmlns:r="http://schemas.openxmlformats.org/officeDocument/2006/relationships" r:embed="rId2"/>
        <a:stretch>
          <a:fillRect/>
        </a:stretch>
      </xdr:blipFill>
      <xdr:spPr>
        <a:xfrm>
          <a:off x="4360674" y="3438524"/>
          <a:ext cx="211326" cy="571501"/>
        </a:xfrm>
        <a:prstGeom prst="rect">
          <a:avLst/>
        </a:prstGeom>
      </xdr:spPr>
    </xdr:pic>
    <xdr:clientData/>
  </xdr:oneCellAnchor>
  <xdr:oneCellAnchor>
    <xdr:from>
      <xdr:col>29</xdr:col>
      <xdr:colOff>104775</xdr:colOff>
      <xdr:row>17</xdr:row>
      <xdr:rowOff>188978</xdr:rowOff>
    </xdr:from>
    <xdr:ext cx="209550" cy="585230"/>
    <xdr:pic>
      <xdr:nvPicPr>
        <xdr:cNvPr id="53" name="Picture 52">
          <a:extLst>
            <a:ext uri="{FF2B5EF4-FFF2-40B4-BE49-F238E27FC236}">
              <a16:creationId xmlns:a16="http://schemas.microsoft.com/office/drawing/2014/main" id="{EE67AD8A-156B-40B8-8B52-8B1073432C09}"/>
            </a:ext>
          </a:extLst>
        </xdr:cNvPr>
        <xdr:cNvPicPr>
          <a:picLocks noChangeAspect="1"/>
        </xdr:cNvPicPr>
      </xdr:nvPicPr>
      <xdr:blipFill>
        <a:blip xmlns:r="http://schemas.openxmlformats.org/officeDocument/2006/relationships" r:embed="rId1"/>
        <a:stretch>
          <a:fillRect/>
        </a:stretch>
      </xdr:blipFill>
      <xdr:spPr>
        <a:xfrm>
          <a:off x="10963275" y="3427478"/>
          <a:ext cx="209550" cy="585230"/>
        </a:xfrm>
        <a:prstGeom prst="rect">
          <a:avLst/>
        </a:prstGeom>
      </xdr:spPr>
    </xdr:pic>
    <xdr:clientData/>
  </xdr:oneCellAnchor>
  <xdr:oneCellAnchor>
    <xdr:from>
      <xdr:col>28</xdr:col>
      <xdr:colOff>93474</xdr:colOff>
      <xdr:row>18</xdr:row>
      <xdr:rowOff>9524</xdr:rowOff>
    </xdr:from>
    <xdr:ext cx="211326" cy="571501"/>
    <xdr:pic>
      <xdr:nvPicPr>
        <xdr:cNvPr id="54" name="Picture 53">
          <a:extLst>
            <a:ext uri="{FF2B5EF4-FFF2-40B4-BE49-F238E27FC236}">
              <a16:creationId xmlns:a16="http://schemas.microsoft.com/office/drawing/2014/main" id="{A50DF11D-D375-4949-9C21-06BDE31B1D15}"/>
            </a:ext>
          </a:extLst>
        </xdr:cNvPr>
        <xdr:cNvPicPr>
          <a:picLocks noChangeAspect="1"/>
        </xdr:cNvPicPr>
      </xdr:nvPicPr>
      <xdr:blipFill>
        <a:blip xmlns:r="http://schemas.openxmlformats.org/officeDocument/2006/relationships" r:embed="rId2"/>
        <a:stretch>
          <a:fillRect/>
        </a:stretch>
      </xdr:blipFill>
      <xdr:spPr>
        <a:xfrm>
          <a:off x="5579874" y="3438524"/>
          <a:ext cx="211326" cy="571501"/>
        </a:xfrm>
        <a:prstGeom prst="rect">
          <a:avLst/>
        </a:prstGeom>
      </xdr:spPr>
    </xdr:pic>
    <xdr:clientData/>
  </xdr:oneCellAnchor>
  <xdr:oneCellAnchor>
    <xdr:from>
      <xdr:col>32</xdr:col>
      <xdr:colOff>104775</xdr:colOff>
      <xdr:row>17</xdr:row>
      <xdr:rowOff>188978</xdr:rowOff>
    </xdr:from>
    <xdr:ext cx="209550" cy="585230"/>
    <xdr:pic>
      <xdr:nvPicPr>
        <xdr:cNvPr id="55" name="Picture 54">
          <a:extLst>
            <a:ext uri="{FF2B5EF4-FFF2-40B4-BE49-F238E27FC236}">
              <a16:creationId xmlns:a16="http://schemas.microsoft.com/office/drawing/2014/main" id="{4A90C4AA-99A3-43BB-87B2-0EFA380CA765}"/>
            </a:ext>
          </a:extLst>
        </xdr:cNvPr>
        <xdr:cNvPicPr>
          <a:picLocks noChangeAspect="1"/>
        </xdr:cNvPicPr>
      </xdr:nvPicPr>
      <xdr:blipFill>
        <a:blip xmlns:r="http://schemas.openxmlformats.org/officeDocument/2006/relationships" r:embed="rId1"/>
        <a:stretch>
          <a:fillRect/>
        </a:stretch>
      </xdr:blipFill>
      <xdr:spPr>
        <a:xfrm>
          <a:off x="14678025" y="3427478"/>
          <a:ext cx="209550" cy="585230"/>
        </a:xfrm>
        <a:prstGeom prst="rect">
          <a:avLst/>
        </a:prstGeom>
      </xdr:spPr>
    </xdr:pic>
    <xdr:clientData/>
  </xdr:oneCellAnchor>
  <xdr:oneCellAnchor>
    <xdr:from>
      <xdr:col>31</xdr:col>
      <xdr:colOff>93474</xdr:colOff>
      <xdr:row>18</xdr:row>
      <xdr:rowOff>9524</xdr:rowOff>
    </xdr:from>
    <xdr:ext cx="211326" cy="571501"/>
    <xdr:pic>
      <xdr:nvPicPr>
        <xdr:cNvPr id="56" name="Picture 55">
          <a:extLst>
            <a:ext uri="{FF2B5EF4-FFF2-40B4-BE49-F238E27FC236}">
              <a16:creationId xmlns:a16="http://schemas.microsoft.com/office/drawing/2014/main" id="{806EE9EF-2ADD-4E8E-94AE-FA2B4AB9FA16}"/>
            </a:ext>
          </a:extLst>
        </xdr:cNvPr>
        <xdr:cNvPicPr>
          <a:picLocks noChangeAspect="1"/>
        </xdr:cNvPicPr>
      </xdr:nvPicPr>
      <xdr:blipFill>
        <a:blip xmlns:r="http://schemas.openxmlformats.org/officeDocument/2006/relationships" r:embed="rId2"/>
        <a:stretch>
          <a:fillRect/>
        </a:stretch>
      </xdr:blipFill>
      <xdr:spPr>
        <a:xfrm>
          <a:off x="9237474" y="3438524"/>
          <a:ext cx="211326" cy="571501"/>
        </a:xfrm>
        <a:prstGeom prst="rect">
          <a:avLst/>
        </a:prstGeom>
      </xdr:spPr>
    </xdr:pic>
    <xdr:clientData/>
  </xdr:oneCellAnchor>
  <xdr:oneCellAnchor>
    <xdr:from>
      <xdr:col>35</xdr:col>
      <xdr:colOff>104775</xdr:colOff>
      <xdr:row>17</xdr:row>
      <xdr:rowOff>188978</xdr:rowOff>
    </xdr:from>
    <xdr:ext cx="209550" cy="585230"/>
    <xdr:pic>
      <xdr:nvPicPr>
        <xdr:cNvPr id="57" name="Picture 56">
          <a:extLst>
            <a:ext uri="{FF2B5EF4-FFF2-40B4-BE49-F238E27FC236}">
              <a16:creationId xmlns:a16="http://schemas.microsoft.com/office/drawing/2014/main" id="{C6147EAB-725E-4579-A354-74DE35D46697}"/>
            </a:ext>
          </a:extLst>
        </xdr:cNvPr>
        <xdr:cNvPicPr>
          <a:picLocks noChangeAspect="1"/>
        </xdr:cNvPicPr>
      </xdr:nvPicPr>
      <xdr:blipFill>
        <a:blip xmlns:r="http://schemas.openxmlformats.org/officeDocument/2006/relationships" r:embed="rId1"/>
        <a:stretch>
          <a:fillRect/>
        </a:stretch>
      </xdr:blipFill>
      <xdr:spPr>
        <a:xfrm>
          <a:off x="13376275" y="3427478"/>
          <a:ext cx="209550" cy="585230"/>
        </a:xfrm>
        <a:prstGeom prst="rect">
          <a:avLst/>
        </a:prstGeom>
      </xdr:spPr>
    </xdr:pic>
    <xdr:clientData/>
  </xdr:oneCellAnchor>
  <xdr:oneCellAnchor>
    <xdr:from>
      <xdr:col>34</xdr:col>
      <xdr:colOff>93474</xdr:colOff>
      <xdr:row>18</xdr:row>
      <xdr:rowOff>9524</xdr:rowOff>
    </xdr:from>
    <xdr:ext cx="211326" cy="571501"/>
    <xdr:pic>
      <xdr:nvPicPr>
        <xdr:cNvPr id="58" name="Picture 57">
          <a:extLst>
            <a:ext uri="{FF2B5EF4-FFF2-40B4-BE49-F238E27FC236}">
              <a16:creationId xmlns:a16="http://schemas.microsoft.com/office/drawing/2014/main" id="{A4509076-F81A-44B6-8C7E-11C949042731}"/>
            </a:ext>
          </a:extLst>
        </xdr:cNvPr>
        <xdr:cNvPicPr>
          <a:picLocks noChangeAspect="1"/>
        </xdr:cNvPicPr>
      </xdr:nvPicPr>
      <xdr:blipFill>
        <a:blip xmlns:r="http://schemas.openxmlformats.org/officeDocument/2006/relationships" r:embed="rId2"/>
        <a:stretch>
          <a:fillRect/>
        </a:stretch>
      </xdr:blipFill>
      <xdr:spPr>
        <a:xfrm>
          <a:off x="10456674" y="3438524"/>
          <a:ext cx="211326" cy="571501"/>
        </a:xfrm>
        <a:prstGeom prst="rect">
          <a:avLst/>
        </a:prstGeom>
      </xdr:spPr>
    </xdr:pic>
    <xdr:clientData/>
  </xdr:oneCellAnchor>
  <xdr:oneCellAnchor>
    <xdr:from>
      <xdr:col>9</xdr:col>
      <xdr:colOff>104775</xdr:colOff>
      <xdr:row>22</xdr:row>
      <xdr:rowOff>188978</xdr:rowOff>
    </xdr:from>
    <xdr:ext cx="209550" cy="585230"/>
    <xdr:pic>
      <xdr:nvPicPr>
        <xdr:cNvPr id="59" name="Picture 58">
          <a:extLst>
            <a:ext uri="{FF2B5EF4-FFF2-40B4-BE49-F238E27FC236}">
              <a16:creationId xmlns:a16="http://schemas.microsoft.com/office/drawing/2014/main" id="{28DD5B85-D627-4254-891D-CA15D0A2C796}"/>
            </a:ext>
          </a:extLst>
        </xdr:cNvPr>
        <xdr:cNvPicPr>
          <a:picLocks noChangeAspect="1"/>
        </xdr:cNvPicPr>
      </xdr:nvPicPr>
      <xdr:blipFill>
        <a:blip xmlns:r="http://schemas.openxmlformats.org/officeDocument/2006/relationships" r:embed="rId1"/>
        <a:stretch>
          <a:fillRect/>
        </a:stretch>
      </xdr:blipFill>
      <xdr:spPr>
        <a:xfrm>
          <a:off x="4981575" y="3427478"/>
          <a:ext cx="209550" cy="585230"/>
        </a:xfrm>
        <a:prstGeom prst="rect">
          <a:avLst/>
        </a:prstGeom>
      </xdr:spPr>
    </xdr:pic>
    <xdr:clientData/>
  </xdr:oneCellAnchor>
  <xdr:oneCellAnchor>
    <xdr:from>
      <xdr:col>8</xdr:col>
      <xdr:colOff>93474</xdr:colOff>
      <xdr:row>23</xdr:row>
      <xdr:rowOff>9524</xdr:rowOff>
    </xdr:from>
    <xdr:ext cx="211326" cy="571501"/>
    <xdr:pic>
      <xdr:nvPicPr>
        <xdr:cNvPr id="60" name="Picture 59">
          <a:extLst>
            <a:ext uri="{FF2B5EF4-FFF2-40B4-BE49-F238E27FC236}">
              <a16:creationId xmlns:a16="http://schemas.microsoft.com/office/drawing/2014/main" id="{D978FE8A-9805-459D-B30D-47169861883B}"/>
            </a:ext>
          </a:extLst>
        </xdr:cNvPr>
        <xdr:cNvPicPr>
          <a:picLocks noChangeAspect="1"/>
        </xdr:cNvPicPr>
      </xdr:nvPicPr>
      <xdr:blipFill>
        <a:blip xmlns:r="http://schemas.openxmlformats.org/officeDocument/2006/relationships" r:embed="rId2"/>
        <a:stretch>
          <a:fillRect/>
        </a:stretch>
      </xdr:blipFill>
      <xdr:spPr>
        <a:xfrm>
          <a:off x="4360674" y="3438524"/>
          <a:ext cx="211326" cy="571501"/>
        </a:xfrm>
        <a:prstGeom prst="rect">
          <a:avLst/>
        </a:prstGeom>
      </xdr:spPr>
    </xdr:pic>
    <xdr:clientData/>
  </xdr:oneCellAnchor>
  <xdr:oneCellAnchor>
    <xdr:from>
      <xdr:col>11</xdr:col>
      <xdr:colOff>104775</xdr:colOff>
      <xdr:row>22</xdr:row>
      <xdr:rowOff>188978</xdr:rowOff>
    </xdr:from>
    <xdr:ext cx="209550" cy="585230"/>
    <xdr:pic>
      <xdr:nvPicPr>
        <xdr:cNvPr id="61" name="Picture 60">
          <a:extLst>
            <a:ext uri="{FF2B5EF4-FFF2-40B4-BE49-F238E27FC236}">
              <a16:creationId xmlns:a16="http://schemas.microsoft.com/office/drawing/2014/main" id="{3B9371BE-6E76-4A7B-9CD2-4C8E775EE443}"/>
            </a:ext>
          </a:extLst>
        </xdr:cNvPr>
        <xdr:cNvPicPr>
          <a:picLocks noChangeAspect="1"/>
        </xdr:cNvPicPr>
      </xdr:nvPicPr>
      <xdr:blipFill>
        <a:blip xmlns:r="http://schemas.openxmlformats.org/officeDocument/2006/relationships" r:embed="rId1"/>
        <a:stretch>
          <a:fillRect/>
        </a:stretch>
      </xdr:blipFill>
      <xdr:spPr>
        <a:xfrm>
          <a:off x="6200775" y="3427478"/>
          <a:ext cx="209550" cy="585230"/>
        </a:xfrm>
        <a:prstGeom prst="rect">
          <a:avLst/>
        </a:prstGeom>
      </xdr:spPr>
    </xdr:pic>
    <xdr:clientData/>
  </xdr:oneCellAnchor>
  <xdr:oneCellAnchor>
    <xdr:from>
      <xdr:col>10</xdr:col>
      <xdr:colOff>93474</xdr:colOff>
      <xdr:row>23</xdr:row>
      <xdr:rowOff>9524</xdr:rowOff>
    </xdr:from>
    <xdr:ext cx="211326" cy="571501"/>
    <xdr:pic>
      <xdr:nvPicPr>
        <xdr:cNvPr id="62" name="Picture 61">
          <a:extLst>
            <a:ext uri="{FF2B5EF4-FFF2-40B4-BE49-F238E27FC236}">
              <a16:creationId xmlns:a16="http://schemas.microsoft.com/office/drawing/2014/main" id="{CC1B6027-7525-4BB2-971C-EA3CCD2CBD14}"/>
            </a:ext>
          </a:extLst>
        </xdr:cNvPr>
        <xdr:cNvPicPr>
          <a:picLocks noChangeAspect="1"/>
        </xdr:cNvPicPr>
      </xdr:nvPicPr>
      <xdr:blipFill>
        <a:blip xmlns:r="http://schemas.openxmlformats.org/officeDocument/2006/relationships" r:embed="rId2"/>
        <a:stretch>
          <a:fillRect/>
        </a:stretch>
      </xdr:blipFill>
      <xdr:spPr>
        <a:xfrm>
          <a:off x="5579874" y="3438524"/>
          <a:ext cx="211326" cy="571501"/>
        </a:xfrm>
        <a:prstGeom prst="rect">
          <a:avLst/>
        </a:prstGeom>
      </xdr:spPr>
    </xdr:pic>
    <xdr:clientData/>
  </xdr:oneCellAnchor>
  <xdr:oneCellAnchor>
    <xdr:from>
      <xdr:col>13</xdr:col>
      <xdr:colOff>104775</xdr:colOff>
      <xdr:row>22</xdr:row>
      <xdr:rowOff>188978</xdr:rowOff>
    </xdr:from>
    <xdr:ext cx="209550" cy="585230"/>
    <xdr:pic>
      <xdr:nvPicPr>
        <xdr:cNvPr id="63" name="Picture 62">
          <a:extLst>
            <a:ext uri="{FF2B5EF4-FFF2-40B4-BE49-F238E27FC236}">
              <a16:creationId xmlns:a16="http://schemas.microsoft.com/office/drawing/2014/main" id="{DEC4801B-3078-49E4-88B2-18F3772355F4}"/>
            </a:ext>
          </a:extLst>
        </xdr:cNvPr>
        <xdr:cNvPicPr>
          <a:picLocks noChangeAspect="1"/>
        </xdr:cNvPicPr>
      </xdr:nvPicPr>
      <xdr:blipFill>
        <a:blip xmlns:r="http://schemas.openxmlformats.org/officeDocument/2006/relationships" r:embed="rId1"/>
        <a:stretch>
          <a:fillRect/>
        </a:stretch>
      </xdr:blipFill>
      <xdr:spPr>
        <a:xfrm>
          <a:off x="7419975" y="3427478"/>
          <a:ext cx="209550" cy="585230"/>
        </a:xfrm>
        <a:prstGeom prst="rect">
          <a:avLst/>
        </a:prstGeom>
      </xdr:spPr>
    </xdr:pic>
    <xdr:clientData/>
  </xdr:oneCellAnchor>
  <xdr:oneCellAnchor>
    <xdr:from>
      <xdr:col>12</xdr:col>
      <xdr:colOff>93474</xdr:colOff>
      <xdr:row>23</xdr:row>
      <xdr:rowOff>9524</xdr:rowOff>
    </xdr:from>
    <xdr:ext cx="211326" cy="571501"/>
    <xdr:pic>
      <xdr:nvPicPr>
        <xdr:cNvPr id="64" name="Picture 63">
          <a:extLst>
            <a:ext uri="{FF2B5EF4-FFF2-40B4-BE49-F238E27FC236}">
              <a16:creationId xmlns:a16="http://schemas.microsoft.com/office/drawing/2014/main" id="{41313B3F-0563-4E0E-B1BF-41D91ADC06EC}"/>
            </a:ext>
          </a:extLst>
        </xdr:cNvPr>
        <xdr:cNvPicPr>
          <a:picLocks noChangeAspect="1"/>
        </xdr:cNvPicPr>
      </xdr:nvPicPr>
      <xdr:blipFill>
        <a:blip xmlns:r="http://schemas.openxmlformats.org/officeDocument/2006/relationships" r:embed="rId2"/>
        <a:stretch>
          <a:fillRect/>
        </a:stretch>
      </xdr:blipFill>
      <xdr:spPr>
        <a:xfrm>
          <a:off x="6799074" y="3438524"/>
          <a:ext cx="211326" cy="571501"/>
        </a:xfrm>
        <a:prstGeom prst="rect">
          <a:avLst/>
        </a:prstGeom>
      </xdr:spPr>
    </xdr:pic>
    <xdr:clientData/>
  </xdr:oneCellAnchor>
  <xdr:oneCellAnchor>
    <xdr:from>
      <xdr:col>15</xdr:col>
      <xdr:colOff>104775</xdr:colOff>
      <xdr:row>22</xdr:row>
      <xdr:rowOff>188978</xdr:rowOff>
    </xdr:from>
    <xdr:ext cx="209550" cy="585230"/>
    <xdr:pic>
      <xdr:nvPicPr>
        <xdr:cNvPr id="65" name="Picture 64">
          <a:extLst>
            <a:ext uri="{FF2B5EF4-FFF2-40B4-BE49-F238E27FC236}">
              <a16:creationId xmlns:a16="http://schemas.microsoft.com/office/drawing/2014/main" id="{BF763326-787F-40D4-B059-AEF14F64C278}"/>
            </a:ext>
          </a:extLst>
        </xdr:cNvPr>
        <xdr:cNvPicPr>
          <a:picLocks noChangeAspect="1"/>
        </xdr:cNvPicPr>
      </xdr:nvPicPr>
      <xdr:blipFill>
        <a:blip xmlns:r="http://schemas.openxmlformats.org/officeDocument/2006/relationships" r:embed="rId1"/>
        <a:stretch>
          <a:fillRect/>
        </a:stretch>
      </xdr:blipFill>
      <xdr:spPr>
        <a:xfrm>
          <a:off x="8639175" y="3427478"/>
          <a:ext cx="209550" cy="585230"/>
        </a:xfrm>
        <a:prstGeom prst="rect">
          <a:avLst/>
        </a:prstGeom>
      </xdr:spPr>
    </xdr:pic>
    <xdr:clientData/>
  </xdr:oneCellAnchor>
  <xdr:oneCellAnchor>
    <xdr:from>
      <xdr:col>14</xdr:col>
      <xdr:colOff>93474</xdr:colOff>
      <xdr:row>23</xdr:row>
      <xdr:rowOff>9524</xdr:rowOff>
    </xdr:from>
    <xdr:ext cx="211326" cy="571501"/>
    <xdr:pic>
      <xdr:nvPicPr>
        <xdr:cNvPr id="66" name="Picture 65">
          <a:extLst>
            <a:ext uri="{FF2B5EF4-FFF2-40B4-BE49-F238E27FC236}">
              <a16:creationId xmlns:a16="http://schemas.microsoft.com/office/drawing/2014/main" id="{41F71191-4313-4EE2-9414-2B9637220DD9}"/>
            </a:ext>
          </a:extLst>
        </xdr:cNvPr>
        <xdr:cNvPicPr>
          <a:picLocks noChangeAspect="1"/>
        </xdr:cNvPicPr>
      </xdr:nvPicPr>
      <xdr:blipFill>
        <a:blip xmlns:r="http://schemas.openxmlformats.org/officeDocument/2006/relationships" r:embed="rId2"/>
        <a:stretch>
          <a:fillRect/>
        </a:stretch>
      </xdr:blipFill>
      <xdr:spPr>
        <a:xfrm>
          <a:off x="8018274" y="3438524"/>
          <a:ext cx="211326" cy="571501"/>
        </a:xfrm>
        <a:prstGeom prst="rect">
          <a:avLst/>
        </a:prstGeom>
      </xdr:spPr>
    </xdr:pic>
    <xdr:clientData/>
  </xdr:oneCellAnchor>
  <xdr:oneCellAnchor>
    <xdr:from>
      <xdr:col>17</xdr:col>
      <xdr:colOff>104775</xdr:colOff>
      <xdr:row>22</xdr:row>
      <xdr:rowOff>188978</xdr:rowOff>
    </xdr:from>
    <xdr:ext cx="209550" cy="585230"/>
    <xdr:pic>
      <xdr:nvPicPr>
        <xdr:cNvPr id="67" name="Picture 66">
          <a:extLst>
            <a:ext uri="{FF2B5EF4-FFF2-40B4-BE49-F238E27FC236}">
              <a16:creationId xmlns:a16="http://schemas.microsoft.com/office/drawing/2014/main" id="{5FB7AE9E-36C6-4971-83E9-9A28F30F53BB}"/>
            </a:ext>
          </a:extLst>
        </xdr:cNvPr>
        <xdr:cNvPicPr>
          <a:picLocks noChangeAspect="1"/>
        </xdr:cNvPicPr>
      </xdr:nvPicPr>
      <xdr:blipFill>
        <a:blip xmlns:r="http://schemas.openxmlformats.org/officeDocument/2006/relationships" r:embed="rId1"/>
        <a:stretch>
          <a:fillRect/>
        </a:stretch>
      </xdr:blipFill>
      <xdr:spPr>
        <a:xfrm>
          <a:off x="9858375" y="3427478"/>
          <a:ext cx="209550" cy="585230"/>
        </a:xfrm>
        <a:prstGeom prst="rect">
          <a:avLst/>
        </a:prstGeom>
      </xdr:spPr>
    </xdr:pic>
    <xdr:clientData/>
  </xdr:oneCellAnchor>
  <xdr:oneCellAnchor>
    <xdr:from>
      <xdr:col>16</xdr:col>
      <xdr:colOff>93474</xdr:colOff>
      <xdr:row>23</xdr:row>
      <xdr:rowOff>9524</xdr:rowOff>
    </xdr:from>
    <xdr:ext cx="211326" cy="571501"/>
    <xdr:pic>
      <xdr:nvPicPr>
        <xdr:cNvPr id="68" name="Picture 67">
          <a:extLst>
            <a:ext uri="{FF2B5EF4-FFF2-40B4-BE49-F238E27FC236}">
              <a16:creationId xmlns:a16="http://schemas.microsoft.com/office/drawing/2014/main" id="{158A6CA6-0CA3-4449-98CB-A3B90BAD17F5}"/>
            </a:ext>
          </a:extLst>
        </xdr:cNvPr>
        <xdr:cNvPicPr>
          <a:picLocks noChangeAspect="1"/>
        </xdr:cNvPicPr>
      </xdr:nvPicPr>
      <xdr:blipFill>
        <a:blip xmlns:r="http://schemas.openxmlformats.org/officeDocument/2006/relationships" r:embed="rId2"/>
        <a:stretch>
          <a:fillRect/>
        </a:stretch>
      </xdr:blipFill>
      <xdr:spPr>
        <a:xfrm>
          <a:off x="9237474" y="3438524"/>
          <a:ext cx="211326" cy="571501"/>
        </a:xfrm>
        <a:prstGeom prst="rect">
          <a:avLst/>
        </a:prstGeom>
      </xdr:spPr>
    </xdr:pic>
    <xdr:clientData/>
  </xdr:oneCellAnchor>
  <xdr:oneCellAnchor>
    <xdr:from>
      <xdr:col>19</xdr:col>
      <xdr:colOff>104775</xdr:colOff>
      <xdr:row>22</xdr:row>
      <xdr:rowOff>188978</xdr:rowOff>
    </xdr:from>
    <xdr:ext cx="209550" cy="585230"/>
    <xdr:pic>
      <xdr:nvPicPr>
        <xdr:cNvPr id="69" name="Picture 68">
          <a:extLst>
            <a:ext uri="{FF2B5EF4-FFF2-40B4-BE49-F238E27FC236}">
              <a16:creationId xmlns:a16="http://schemas.microsoft.com/office/drawing/2014/main" id="{B2E33EA9-1727-4FBB-8E25-E2F688CF7CE8}"/>
            </a:ext>
          </a:extLst>
        </xdr:cNvPr>
        <xdr:cNvPicPr>
          <a:picLocks noChangeAspect="1"/>
        </xdr:cNvPicPr>
      </xdr:nvPicPr>
      <xdr:blipFill>
        <a:blip xmlns:r="http://schemas.openxmlformats.org/officeDocument/2006/relationships" r:embed="rId1"/>
        <a:stretch>
          <a:fillRect/>
        </a:stretch>
      </xdr:blipFill>
      <xdr:spPr>
        <a:xfrm>
          <a:off x="11077575" y="3427478"/>
          <a:ext cx="209550" cy="585230"/>
        </a:xfrm>
        <a:prstGeom prst="rect">
          <a:avLst/>
        </a:prstGeom>
      </xdr:spPr>
    </xdr:pic>
    <xdr:clientData/>
  </xdr:oneCellAnchor>
  <xdr:oneCellAnchor>
    <xdr:from>
      <xdr:col>18</xdr:col>
      <xdr:colOff>93474</xdr:colOff>
      <xdr:row>23</xdr:row>
      <xdr:rowOff>9524</xdr:rowOff>
    </xdr:from>
    <xdr:ext cx="211326" cy="571501"/>
    <xdr:pic>
      <xdr:nvPicPr>
        <xdr:cNvPr id="70" name="Picture 69">
          <a:extLst>
            <a:ext uri="{FF2B5EF4-FFF2-40B4-BE49-F238E27FC236}">
              <a16:creationId xmlns:a16="http://schemas.microsoft.com/office/drawing/2014/main" id="{29D6B967-809D-468E-B3A8-26EC81FFC27A}"/>
            </a:ext>
          </a:extLst>
        </xdr:cNvPr>
        <xdr:cNvPicPr>
          <a:picLocks noChangeAspect="1"/>
        </xdr:cNvPicPr>
      </xdr:nvPicPr>
      <xdr:blipFill>
        <a:blip xmlns:r="http://schemas.openxmlformats.org/officeDocument/2006/relationships" r:embed="rId2"/>
        <a:stretch>
          <a:fillRect/>
        </a:stretch>
      </xdr:blipFill>
      <xdr:spPr>
        <a:xfrm>
          <a:off x="10456674" y="3438524"/>
          <a:ext cx="211326" cy="571501"/>
        </a:xfrm>
        <a:prstGeom prst="rect">
          <a:avLst/>
        </a:prstGeom>
      </xdr:spPr>
    </xdr:pic>
    <xdr:clientData/>
  </xdr:oneCellAnchor>
  <xdr:oneCellAnchor>
    <xdr:from>
      <xdr:col>21</xdr:col>
      <xdr:colOff>104775</xdr:colOff>
      <xdr:row>22</xdr:row>
      <xdr:rowOff>188978</xdr:rowOff>
    </xdr:from>
    <xdr:ext cx="209550" cy="585230"/>
    <xdr:pic>
      <xdr:nvPicPr>
        <xdr:cNvPr id="71" name="Picture 70">
          <a:extLst>
            <a:ext uri="{FF2B5EF4-FFF2-40B4-BE49-F238E27FC236}">
              <a16:creationId xmlns:a16="http://schemas.microsoft.com/office/drawing/2014/main" id="{A949A569-AF44-4F7E-BA2B-B505C6A8C79A}"/>
            </a:ext>
          </a:extLst>
        </xdr:cNvPr>
        <xdr:cNvPicPr>
          <a:picLocks noChangeAspect="1"/>
        </xdr:cNvPicPr>
      </xdr:nvPicPr>
      <xdr:blipFill>
        <a:blip xmlns:r="http://schemas.openxmlformats.org/officeDocument/2006/relationships" r:embed="rId1"/>
        <a:stretch>
          <a:fillRect/>
        </a:stretch>
      </xdr:blipFill>
      <xdr:spPr>
        <a:xfrm>
          <a:off x="12296775" y="3427478"/>
          <a:ext cx="209550" cy="585230"/>
        </a:xfrm>
        <a:prstGeom prst="rect">
          <a:avLst/>
        </a:prstGeom>
      </xdr:spPr>
    </xdr:pic>
    <xdr:clientData/>
  </xdr:oneCellAnchor>
  <xdr:oneCellAnchor>
    <xdr:from>
      <xdr:col>20</xdr:col>
      <xdr:colOff>93474</xdr:colOff>
      <xdr:row>23</xdr:row>
      <xdr:rowOff>9524</xdr:rowOff>
    </xdr:from>
    <xdr:ext cx="211326" cy="571501"/>
    <xdr:pic>
      <xdr:nvPicPr>
        <xdr:cNvPr id="72" name="Picture 71">
          <a:extLst>
            <a:ext uri="{FF2B5EF4-FFF2-40B4-BE49-F238E27FC236}">
              <a16:creationId xmlns:a16="http://schemas.microsoft.com/office/drawing/2014/main" id="{41008B86-E9E5-4F8A-ACF8-4E21A7F6D68A}"/>
            </a:ext>
          </a:extLst>
        </xdr:cNvPr>
        <xdr:cNvPicPr>
          <a:picLocks noChangeAspect="1"/>
        </xdr:cNvPicPr>
      </xdr:nvPicPr>
      <xdr:blipFill>
        <a:blip xmlns:r="http://schemas.openxmlformats.org/officeDocument/2006/relationships" r:embed="rId2"/>
        <a:stretch>
          <a:fillRect/>
        </a:stretch>
      </xdr:blipFill>
      <xdr:spPr>
        <a:xfrm>
          <a:off x="11675874" y="3438524"/>
          <a:ext cx="211326" cy="571501"/>
        </a:xfrm>
        <a:prstGeom prst="rect">
          <a:avLst/>
        </a:prstGeom>
      </xdr:spPr>
    </xdr:pic>
    <xdr:clientData/>
  </xdr:oneCellAnchor>
  <xdr:oneCellAnchor>
    <xdr:from>
      <xdr:col>23</xdr:col>
      <xdr:colOff>104775</xdr:colOff>
      <xdr:row>22</xdr:row>
      <xdr:rowOff>188978</xdr:rowOff>
    </xdr:from>
    <xdr:ext cx="209550" cy="585230"/>
    <xdr:pic>
      <xdr:nvPicPr>
        <xdr:cNvPr id="73" name="Picture 72">
          <a:extLst>
            <a:ext uri="{FF2B5EF4-FFF2-40B4-BE49-F238E27FC236}">
              <a16:creationId xmlns:a16="http://schemas.microsoft.com/office/drawing/2014/main" id="{33A41402-BE89-429E-8200-A36664E084F3}"/>
            </a:ext>
          </a:extLst>
        </xdr:cNvPr>
        <xdr:cNvPicPr>
          <a:picLocks noChangeAspect="1"/>
        </xdr:cNvPicPr>
      </xdr:nvPicPr>
      <xdr:blipFill>
        <a:blip xmlns:r="http://schemas.openxmlformats.org/officeDocument/2006/relationships" r:embed="rId1"/>
        <a:stretch>
          <a:fillRect/>
        </a:stretch>
      </xdr:blipFill>
      <xdr:spPr>
        <a:xfrm>
          <a:off x="13515975" y="3427478"/>
          <a:ext cx="209550" cy="585230"/>
        </a:xfrm>
        <a:prstGeom prst="rect">
          <a:avLst/>
        </a:prstGeom>
      </xdr:spPr>
    </xdr:pic>
    <xdr:clientData/>
  </xdr:oneCellAnchor>
  <xdr:oneCellAnchor>
    <xdr:from>
      <xdr:col>22</xdr:col>
      <xdr:colOff>93474</xdr:colOff>
      <xdr:row>23</xdr:row>
      <xdr:rowOff>9524</xdr:rowOff>
    </xdr:from>
    <xdr:ext cx="211326" cy="571501"/>
    <xdr:pic>
      <xdr:nvPicPr>
        <xdr:cNvPr id="74" name="Picture 73">
          <a:extLst>
            <a:ext uri="{FF2B5EF4-FFF2-40B4-BE49-F238E27FC236}">
              <a16:creationId xmlns:a16="http://schemas.microsoft.com/office/drawing/2014/main" id="{6565934B-AADE-4DAE-B028-0C6676101E69}"/>
            </a:ext>
          </a:extLst>
        </xdr:cNvPr>
        <xdr:cNvPicPr>
          <a:picLocks noChangeAspect="1"/>
        </xdr:cNvPicPr>
      </xdr:nvPicPr>
      <xdr:blipFill>
        <a:blip xmlns:r="http://schemas.openxmlformats.org/officeDocument/2006/relationships" r:embed="rId2"/>
        <a:stretch>
          <a:fillRect/>
        </a:stretch>
      </xdr:blipFill>
      <xdr:spPr>
        <a:xfrm>
          <a:off x="12895074" y="3438524"/>
          <a:ext cx="211326" cy="571501"/>
        </a:xfrm>
        <a:prstGeom prst="rect">
          <a:avLst/>
        </a:prstGeom>
      </xdr:spPr>
    </xdr:pic>
    <xdr:clientData/>
  </xdr:oneCellAnchor>
  <xdr:oneCellAnchor>
    <xdr:from>
      <xdr:col>25</xdr:col>
      <xdr:colOff>104775</xdr:colOff>
      <xdr:row>22</xdr:row>
      <xdr:rowOff>188978</xdr:rowOff>
    </xdr:from>
    <xdr:ext cx="209550" cy="585230"/>
    <xdr:pic>
      <xdr:nvPicPr>
        <xdr:cNvPr id="75" name="Picture 74">
          <a:extLst>
            <a:ext uri="{FF2B5EF4-FFF2-40B4-BE49-F238E27FC236}">
              <a16:creationId xmlns:a16="http://schemas.microsoft.com/office/drawing/2014/main" id="{58C8E1D2-A088-4D95-93C7-FDBCDEBA5932}"/>
            </a:ext>
          </a:extLst>
        </xdr:cNvPr>
        <xdr:cNvPicPr>
          <a:picLocks noChangeAspect="1"/>
        </xdr:cNvPicPr>
      </xdr:nvPicPr>
      <xdr:blipFill>
        <a:blip xmlns:r="http://schemas.openxmlformats.org/officeDocument/2006/relationships" r:embed="rId1"/>
        <a:stretch>
          <a:fillRect/>
        </a:stretch>
      </xdr:blipFill>
      <xdr:spPr>
        <a:xfrm>
          <a:off x="4981575" y="3427478"/>
          <a:ext cx="209550" cy="585230"/>
        </a:xfrm>
        <a:prstGeom prst="rect">
          <a:avLst/>
        </a:prstGeom>
      </xdr:spPr>
    </xdr:pic>
    <xdr:clientData/>
  </xdr:oneCellAnchor>
  <xdr:oneCellAnchor>
    <xdr:from>
      <xdr:col>24</xdr:col>
      <xdr:colOff>93474</xdr:colOff>
      <xdr:row>23</xdr:row>
      <xdr:rowOff>9524</xdr:rowOff>
    </xdr:from>
    <xdr:ext cx="211326" cy="571501"/>
    <xdr:pic>
      <xdr:nvPicPr>
        <xdr:cNvPr id="76" name="Picture 75">
          <a:extLst>
            <a:ext uri="{FF2B5EF4-FFF2-40B4-BE49-F238E27FC236}">
              <a16:creationId xmlns:a16="http://schemas.microsoft.com/office/drawing/2014/main" id="{2A59ED25-E0DF-41B9-953C-3AB157F34522}"/>
            </a:ext>
          </a:extLst>
        </xdr:cNvPr>
        <xdr:cNvPicPr>
          <a:picLocks noChangeAspect="1"/>
        </xdr:cNvPicPr>
      </xdr:nvPicPr>
      <xdr:blipFill>
        <a:blip xmlns:r="http://schemas.openxmlformats.org/officeDocument/2006/relationships" r:embed="rId2"/>
        <a:stretch>
          <a:fillRect/>
        </a:stretch>
      </xdr:blipFill>
      <xdr:spPr>
        <a:xfrm>
          <a:off x="4360674" y="3438524"/>
          <a:ext cx="211326" cy="571501"/>
        </a:xfrm>
        <a:prstGeom prst="rect">
          <a:avLst/>
        </a:prstGeom>
      </xdr:spPr>
    </xdr:pic>
    <xdr:clientData/>
  </xdr:oneCellAnchor>
  <xdr:oneCellAnchor>
    <xdr:from>
      <xdr:col>27</xdr:col>
      <xdr:colOff>104775</xdr:colOff>
      <xdr:row>22</xdr:row>
      <xdr:rowOff>188978</xdr:rowOff>
    </xdr:from>
    <xdr:ext cx="209550" cy="585230"/>
    <xdr:pic>
      <xdr:nvPicPr>
        <xdr:cNvPr id="77" name="Picture 76">
          <a:extLst>
            <a:ext uri="{FF2B5EF4-FFF2-40B4-BE49-F238E27FC236}">
              <a16:creationId xmlns:a16="http://schemas.microsoft.com/office/drawing/2014/main" id="{33CFFBBE-88D1-41FD-8B03-AB9830CE5213}"/>
            </a:ext>
          </a:extLst>
        </xdr:cNvPr>
        <xdr:cNvPicPr>
          <a:picLocks noChangeAspect="1"/>
        </xdr:cNvPicPr>
      </xdr:nvPicPr>
      <xdr:blipFill>
        <a:blip xmlns:r="http://schemas.openxmlformats.org/officeDocument/2006/relationships" r:embed="rId1"/>
        <a:stretch>
          <a:fillRect/>
        </a:stretch>
      </xdr:blipFill>
      <xdr:spPr>
        <a:xfrm>
          <a:off x="6200775" y="3427478"/>
          <a:ext cx="209550" cy="585230"/>
        </a:xfrm>
        <a:prstGeom prst="rect">
          <a:avLst/>
        </a:prstGeom>
      </xdr:spPr>
    </xdr:pic>
    <xdr:clientData/>
  </xdr:oneCellAnchor>
  <xdr:oneCellAnchor>
    <xdr:from>
      <xdr:col>26</xdr:col>
      <xdr:colOff>93474</xdr:colOff>
      <xdr:row>23</xdr:row>
      <xdr:rowOff>9524</xdr:rowOff>
    </xdr:from>
    <xdr:ext cx="211326" cy="571501"/>
    <xdr:pic>
      <xdr:nvPicPr>
        <xdr:cNvPr id="78" name="Picture 77">
          <a:extLst>
            <a:ext uri="{FF2B5EF4-FFF2-40B4-BE49-F238E27FC236}">
              <a16:creationId xmlns:a16="http://schemas.microsoft.com/office/drawing/2014/main" id="{8199CB2E-7419-42EF-8D1F-80A55AE8DEEB}"/>
            </a:ext>
          </a:extLst>
        </xdr:cNvPr>
        <xdr:cNvPicPr>
          <a:picLocks noChangeAspect="1"/>
        </xdr:cNvPicPr>
      </xdr:nvPicPr>
      <xdr:blipFill>
        <a:blip xmlns:r="http://schemas.openxmlformats.org/officeDocument/2006/relationships" r:embed="rId2"/>
        <a:stretch>
          <a:fillRect/>
        </a:stretch>
      </xdr:blipFill>
      <xdr:spPr>
        <a:xfrm>
          <a:off x="5579874" y="3438524"/>
          <a:ext cx="211326" cy="571501"/>
        </a:xfrm>
        <a:prstGeom prst="rect">
          <a:avLst/>
        </a:prstGeom>
      </xdr:spPr>
    </xdr:pic>
    <xdr:clientData/>
  </xdr:oneCellAnchor>
  <xdr:oneCellAnchor>
    <xdr:from>
      <xdr:col>29</xdr:col>
      <xdr:colOff>104775</xdr:colOff>
      <xdr:row>22</xdr:row>
      <xdr:rowOff>188978</xdr:rowOff>
    </xdr:from>
    <xdr:ext cx="209550" cy="585230"/>
    <xdr:pic>
      <xdr:nvPicPr>
        <xdr:cNvPr id="79" name="Picture 78">
          <a:extLst>
            <a:ext uri="{FF2B5EF4-FFF2-40B4-BE49-F238E27FC236}">
              <a16:creationId xmlns:a16="http://schemas.microsoft.com/office/drawing/2014/main" id="{7EB711F3-A424-45F2-83E2-68036B58CCE2}"/>
            </a:ext>
          </a:extLst>
        </xdr:cNvPr>
        <xdr:cNvPicPr>
          <a:picLocks noChangeAspect="1"/>
        </xdr:cNvPicPr>
      </xdr:nvPicPr>
      <xdr:blipFill>
        <a:blip xmlns:r="http://schemas.openxmlformats.org/officeDocument/2006/relationships" r:embed="rId1"/>
        <a:stretch>
          <a:fillRect/>
        </a:stretch>
      </xdr:blipFill>
      <xdr:spPr>
        <a:xfrm>
          <a:off x="7419975" y="3427478"/>
          <a:ext cx="209550" cy="585230"/>
        </a:xfrm>
        <a:prstGeom prst="rect">
          <a:avLst/>
        </a:prstGeom>
      </xdr:spPr>
    </xdr:pic>
    <xdr:clientData/>
  </xdr:oneCellAnchor>
  <xdr:oneCellAnchor>
    <xdr:from>
      <xdr:col>28</xdr:col>
      <xdr:colOff>93474</xdr:colOff>
      <xdr:row>23</xdr:row>
      <xdr:rowOff>9524</xdr:rowOff>
    </xdr:from>
    <xdr:ext cx="211326" cy="571501"/>
    <xdr:pic>
      <xdr:nvPicPr>
        <xdr:cNvPr id="80" name="Picture 79">
          <a:extLst>
            <a:ext uri="{FF2B5EF4-FFF2-40B4-BE49-F238E27FC236}">
              <a16:creationId xmlns:a16="http://schemas.microsoft.com/office/drawing/2014/main" id="{4F400CCF-CE6F-40B9-8CB1-EC42F93B6C55}"/>
            </a:ext>
          </a:extLst>
        </xdr:cNvPr>
        <xdr:cNvPicPr>
          <a:picLocks noChangeAspect="1"/>
        </xdr:cNvPicPr>
      </xdr:nvPicPr>
      <xdr:blipFill>
        <a:blip xmlns:r="http://schemas.openxmlformats.org/officeDocument/2006/relationships" r:embed="rId2"/>
        <a:stretch>
          <a:fillRect/>
        </a:stretch>
      </xdr:blipFill>
      <xdr:spPr>
        <a:xfrm>
          <a:off x="6799074" y="3438524"/>
          <a:ext cx="211326" cy="571501"/>
        </a:xfrm>
        <a:prstGeom prst="rect">
          <a:avLst/>
        </a:prstGeom>
      </xdr:spPr>
    </xdr:pic>
    <xdr:clientData/>
  </xdr:oneCellAnchor>
  <xdr:oneCellAnchor>
    <xdr:from>
      <xdr:col>31</xdr:col>
      <xdr:colOff>104775</xdr:colOff>
      <xdr:row>22</xdr:row>
      <xdr:rowOff>188978</xdr:rowOff>
    </xdr:from>
    <xdr:ext cx="209550" cy="585230"/>
    <xdr:pic>
      <xdr:nvPicPr>
        <xdr:cNvPr id="81" name="Picture 80">
          <a:extLst>
            <a:ext uri="{FF2B5EF4-FFF2-40B4-BE49-F238E27FC236}">
              <a16:creationId xmlns:a16="http://schemas.microsoft.com/office/drawing/2014/main" id="{B6B8E1B1-99A2-4374-AB72-7E4B847E8FFE}"/>
            </a:ext>
          </a:extLst>
        </xdr:cNvPr>
        <xdr:cNvPicPr>
          <a:picLocks noChangeAspect="1"/>
        </xdr:cNvPicPr>
      </xdr:nvPicPr>
      <xdr:blipFill>
        <a:blip xmlns:r="http://schemas.openxmlformats.org/officeDocument/2006/relationships" r:embed="rId1"/>
        <a:stretch>
          <a:fillRect/>
        </a:stretch>
      </xdr:blipFill>
      <xdr:spPr>
        <a:xfrm>
          <a:off x="8639175" y="3427478"/>
          <a:ext cx="209550" cy="585230"/>
        </a:xfrm>
        <a:prstGeom prst="rect">
          <a:avLst/>
        </a:prstGeom>
      </xdr:spPr>
    </xdr:pic>
    <xdr:clientData/>
  </xdr:oneCellAnchor>
  <xdr:oneCellAnchor>
    <xdr:from>
      <xdr:col>30</xdr:col>
      <xdr:colOff>93474</xdr:colOff>
      <xdr:row>23</xdr:row>
      <xdr:rowOff>9524</xdr:rowOff>
    </xdr:from>
    <xdr:ext cx="211326" cy="571501"/>
    <xdr:pic>
      <xdr:nvPicPr>
        <xdr:cNvPr id="82" name="Picture 81">
          <a:extLst>
            <a:ext uri="{FF2B5EF4-FFF2-40B4-BE49-F238E27FC236}">
              <a16:creationId xmlns:a16="http://schemas.microsoft.com/office/drawing/2014/main" id="{59B6DC5F-897A-4F39-AFC5-75DE85CA2A46}"/>
            </a:ext>
          </a:extLst>
        </xdr:cNvPr>
        <xdr:cNvPicPr>
          <a:picLocks noChangeAspect="1"/>
        </xdr:cNvPicPr>
      </xdr:nvPicPr>
      <xdr:blipFill>
        <a:blip xmlns:r="http://schemas.openxmlformats.org/officeDocument/2006/relationships" r:embed="rId2"/>
        <a:stretch>
          <a:fillRect/>
        </a:stretch>
      </xdr:blipFill>
      <xdr:spPr>
        <a:xfrm>
          <a:off x="8018274" y="3438524"/>
          <a:ext cx="211326" cy="571501"/>
        </a:xfrm>
        <a:prstGeom prst="rect">
          <a:avLst/>
        </a:prstGeom>
      </xdr:spPr>
    </xdr:pic>
    <xdr:clientData/>
  </xdr:oneCellAnchor>
  <xdr:oneCellAnchor>
    <xdr:from>
      <xdr:col>33</xdr:col>
      <xdr:colOff>104775</xdr:colOff>
      <xdr:row>22</xdr:row>
      <xdr:rowOff>188978</xdr:rowOff>
    </xdr:from>
    <xdr:ext cx="209550" cy="585230"/>
    <xdr:pic>
      <xdr:nvPicPr>
        <xdr:cNvPr id="83" name="Picture 82">
          <a:extLst>
            <a:ext uri="{FF2B5EF4-FFF2-40B4-BE49-F238E27FC236}">
              <a16:creationId xmlns:a16="http://schemas.microsoft.com/office/drawing/2014/main" id="{1511AA8D-FB8B-41D7-A65C-8DA0BBA219CC}"/>
            </a:ext>
          </a:extLst>
        </xdr:cNvPr>
        <xdr:cNvPicPr>
          <a:picLocks noChangeAspect="1"/>
        </xdr:cNvPicPr>
      </xdr:nvPicPr>
      <xdr:blipFill>
        <a:blip xmlns:r="http://schemas.openxmlformats.org/officeDocument/2006/relationships" r:embed="rId1"/>
        <a:stretch>
          <a:fillRect/>
        </a:stretch>
      </xdr:blipFill>
      <xdr:spPr>
        <a:xfrm>
          <a:off x="9858375" y="3427478"/>
          <a:ext cx="209550" cy="585230"/>
        </a:xfrm>
        <a:prstGeom prst="rect">
          <a:avLst/>
        </a:prstGeom>
      </xdr:spPr>
    </xdr:pic>
    <xdr:clientData/>
  </xdr:oneCellAnchor>
  <xdr:oneCellAnchor>
    <xdr:from>
      <xdr:col>32</xdr:col>
      <xdr:colOff>93474</xdr:colOff>
      <xdr:row>23</xdr:row>
      <xdr:rowOff>9524</xdr:rowOff>
    </xdr:from>
    <xdr:ext cx="211326" cy="571501"/>
    <xdr:pic>
      <xdr:nvPicPr>
        <xdr:cNvPr id="84" name="Picture 83">
          <a:extLst>
            <a:ext uri="{FF2B5EF4-FFF2-40B4-BE49-F238E27FC236}">
              <a16:creationId xmlns:a16="http://schemas.microsoft.com/office/drawing/2014/main" id="{FAC5801B-0017-4AEF-9C38-834A1F3C3BA7}"/>
            </a:ext>
          </a:extLst>
        </xdr:cNvPr>
        <xdr:cNvPicPr>
          <a:picLocks noChangeAspect="1"/>
        </xdr:cNvPicPr>
      </xdr:nvPicPr>
      <xdr:blipFill>
        <a:blip xmlns:r="http://schemas.openxmlformats.org/officeDocument/2006/relationships" r:embed="rId2"/>
        <a:stretch>
          <a:fillRect/>
        </a:stretch>
      </xdr:blipFill>
      <xdr:spPr>
        <a:xfrm>
          <a:off x="9237474" y="3438524"/>
          <a:ext cx="211326" cy="571501"/>
        </a:xfrm>
        <a:prstGeom prst="rect">
          <a:avLst/>
        </a:prstGeom>
      </xdr:spPr>
    </xdr:pic>
    <xdr:clientData/>
  </xdr:oneCellAnchor>
  <xdr:oneCellAnchor>
    <xdr:from>
      <xdr:col>35</xdr:col>
      <xdr:colOff>104775</xdr:colOff>
      <xdr:row>22</xdr:row>
      <xdr:rowOff>188978</xdr:rowOff>
    </xdr:from>
    <xdr:ext cx="209550" cy="585230"/>
    <xdr:pic>
      <xdr:nvPicPr>
        <xdr:cNvPr id="85" name="Picture 84">
          <a:extLst>
            <a:ext uri="{FF2B5EF4-FFF2-40B4-BE49-F238E27FC236}">
              <a16:creationId xmlns:a16="http://schemas.microsoft.com/office/drawing/2014/main" id="{5839F55D-9EA8-491E-A7EC-B8D542629607}"/>
            </a:ext>
          </a:extLst>
        </xdr:cNvPr>
        <xdr:cNvPicPr>
          <a:picLocks noChangeAspect="1"/>
        </xdr:cNvPicPr>
      </xdr:nvPicPr>
      <xdr:blipFill>
        <a:blip xmlns:r="http://schemas.openxmlformats.org/officeDocument/2006/relationships" r:embed="rId1"/>
        <a:stretch>
          <a:fillRect/>
        </a:stretch>
      </xdr:blipFill>
      <xdr:spPr>
        <a:xfrm>
          <a:off x="11077575" y="3427478"/>
          <a:ext cx="209550" cy="585230"/>
        </a:xfrm>
        <a:prstGeom prst="rect">
          <a:avLst/>
        </a:prstGeom>
      </xdr:spPr>
    </xdr:pic>
    <xdr:clientData/>
  </xdr:oneCellAnchor>
  <xdr:oneCellAnchor>
    <xdr:from>
      <xdr:col>34</xdr:col>
      <xdr:colOff>93474</xdr:colOff>
      <xdr:row>23</xdr:row>
      <xdr:rowOff>9524</xdr:rowOff>
    </xdr:from>
    <xdr:ext cx="211326" cy="571501"/>
    <xdr:pic>
      <xdr:nvPicPr>
        <xdr:cNvPr id="86" name="Picture 85">
          <a:extLst>
            <a:ext uri="{FF2B5EF4-FFF2-40B4-BE49-F238E27FC236}">
              <a16:creationId xmlns:a16="http://schemas.microsoft.com/office/drawing/2014/main" id="{A0917DBD-9494-4280-B944-72CDCFBFD64D}"/>
            </a:ext>
          </a:extLst>
        </xdr:cNvPr>
        <xdr:cNvPicPr>
          <a:picLocks noChangeAspect="1"/>
        </xdr:cNvPicPr>
      </xdr:nvPicPr>
      <xdr:blipFill>
        <a:blip xmlns:r="http://schemas.openxmlformats.org/officeDocument/2006/relationships" r:embed="rId2"/>
        <a:stretch>
          <a:fillRect/>
        </a:stretch>
      </xdr:blipFill>
      <xdr:spPr>
        <a:xfrm>
          <a:off x="10456674" y="3438524"/>
          <a:ext cx="211326" cy="571501"/>
        </a:xfrm>
        <a:prstGeom prst="rect">
          <a:avLst/>
        </a:prstGeom>
      </xdr:spPr>
    </xdr:pic>
    <xdr:clientData/>
  </xdr:oneCellAnchor>
  <xdr:oneCellAnchor>
    <xdr:from>
      <xdr:col>37</xdr:col>
      <xdr:colOff>104775</xdr:colOff>
      <xdr:row>22</xdr:row>
      <xdr:rowOff>188978</xdr:rowOff>
    </xdr:from>
    <xdr:ext cx="209550" cy="585230"/>
    <xdr:pic>
      <xdr:nvPicPr>
        <xdr:cNvPr id="87" name="Picture 86">
          <a:extLst>
            <a:ext uri="{FF2B5EF4-FFF2-40B4-BE49-F238E27FC236}">
              <a16:creationId xmlns:a16="http://schemas.microsoft.com/office/drawing/2014/main" id="{2161D368-AFDE-42E3-9E8A-50D056DEC62E}"/>
            </a:ext>
          </a:extLst>
        </xdr:cNvPr>
        <xdr:cNvPicPr>
          <a:picLocks noChangeAspect="1"/>
        </xdr:cNvPicPr>
      </xdr:nvPicPr>
      <xdr:blipFill>
        <a:blip xmlns:r="http://schemas.openxmlformats.org/officeDocument/2006/relationships" r:embed="rId1"/>
        <a:stretch>
          <a:fillRect/>
        </a:stretch>
      </xdr:blipFill>
      <xdr:spPr>
        <a:xfrm>
          <a:off x="12296775" y="3427478"/>
          <a:ext cx="209550" cy="585230"/>
        </a:xfrm>
        <a:prstGeom prst="rect">
          <a:avLst/>
        </a:prstGeom>
      </xdr:spPr>
    </xdr:pic>
    <xdr:clientData/>
  </xdr:oneCellAnchor>
  <xdr:oneCellAnchor>
    <xdr:from>
      <xdr:col>36</xdr:col>
      <xdr:colOff>93474</xdr:colOff>
      <xdr:row>23</xdr:row>
      <xdr:rowOff>9524</xdr:rowOff>
    </xdr:from>
    <xdr:ext cx="211326" cy="571501"/>
    <xdr:pic>
      <xdr:nvPicPr>
        <xdr:cNvPr id="88" name="Picture 87">
          <a:extLst>
            <a:ext uri="{FF2B5EF4-FFF2-40B4-BE49-F238E27FC236}">
              <a16:creationId xmlns:a16="http://schemas.microsoft.com/office/drawing/2014/main" id="{FE98A990-E0D9-42C3-916C-9AB34028CF98}"/>
            </a:ext>
          </a:extLst>
        </xdr:cNvPr>
        <xdr:cNvPicPr>
          <a:picLocks noChangeAspect="1"/>
        </xdr:cNvPicPr>
      </xdr:nvPicPr>
      <xdr:blipFill>
        <a:blip xmlns:r="http://schemas.openxmlformats.org/officeDocument/2006/relationships" r:embed="rId2"/>
        <a:stretch>
          <a:fillRect/>
        </a:stretch>
      </xdr:blipFill>
      <xdr:spPr>
        <a:xfrm>
          <a:off x="11675874" y="3438524"/>
          <a:ext cx="211326" cy="571501"/>
        </a:xfrm>
        <a:prstGeom prst="rect">
          <a:avLst/>
        </a:prstGeom>
      </xdr:spPr>
    </xdr:pic>
    <xdr:clientData/>
  </xdr:oneCellAnchor>
  <xdr:oneCellAnchor>
    <xdr:from>
      <xdr:col>39</xdr:col>
      <xdr:colOff>104775</xdr:colOff>
      <xdr:row>22</xdr:row>
      <xdr:rowOff>188978</xdr:rowOff>
    </xdr:from>
    <xdr:ext cx="209550" cy="585230"/>
    <xdr:pic>
      <xdr:nvPicPr>
        <xdr:cNvPr id="89" name="Picture 88">
          <a:extLst>
            <a:ext uri="{FF2B5EF4-FFF2-40B4-BE49-F238E27FC236}">
              <a16:creationId xmlns:a16="http://schemas.microsoft.com/office/drawing/2014/main" id="{091502C2-6042-45D7-B2E0-679D4344279E}"/>
            </a:ext>
          </a:extLst>
        </xdr:cNvPr>
        <xdr:cNvPicPr>
          <a:picLocks noChangeAspect="1"/>
        </xdr:cNvPicPr>
      </xdr:nvPicPr>
      <xdr:blipFill>
        <a:blip xmlns:r="http://schemas.openxmlformats.org/officeDocument/2006/relationships" r:embed="rId1"/>
        <a:stretch>
          <a:fillRect/>
        </a:stretch>
      </xdr:blipFill>
      <xdr:spPr>
        <a:xfrm>
          <a:off x="13515975" y="3427478"/>
          <a:ext cx="209550" cy="585230"/>
        </a:xfrm>
        <a:prstGeom prst="rect">
          <a:avLst/>
        </a:prstGeom>
      </xdr:spPr>
    </xdr:pic>
    <xdr:clientData/>
  </xdr:oneCellAnchor>
  <xdr:oneCellAnchor>
    <xdr:from>
      <xdr:col>38</xdr:col>
      <xdr:colOff>93474</xdr:colOff>
      <xdr:row>23</xdr:row>
      <xdr:rowOff>9524</xdr:rowOff>
    </xdr:from>
    <xdr:ext cx="211326" cy="571501"/>
    <xdr:pic>
      <xdr:nvPicPr>
        <xdr:cNvPr id="90" name="Picture 89">
          <a:extLst>
            <a:ext uri="{FF2B5EF4-FFF2-40B4-BE49-F238E27FC236}">
              <a16:creationId xmlns:a16="http://schemas.microsoft.com/office/drawing/2014/main" id="{AED06118-A53C-44B1-8814-B70CFD1F3C50}"/>
            </a:ext>
          </a:extLst>
        </xdr:cNvPr>
        <xdr:cNvPicPr>
          <a:picLocks noChangeAspect="1"/>
        </xdr:cNvPicPr>
      </xdr:nvPicPr>
      <xdr:blipFill>
        <a:blip xmlns:r="http://schemas.openxmlformats.org/officeDocument/2006/relationships" r:embed="rId2"/>
        <a:stretch>
          <a:fillRect/>
        </a:stretch>
      </xdr:blipFill>
      <xdr:spPr>
        <a:xfrm>
          <a:off x="12895074" y="3438524"/>
          <a:ext cx="211326" cy="571501"/>
        </a:xfrm>
        <a:prstGeom prst="rect">
          <a:avLst/>
        </a:prstGeom>
      </xdr:spPr>
    </xdr:pic>
    <xdr:clientData/>
  </xdr:oneCellAnchor>
  <xdr:twoCellAnchor>
    <xdr:from>
      <xdr:col>9</xdr:col>
      <xdr:colOff>209551</xdr:colOff>
      <xdr:row>21</xdr:row>
      <xdr:rowOff>9525</xdr:rowOff>
    </xdr:from>
    <xdr:to>
      <xdr:col>12</xdr:col>
      <xdr:colOff>199138</xdr:colOff>
      <xdr:row>22</xdr:row>
      <xdr:rowOff>188978</xdr:rowOff>
    </xdr:to>
    <xdr:cxnSp macro="">
      <xdr:nvCxnSpPr>
        <xdr:cNvPr id="109" name="Connector: Curved 108">
          <a:extLst>
            <a:ext uri="{FF2B5EF4-FFF2-40B4-BE49-F238E27FC236}">
              <a16:creationId xmlns:a16="http://schemas.microsoft.com/office/drawing/2014/main" id="{A0398591-92E4-4E3E-9270-EEC60197F1E5}"/>
            </a:ext>
          </a:extLst>
        </xdr:cNvPr>
        <xdr:cNvCxnSpPr>
          <a:stCxn id="44" idx="2"/>
          <a:endCxn id="59" idx="0"/>
        </xdr:cNvCxnSpPr>
      </xdr:nvCxnSpPr>
      <xdr:spPr>
        <a:xfrm rot="5400000">
          <a:off x="1553951" y="3279458"/>
          <a:ext cx="369953" cy="183108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11</xdr:col>
      <xdr:colOff>209550</xdr:colOff>
      <xdr:row>21</xdr:row>
      <xdr:rowOff>12209</xdr:rowOff>
    </xdr:from>
    <xdr:to>
      <xdr:col>13</xdr:col>
      <xdr:colOff>209550</xdr:colOff>
      <xdr:row>22</xdr:row>
      <xdr:rowOff>188979</xdr:rowOff>
    </xdr:to>
    <xdr:cxnSp macro="">
      <xdr:nvCxnSpPr>
        <xdr:cNvPr id="111" name="Connector: Curved 110">
          <a:extLst>
            <a:ext uri="{FF2B5EF4-FFF2-40B4-BE49-F238E27FC236}">
              <a16:creationId xmlns:a16="http://schemas.microsoft.com/office/drawing/2014/main" id="{90BA50AF-0D8C-4497-9A5D-CC7BF59A2271}"/>
            </a:ext>
          </a:extLst>
        </xdr:cNvPr>
        <xdr:cNvCxnSpPr>
          <a:stCxn id="43" idx="2"/>
          <a:endCxn id="61" idx="0"/>
        </xdr:cNvCxnSpPr>
      </xdr:nvCxnSpPr>
      <xdr:spPr>
        <a:xfrm rot="5400000">
          <a:off x="2481249" y="3582510"/>
          <a:ext cx="367270" cy="122766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209551</xdr:colOff>
      <xdr:row>21</xdr:row>
      <xdr:rowOff>9525</xdr:rowOff>
    </xdr:from>
    <xdr:to>
      <xdr:col>15</xdr:col>
      <xdr:colOff>199138</xdr:colOff>
      <xdr:row>22</xdr:row>
      <xdr:rowOff>188978</xdr:rowOff>
    </xdr:to>
    <xdr:cxnSp macro="">
      <xdr:nvCxnSpPr>
        <xdr:cNvPr id="115" name="Connector: Curved 114">
          <a:extLst>
            <a:ext uri="{FF2B5EF4-FFF2-40B4-BE49-F238E27FC236}">
              <a16:creationId xmlns:a16="http://schemas.microsoft.com/office/drawing/2014/main" id="{4D354588-1F29-4E8F-BBB1-7C695DDC4793}"/>
            </a:ext>
          </a:extLst>
        </xdr:cNvPr>
        <xdr:cNvCxnSpPr>
          <a:stCxn id="46" idx="2"/>
          <a:endCxn id="63" idx="0"/>
        </xdr:cNvCxnSpPr>
      </xdr:nvCxnSpPr>
      <xdr:spPr>
        <a:xfrm rot="5400000">
          <a:off x="3702368" y="3586375"/>
          <a:ext cx="369953" cy="1217253"/>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15</xdr:col>
      <xdr:colOff>209550</xdr:colOff>
      <xdr:row>21</xdr:row>
      <xdr:rowOff>12208</xdr:rowOff>
    </xdr:from>
    <xdr:to>
      <xdr:col>16</xdr:col>
      <xdr:colOff>209550</xdr:colOff>
      <xdr:row>22</xdr:row>
      <xdr:rowOff>188978</xdr:rowOff>
    </xdr:to>
    <xdr:cxnSp macro="">
      <xdr:nvCxnSpPr>
        <xdr:cNvPr id="118" name="Connector: Curved 117">
          <a:extLst>
            <a:ext uri="{FF2B5EF4-FFF2-40B4-BE49-F238E27FC236}">
              <a16:creationId xmlns:a16="http://schemas.microsoft.com/office/drawing/2014/main" id="{31CA7C39-2132-4A81-ADAA-7FDD62474BCF}"/>
            </a:ext>
          </a:extLst>
        </xdr:cNvPr>
        <xdr:cNvCxnSpPr>
          <a:stCxn id="45" idx="2"/>
          <a:endCxn id="65" idx="0"/>
        </xdr:cNvCxnSpPr>
      </xdr:nvCxnSpPr>
      <xdr:spPr>
        <a:xfrm rot="5400000">
          <a:off x="4629665" y="3889426"/>
          <a:ext cx="367270" cy="613834"/>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17</xdr:col>
      <xdr:colOff>209551</xdr:colOff>
      <xdr:row>21</xdr:row>
      <xdr:rowOff>9524</xdr:rowOff>
    </xdr:from>
    <xdr:to>
      <xdr:col>18</xdr:col>
      <xdr:colOff>199138</xdr:colOff>
      <xdr:row>22</xdr:row>
      <xdr:rowOff>188977</xdr:rowOff>
    </xdr:to>
    <xdr:cxnSp macro="">
      <xdr:nvCxnSpPr>
        <xdr:cNvPr id="121" name="Connector: Curved 120">
          <a:extLst>
            <a:ext uri="{FF2B5EF4-FFF2-40B4-BE49-F238E27FC236}">
              <a16:creationId xmlns:a16="http://schemas.microsoft.com/office/drawing/2014/main" id="{86B25371-A11F-4735-A587-F4E9B39B7647}"/>
            </a:ext>
          </a:extLst>
        </xdr:cNvPr>
        <xdr:cNvCxnSpPr>
          <a:stCxn id="48" idx="2"/>
          <a:endCxn id="67" idx="0"/>
        </xdr:cNvCxnSpPr>
      </xdr:nvCxnSpPr>
      <xdr:spPr>
        <a:xfrm rot="5400000">
          <a:off x="5850784" y="3893291"/>
          <a:ext cx="369953" cy="60342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19</xdr:col>
      <xdr:colOff>31750</xdr:colOff>
      <xdr:row>21</xdr:row>
      <xdr:rowOff>12208</xdr:rowOff>
    </xdr:from>
    <xdr:to>
      <xdr:col>19</xdr:col>
      <xdr:colOff>209550</xdr:colOff>
      <xdr:row>23</xdr:row>
      <xdr:rowOff>0</xdr:rowOff>
    </xdr:to>
    <xdr:cxnSp macro="">
      <xdr:nvCxnSpPr>
        <xdr:cNvPr id="124" name="Connector: Curved 123">
          <a:extLst>
            <a:ext uri="{FF2B5EF4-FFF2-40B4-BE49-F238E27FC236}">
              <a16:creationId xmlns:a16="http://schemas.microsoft.com/office/drawing/2014/main" id="{C74ABF5D-77C9-46D4-B116-EEEEB715D21C}"/>
            </a:ext>
          </a:extLst>
        </xdr:cNvPr>
        <xdr:cNvCxnSpPr>
          <a:stCxn id="47" idx="2"/>
        </xdr:cNvCxnSpPr>
      </xdr:nvCxnSpPr>
      <xdr:spPr>
        <a:xfrm rot="5400000">
          <a:off x="6688421" y="4108204"/>
          <a:ext cx="368792" cy="177800"/>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20</xdr:col>
      <xdr:colOff>603251</xdr:colOff>
      <xdr:row>21</xdr:row>
      <xdr:rowOff>9524</xdr:rowOff>
    </xdr:from>
    <xdr:to>
      <xdr:col>21</xdr:col>
      <xdr:colOff>199138</xdr:colOff>
      <xdr:row>22</xdr:row>
      <xdr:rowOff>179919</xdr:rowOff>
    </xdr:to>
    <xdr:cxnSp macro="">
      <xdr:nvCxnSpPr>
        <xdr:cNvPr id="127" name="Connector: Curved 126">
          <a:extLst>
            <a:ext uri="{FF2B5EF4-FFF2-40B4-BE49-F238E27FC236}">
              <a16:creationId xmlns:a16="http://schemas.microsoft.com/office/drawing/2014/main" id="{D0DAE539-93E6-415C-9037-ADF7AC3ADEC4}"/>
            </a:ext>
          </a:extLst>
        </xdr:cNvPr>
        <xdr:cNvCxnSpPr>
          <a:stCxn id="50" idx="2"/>
        </xdr:cNvCxnSpPr>
      </xdr:nvCxnSpPr>
      <xdr:spPr>
        <a:xfrm rot="5400000">
          <a:off x="7893663" y="4085612"/>
          <a:ext cx="360895" cy="20972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22</xdr:col>
      <xdr:colOff>209551</xdr:colOff>
      <xdr:row>21</xdr:row>
      <xdr:rowOff>12207</xdr:rowOff>
    </xdr:from>
    <xdr:to>
      <xdr:col>22</xdr:col>
      <xdr:colOff>571501</xdr:colOff>
      <xdr:row>23</xdr:row>
      <xdr:rowOff>21166</xdr:rowOff>
    </xdr:to>
    <xdr:cxnSp macro="">
      <xdr:nvCxnSpPr>
        <xdr:cNvPr id="130" name="Connector: Curved 129">
          <a:extLst>
            <a:ext uri="{FF2B5EF4-FFF2-40B4-BE49-F238E27FC236}">
              <a16:creationId xmlns:a16="http://schemas.microsoft.com/office/drawing/2014/main" id="{0A944048-84FC-4CB4-9D8E-9B0864AD9FD8}"/>
            </a:ext>
          </a:extLst>
        </xdr:cNvPr>
        <xdr:cNvCxnSpPr>
          <a:stCxn id="49" idx="2"/>
        </xdr:cNvCxnSpPr>
      </xdr:nvCxnSpPr>
      <xdr:spPr>
        <a:xfrm rot="16200000" flipH="1">
          <a:off x="8789213" y="4026712"/>
          <a:ext cx="389959" cy="361950"/>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209551</xdr:colOff>
      <xdr:row>16</xdr:row>
      <xdr:rowOff>9524</xdr:rowOff>
    </xdr:from>
    <xdr:to>
      <xdr:col>14</xdr:col>
      <xdr:colOff>199138</xdr:colOff>
      <xdr:row>17</xdr:row>
      <xdr:rowOff>188977</xdr:rowOff>
    </xdr:to>
    <xdr:cxnSp macro="">
      <xdr:nvCxnSpPr>
        <xdr:cNvPr id="134" name="Connector: Curved 133">
          <a:extLst>
            <a:ext uri="{FF2B5EF4-FFF2-40B4-BE49-F238E27FC236}">
              <a16:creationId xmlns:a16="http://schemas.microsoft.com/office/drawing/2014/main" id="{0EF0F8C7-57EC-4340-8934-D3E66BCA0176}"/>
            </a:ext>
          </a:extLst>
        </xdr:cNvPr>
        <xdr:cNvCxnSpPr>
          <a:stCxn id="32" idx="2"/>
          <a:endCxn id="43" idx="0"/>
        </xdr:cNvCxnSpPr>
      </xdr:nvCxnSpPr>
      <xdr:spPr>
        <a:xfrm rot="5400000">
          <a:off x="3395451" y="2940791"/>
          <a:ext cx="369953" cy="60342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15</xdr:col>
      <xdr:colOff>529167</xdr:colOff>
      <xdr:row>16</xdr:row>
      <xdr:rowOff>12209</xdr:rowOff>
    </xdr:from>
    <xdr:to>
      <xdr:col>16</xdr:col>
      <xdr:colOff>209550</xdr:colOff>
      <xdr:row>18</xdr:row>
      <xdr:rowOff>21171</xdr:rowOff>
    </xdr:to>
    <xdr:cxnSp macro="">
      <xdr:nvCxnSpPr>
        <xdr:cNvPr id="137" name="Connector: Curved 136">
          <a:extLst>
            <a:ext uri="{FF2B5EF4-FFF2-40B4-BE49-F238E27FC236}">
              <a16:creationId xmlns:a16="http://schemas.microsoft.com/office/drawing/2014/main" id="{81987EE3-B2DD-4742-AF39-9068C6EE088A}"/>
            </a:ext>
          </a:extLst>
        </xdr:cNvPr>
        <xdr:cNvCxnSpPr>
          <a:stCxn id="31" idx="2"/>
        </xdr:cNvCxnSpPr>
      </xdr:nvCxnSpPr>
      <xdr:spPr>
        <a:xfrm rot="5400000">
          <a:off x="4778128" y="3108081"/>
          <a:ext cx="389962" cy="29421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21</xdr:col>
      <xdr:colOff>209550</xdr:colOff>
      <xdr:row>16</xdr:row>
      <xdr:rowOff>12208</xdr:rowOff>
    </xdr:from>
    <xdr:to>
      <xdr:col>21</xdr:col>
      <xdr:colOff>455084</xdr:colOff>
      <xdr:row>18</xdr:row>
      <xdr:rowOff>10586</xdr:rowOff>
    </xdr:to>
    <xdr:cxnSp macro="">
      <xdr:nvCxnSpPr>
        <xdr:cNvPr id="140" name="Connector: Curved 139">
          <a:extLst>
            <a:ext uri="{FF2B5EF4-FFF2-40B4-BE49-F238E27FC236}">
              <a16:creationId xmlns:a16="http://schemas.microsoft.com/office/drawing/2014/main" id="{354921D1-8F93-488B-9E0C-49A2FDB9E4A5}"/>
            </a:ext>
          </a:extLst>
        </xdr:cNvPr>
        <xdr:cNvCxnSpPr>
          <a:stCxn id="37" idx="2"/>
        </xdr:cNvCxnSpPr>
      </xdr:nvCxnSpPr>
      <xdr:spPr>
        <a:xfrm rot="16200000" flipH="1">
          <a:off x="8122461" y="3127130"/>
          <a:ext cx="379378" cy="245534"/>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18</xdr:col>
      <xdr:colOff>497418</xdr:colOff>
      <xdr:row>16</xdr:row>
      <xdr:rowOff>9524</xdr:rowOff>
    </xdr:from>
    <xdr:to>
      <xdr:col>19</xdr:col>
      <xdr:colOff>199138</xdr:colOff>
      <xdr:row>18</xdr:row>
      <xdr:rowOff>31749</xdr:rowOff>
    </xdr:to>
    <xdr:cxnSp macro="">
      <xdr:nvCxnSpPr>
        <xdr:cNvPr id="143" name="Connector: Curved 142">
          <a:extLst>
            <a:ext uri="{FF2B5EF4-FFF2-40B4-BE49-F238E27FC236}">
              <a16:creationId xmlns:a16="http://schemas.microsoft.com/office/drawing/2014/main" id="{C9D7B268-B991-4E4E-A38B-307B42A2E694}"/>
            </a:ext>
          </a:extLst>
        </xdr:cNvPr>
        <xdr:cNvCxnSpPr>
          <a:stCxn id="38" idx="2"/>
        </xdr:cNvCxnSpPr>
      </xdr:nvCxnSpPr>
      <xdr:spPr>
        <a:xfrm rot="5400000">
          <a:off x="6591915" y="3101360"/>
          <a:ext cx="403225" cy="315554"/>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16</xdr:col>
      <xdr:colOff>209551</xdr:colOff>
      <xdr:row>11</xdr:row>
      <xdr:rowOff>9524</xdr:rowOff>
    </xdr:from>
    <xdr:to>
      <xdr:col>17</xdr:col>
      <xdr:colOff>199138</xdr:colOff>
      <xdr:row>12</xdr:row>
      <xdr:rowOff>188977</xdr:rowOff>
    </xdr:to>
    <xdr:cxnSp macro="">
      <xdr:nvCxnSpPr>
        <xdr:cNvPr id="146" name="Connector: Curved 145">
          <a:extLst>
            <a:ext uri="{FF2B5EF4-FFF2-40B4-BE49-F238E27FC236}">
              <a16:creationId xmlns:a16="http://schemas.microsoft.com/office/drawing/2014/main" id="{A81F6075-8E84-4985-A8BA-2EDF93292369}"/>
            </a:ext>
          </a:extLst>
        </xdr:cNvPr>
        <xdr:cNvCxnSpPr>
          <a:stCxn id="10" idx="2"/>
          <a:endCxn id="31" idx="0"/>
        </xdr:cNvCxnSpPr>
      </xdr:nvCxnSpPr>
      <xdr:spPr>
        <a:xfrm rot="5400000">
          <a:off x="5236951" y="1988291"/>
          <a:ext cx="369953" cy="60342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20</xdr:col>
      <xdr:colOff>518583</xdr:colOff>
      <xdr:row>11</xdr:row>
      <xdr:rowOff>12208</xdr:rowOff>
    </xdr:from>
    <xdr:to>
      <xdr:col>21</xdr:col>
      <xdr:colOff>209550</xdr:colOff>
      <xdr:row>13</xdr:row>
      <xdr:rowOff>21170</xdr:rowOff>
    </xdr:to>
    <xdr:cxnSp macro="">
      <xdr:nvCxnSpPr>
        <xdr:cNvPr id="149" name="Connector: Curved 148">
          <a:extLst>
            <a:ext uri="{FF2B5EF4-FFF2-40B4-BE49-F238E27FC236}">
              <a16:creationId xmlns:a16="http://schemas.microsoft.com/office/drawing/2014/main" id="{DD610936-6176-4664-BBC0-D70CAABEEC75}"/>
            </a:ext>
          </a:extLst>
        </xdr:cNvPr>
        <xdr:cNvCxnSpPr>
          <a:stCxn id="9" idx="2"/>
        </xdr:cNvCxnSpPr>
      </xdr:nvCxnSpPr>
      <xdr:spPr>
        <a:xfrm rot="5400000">
          <a:off x="7842002" y="2150289"/>
          <a:ext cx="389962" cy="304800"/>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317501</xdr:colOff>
      <xdr:row>5</xdr:row>
      <xdr:rowOff>180974</xdr:rowOff>
    </xdr:from>
    <xdr:to>
      <xdr:col>19</xdr:col>
      <xdr:colOff>322963</xdr:colOff>
      <xdr:row>8</xdr:row>
      <xdr:rowOff>10585</xdr:rowOff>
    </xdr:to>
    <xdr:cxnSp macro="">
      <xdr:nvCxnSpPr>
        <xdr:cNvPr id="152" name="Connector: Curved 151">
          <a:extLst>
            <a:ext uri="{FF2B5EF4-FFF2-40B4-BE49-F238E27FC236}">
              <a16:creationId xmlns:a16="http://schemas.microsoft.com/office/drawing/2014/main" id="{A1B320BA-576D-44B7-827F-740AA043138F}"/>
            </a:ext>
          </a:extLst>
        </xdr:cNvPr>
        <xdr:cNvCxnSpPr>
          <a:stCxn id="3" idx="2"/>
        </xdr:cNvCxnSpPr>
      </xdr:nvCxnSpPr>
      <xdr:spPr>
        <a:xfrm rot="5400000">
          <a:off x="6871843" y="1331299"/>
          <a:ext cx="401111" cy="5462"/>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26</xdr:col>
      <xdr:colOff>200026</xdr:colOff>
      <xdr:row>5</xdr:row>
      <xdr:rowOff>183657</xdr:rowOff>
    </xdr:from>
    <xdr:to>
      <xdr:col>26</xdr:col>
      <xdr:colOff>201084</xdr:colOff>
      <xdr:row>8</xdr:row>
      <xdr:rowOff>42332</xdr:rowOff>
    </xdr:to>
    <xdr:cxnSp macro="">
      <xdr:nvCxnSpPr>
        <xdr:cNvPr id="157" name="Connector: Curved 156">
          <a:extLst>
            <a:ext uri="{FF2B5EF4-FFF2-40B4-BE49-F238E27FC236}">
              <a16:creationId xmlns:a16="http://schemas.microsoft.com/office/drawing/2014/main" id="{9B41EB0C-BAFC-4C37-8066-9C8A66BD4219}"/>
            </a:ext>
          </a:extLst>
        </xdr:cNvPr>
        <xdr:cNvCxnSpPr>
          <a:stCxn id="2" idx="2"/>
        </xdr:cNvCxnSpPr>
      </xdr:nvCxnSpPr>
      <xdr:spPr>
        <a:xfrm rot="16200000" flipH="1">
          <a:off x="11034467" y="1350716"/>
          <a:ext cx="430175" cy="1058"/>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24</xdr:col>
      <xdr:colOff>474135</xdr:colOff>
      <xdr:row>21</xdr:row>
      <xdr:rowOff>9525</xdr:rowOff>
    </xdr:from>
    <xdr:to>
      <xdr:col>25</xdr:col>
      <xdr:colOff>199137</xdr:colOff>
      <xdr:row>22</xdr:row>
      <xdr:rowOff>173103</xdr:rowOff>
    </xdr:to>
    <xdr:cxnSp macro="">
      <xdr:nvCxnSpPr>
        <xdr:cNvPr id="160" name="Connector: Curved 159">
          <a:extLst>
            <a:ext uri="{FF2B5EF4-FFF2-40B4-BE49-F238E27FC236}">
              <a16:creationId xmlns:a16="http://schemas.microsoft.com/office/drawing/2014/main" id="{77773E6D-0E68-40DC-87D2-AF8AE167CEEC}"/>
            </a:ext>
          </a:extLst>
        </xdr:cNvPr>
        <xdr:cNvCxnSpPr>
          <a:stCxn id="52" idx="2"/>
        </xdr:cNvCxnSpPr>
      </xdr:nvCxnSpPr>
      <xdr:spPr>
        <a:xfrm rot="5400000">
          <a:off x="10716472" y="4022938"/>
          <a:ext cx="354078" cy="328252"/>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26</xdr:col>
      <xdr:colOff>209549</xdr:colOff>
      <xdr:row>21</xdr:row>
      <xdr:rowOff>12208</xdr:rowOff>
    </xdr:from>
    <xdr:to>
      <xdr:col>26</xdr:col>
      <xdr:colOff>474132</xdr:colOff>
      <xdr:row>22</xdr:row>
      <xdr:rowOff>173104</xdr:rowOff>
    </xdr:to>
    <xdr:cxnSp macro="">
      <xdr:nvCxnSpPr>
        <xdr:cNvPr id="161" name="Connector: Curved 160">
          <a:extLst>
            <a:ext uri="{FF2B5EF4-FFF2-40B4-BE49-F238E27FC236}">
              <a16:creationId xmlns:a16="http://schemas.microsoft.com/office/drawing/2014/main" id="{6E5F2E5B-5387-4A2B-99FE-1EAC097D5FE4}"/>
            </a:ext>
          </a:extLst>
        </xdr:cNvPr>
        <xdr:cNvCxnSpPr>
          <a:stCxn id="51" idx="2"/>
        </xdr:cNvCxnSpPr>
      </xdr:nvCxnSpPr>
      <xdr:spPr>
        <a:xfrm rot="16200000" flipH="1">
          <a:off x="11627893" y="4056114"/>
          <a:ext cx="351396" cy="264583"/>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199137</xdr:colOff>
      <xdr:row>21</xdr:row>
      <xdr:rowOff>9525</xdr:rowOff>
    </xdr:from>
    <xdr:to>
      <xdr:col>28</xdr:col>
      <xdr:colOff>474135</xdr:colOff>
      <xdr:row>22</xdr:row>
      <xdr:rowOff>173103</xdr:rowOff>
    </xdr:to>
    <xdr:cxnSp macro="">
      <xdr:nvCxnSpPr>
        <xdr:cNvPr id="162" name="Connector: Curved 161">
          <a:extLst>
            <a:ext uri="{FF2B5EF4-FFF2-40B4-BE49-F238E27FC236}">
              <a16:creationId xmlns:a16="http://schemas.microsoft.com/office/drawing/2014/main" id="{8E417ECD-635A-4D71-A904-F1946EFFF7CD}"/>
            </a:ext>
          </a:extLst>
        </xdr:cNvPr>
        <xdr:cNvCxnSpPr>
          <a:stCxn id="54" idx="2"/>
        </xdr:cNvCxnSpPr>
      </xdr:nvCxnSpPr>
      <xdr:spPr>
        <a:xfrm rot="16200000" flipH="1">
          <a:off x="12827847" y="4049565"/>
          <a:ext cx="354078" cy="274998"/>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29</xdr:col>
      <xdr:colOff>209549</xdr:colOff>
      <xdr:row>21</xdr:row>
      <xdr:rowOff>12208</xdr:rowOff>
    </xdr:from>
    <xdr:to>
      <xdr:col>30</xdr:col>
      <xdr:colOff>199136</xdr:colOff>
      <xdr:row>23</xdr:row>
      <xdr:rowOff>9524</xdr:rowOff>
    </xdr:to>
    <xdr:cxnSp macro="">
      <xdr:nvCxnSpPr>
        <xdr:cNvPr id="163" name="Connector: Curved 162">
          <a:extLst>
            <a:ext uri="{FF2B5EF4-FFF2-40B4-BE49-F238E27FC236}">
              <a16:creationId xmlns:a16="http://schemas.microsoft.com/office/drawing/2014/main" id="{3C0AC0C6-254F-4F20-A81D-4FDDE60B354C}"/>
            </a:ext>
          </a:extLst>
        </xdr:cNvPr>
        <xdr:cNvCxnSpPr>
          <a:stCxn id="53" idx="2"/>
          <a:endCxn id="82" idx="0"/>
        </xdr:cNvCxnSpPr>
      </xdr:nvCxnSpPr>
      <xdr:spPr>
        <a:xfrm rot="16200000" flipH="1">
          <a:off x="13588310" y="3905447"/>
          <a:ext cx="378316" cy="59283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199138</xdr:colOff>
      <xdr:row>21</xdr:row>
      <xdr:rowOff>9524</xdr:rowOff>
    </xdr:from>
    <xdr:to>
      <xdr:col>32</xdr:col>
      <xdr:colOff>199138</xdr:colOff>
      <xdr:row>23</xdr:row>
      <xdr:rowOff>9523</xdr:rowOff>
    </xdr:to>
    <xdr:cxnSp macro="">
      <xdr:nvCxnSpPr>
        <xdr:cNvPr id="169" name="Connector: Curved 168">
          <a:extLst>
            <a:ext uri="{FF2B5EF4-FFF2-40B4-BE49-F238E27FC236}">
              <a16:creationId xmlns:a16="http://schemas.microsoft.com/office/drawing/2014/main" id="{DEF01A07-8894-4CE7-9DF6-8AF7B62275E8}"/>
            </a:ext>
          </a:extLst>
        </xdr:cNvPr>
        <xdr:cNvCxnSpPr>
          <a:stCxn id="56" idx="2"/>
          <a:endCxn id="84" idx="0"/>
        </xdr:cNvCxnSpPr>
      </xdr:nvCxnSpPr>
      <xdr:spPr>
        <a:xfrm rot="16200000" flipH="1">
          <a:off x="14788263" y="3898899"/>
          <a:ext cx="380999" cy="60325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32</xdr:col>
      <xdr:colOff>209549</xdr:colOff>
      <xdr:row>21</xdr:row>
      <xdr:rowOff>12208</xdr:rowOff>
    </xdr:from>
    <xdr:to>
      <xdr:col>34</xdr:col>
      <xdr:colOff>199136</xdr:colOff>
      <xdr:row>23</xdr:row>
      <xdr:rowOff>9524</xdr:rowOff>
    </xdr:to>
    <xdr:cxnSp macro="">
      <xdr:nvCxnSpPr>
        <xdr:cNvPr id="170" name="Connector: Curved 169">
          <a:extLst>
            <a:ext uri="{FF2B5EF4-FFF2-40B4-BE49-F238E27FC236}">
              <a16:creationId xmlns:a16="http://schemas.microsoft.com/office/drawing/2014/main" id="{64CF8A3F-19C2-4B27-A326-031AFAE9CCAB}"/>
            </a:ext>
          </a:extLst>
        </xdr:cNvPr>
        <xdr:cNvCxnSpPr>
          <a:stCxn id="55" idx="2"/>
          <a:endCxn id="86" idx="0"/>
        </xdr:cNvCxnSpPr>
      </xdr:nvCxnSpPr>
      <xdr:spPr>
        <a:xfrm rot="16200000" flipH="1">
          <a:off x="15699685" y="3603822"/>
          <a:ext cx="378316" cy="119608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34</xdr:col>
      <xdr:colOff>199138</xdr:colOff>
      <xdr:row>21</xdr:row>
      <xdr:rowOff>9524</xdr:rowOff>
    </xdr:from>
    <xdr:to>
      <xdr:col>36</xdr:col>
      <xdr:colOff>199138</xdr:colOff>
      <xdr:row>23</xdr:row>
      <xdr:rowOff>9523</xdr:rowOff>
    </xdr:to>
    <xdr:cxnSp macro="">
      <xdr:nvCxnSpPr>
        <xdr:cNvPr id="171" name="Connector: Curved 170">
          <a:extLst>
            <a:ext uri="{FF2B5EF4-FFF2-40B4-BE49-F238E27FC236}">
              <a16:creationId xmlns:a16="http://schemas.microsoft.com/office/drawing/2014/main" id="{83EE86AD-F842-4123-ABD7-29A5B63AF154}"/>
            </a:ext>
          </a:extLst>
        </xdr:cNvPr>
        <xdr:cNvCxnSpPr>
          <a:stCxn id="58" idx="2"/>
          <a:endCxn id="88" idx="0"/>
        </xdr:cNvCxnSpPr>
      </xdr:nvCxnSpPr>
      <xdr:spPr>
        <a:xfrm rot="16200000" flipH="1">
          <a:off x="16899638" y="3597274"/>
          <a:ext cx="380999" cy="120650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35</xdr:col>
      <xdr:colOff>209549</xdr:colOff>
      <xdr:row>21</xdr:row>
      <xdr:rowOff>12208</xdr:rowOff>
    </xdr:from>
    <xdr:to>
      <xdr:col>38</xdr:col>
      <xdr:colOff>199136</xdr:colOff>
      <xdr:row>23</xdr:row>
      <xdr:rowOff>9524</xdr:rowOff>
    </xdr:to>
    <xdr:cxnSp macro="">
      <xdr:nvCxnSpPr>
        <xdr:cNvPr id="172" name="Connector: Curved 171">
          <a:extLst>
            <a:ext uri="{FF2B5EF4-FFF2-40B4-BE49-F238E27FC236}">
              <a16:creationId xmlns:a16="http://schemas.microsoft.com/office/drawing/2014/main" id="{29F75914-91D1-49F6-AEC6-C551C6DDA451}"/>
            </a:ext>
          </a:extLst>
        </xdr:cNvPr>
        <xdr:cNvCxnSpPr>
          <a:stCxn id="57" idx="2"/>
          <a:endCxn id="90" idx="0"/>
        </xdr:cNvCxnSpPr>
      </xdr:nvCxnSpPr>
      <xdr:spPr>
        <a:xfrm rot="16200000" flipH="1">
          <a:off x="17811060" y="3302197"/>
          <a:ext cx="378316" cy="179933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25</xdr:col>
      <xdr:colOff>199137</xdr:colOff>
      <xdr:row>16</xdr:row>
      <xdr:rowOff>9524</xdr:rowOff>
    </xdr:from>
    <xdr:to>
      <xdr:col>25</xdr:col>
      <xdr:colOff>412750</xdr:colOff>
      <xdr:row>17</xdr:row>
      <xdr:rowOff>158749</xdr:rowOff>
    </xdr:to>
    <xdr:cxnSp macro="">
      <xdr:nvCxnSpPr>
        <xdr:cNvPr id="185" name="Connector: Curved 184">
          <a:extLst>
            <a:ext uri="{FF2B5EF4-FFF2-40B4-BE49-F238E27FC236}">
              <a16:creationId xmlns:a16="http://schemas.microsoft.com/office/drawing/2014/main" id="{349AB703-CCB0-473A-8DA1-58C12F5D9A36}"/>
            </a:ext>
          </a:extLst>
        </xdr:cNvPr>
        <xdr:cNvCxnSpPr>
          <a:stCxn id="40" idx="2"/>
        </xdr:cNvCxnSpPr>
      </xdr:nvCxnSpPr>
      <xdr:spPr>
        <a:xfrm rot="16200000" flipH="1">
          <a:off x="10994581" y="3120580"/>
          <a:ext cx="339725" cy="213613"/>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27</xdr:col>
      <xdr:colOff>209549</xdr:colOff>
      <xdr:row>16</xdr:row>
      <xdr:rowOff>12208</xdr:rowOff>
    </xdr:from>
    <xdr:to>
      <xdr:col>28</xdr:col>
      <xdr:colOff>199136</xdr:colOff>
      <xdr:row>18</xdr:row>
      <xdr:rowOff>9524</xdr:rowOff>
    </xdr:to>
    <xdr:cxnSp macro="">
      <xdr:nvCxnSpPr>
        <xdr:cNvPr id="186" name="Connector: Curved 185">
          <a:extLst>
            <a:ext uri="{FF2B5EF4-FFF2-40B4-BE49-F238E27FC236}">
              <a16:creationId xmlns:a16="http://schemas.microsoft.com/office/drawing/2014/main" id="{EFF2759D-ADCE-4CEB-A63B-7CC5DDAC31D2}"/>
            </a:ext>
          </a:extLst>
        </xdr:cNvPr>
        <xdr:cNvCxnSpPr>
          <a:stCxn id="39" idx="2"/>
          <a:endCxn id="54" idx="0"/>
        </xdr:cNvCxnSpPr>
      </xdr:nvCxnSpPr>
      <xdr:spPr>
        <a:xfrm rot="16200000" flipH="1">
          <a:off x="12381810" y="2952947"/>
          <a:ext cx="378316" cy="59283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30</xdr:col>
      <xdr:colOff>199138</xdr:colOff>
      <xdr:row>16</xdr:row>
      <xdr:rowOff>9524</xdr:rowOff>
    </xdr:from>
    <xdr:to>
      <xdr:col>31</xdr:col>
      <xdr:colOff>199138</xdr:colOff>
      <xdr:row>18</xdr:row>
      <xdr:rowOff>9523</xdr:rowOff>
    </xdr:to>
    <xdr:cxnSp macro="">
      <xdr:nvCxnSpPr>
        <xdr:cNvPr id="187" name="Connector: Curved 186">
          <a:extLst>
            <a:ext uri="{FF2B5EF4-FFF2-40B4-BE49-F238E27FC236}">
              <a16:creationId xmlns:a16="http://schemas.microsoft.com/office/drawing/2014/main" id="{CD76CC72-11D5-4D5B-ADF4-2FB7ED737953}"/>
            </a:ext>
          </a:extLst>
        </xdr:cNvPr>
        <xdr:cNvCxnSpPr>
          <a:stCxn id="42" idx="2"/>
          <a:endCxn id="56" idx="0"/>
        </xdr:cNvCxnSpPr>
      </xdr:nvCxnSpPr>
      <xdr:spPr>
        <a:xfrm rot="16200000" flipH="1">
          <a:off x="14185013" y="2946399"/>
          <a:ext cx="380999" cy="60325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32</xdr:col>
      <xdr:colOff>209549</xdr:colOff>
      <xdr:row>16</xdr:row>
      <xdr:rowOff>12208</xdr:rowOff>
    </xdr:from>
    <xdr:to>
      <xdr:col>34</xdr:col>
      <xdr:colOff>199136</xdr:colOff>
      <xdr:row>18</xdr:row>
      <xdr:rowOff>9524</xdr:rowOff>
    </xdr:to>
    <xdr:cxnSp macro="">
      <xdr:nvCxnSpPr>
        <xdr:cNvPr id="188" name="Connector: Curved 187">
          <a:extLst>
            <a:ext uri="{FF2B5EF4-FFF2-40B4-BE49-F238E27FC236}">
              <a16:creationId xmlns:a16="http://schemas.microsoft.com/office/drawing/2014/main" id="{112B6D5F-3247-4C10-BEAE-2F0C4A5EDC52}"/>
            </a:ext>
          </a:extLst>
        </xdr:cNvPr>
        <xdr:cNvCxnSpPr>
          <a:stCxn id="41" idx="2"/>
          <a:endCxn id="58" idx="0"/>
        </xdr:cNvCxnSpPr>
      </xdr:nvCxnSpPr>
      <xdr:spPr>
        <a:xfrm rot="16200000" flipH="1">
          <a:off x="15699685" y="2651322"/>
          <a:ext cx="378316" cy="119608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25</xdr:col>
      <xdr:colOff>237237</xdr:colOff>
      <xdr:row>11</xdr:row>
      <xdr:rowOff>9524</xdr:rowOff>
    </xdr:from>
    <xdr:to>
      <xdr:col>27</xdr:col>
      <xdr:colOff>209550</xdr:colOff>
      <xdr:row>12</xdr:row>
      <xdr:rowOff>188977</xdr:rowOff>
    </xdr:to>
    <xdr:cxnSp macro="">
      <xdr:nvCxnSpPr>
        <xdr:cNvPr id="197" name="Connector: Curved 196">
          <a:extLst>
            <a:ext uri="{FF2B5EF4-FFF2-40B4-BE49-F238E27FC236}">
              <a16:creationId xmlns:a16="http://schemas.microsoft.com/office/drawing/2014/main" id="{CF9F8529-1CE8-4594-9611-7C6B0B32BCED}"/>
            </a:ext>
          </a:extLst>
        </xdr:cNvPr>
        <xdr:cNvCxnSpPr>
          <a:stCxn id="8" idx="2"/>
          <a:endCxn id="39" idx="0"/>
        </xdr:cNvCxnSpPr>
      </xdr:nvCxnSpPr>
      <xdr:spPr>
        <a:xfrm rot="16200000" flipH="1">
          <a:off x="11500167" y="1700594"/>
          <a:ext cx="369953" cy="1178813"/>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29</xdr:col>
      <xdr:colOff>171450</xdr:colOff>
      <xdr:row>11</xdr:row>
      <xdr:rowOff>12208</xdr:rowOff>
    </xdr:from>
    <xdr:to>
      <xdr:col>32</xdr:col>
      <xdr:colOff>209550</xdr:colOff>
      <xdr:row>12</xdr:row>
      <xdr:rowOff>188978</xdr:rowOff>
    </xdr:to>
    <xdr:cxnSp macro="">
      <xdr:nvCxnSpPr>
        <xdr:cNvPr id="198" name="Connector: Curved 197">
          <a:extLst>
            <a:ext uri="{FF2B5EF4-FFF2-40B4-BE49-F238E27FC236}">
              <a16:creationId xmlns:a16="http://schemas.microsoft.com/office/drawing/2014/main" id="{98631E67-831D-49D7-93A7-42A5E5916090}"/>
            </a:ext>
          </a:extLst>
        </xdr:cNvPr>
        <xdr:cNvCxnSpPr>
          <a:stCxn id="7" idx="2"/>
          <a:endCxn id="41" idx="0"/>
        </xdr:cNvCxnSpPr>
      </xdr:nvCxnSpPr>
      <xdr:spPr>
        <a:xfrm rot="16200000" flipH="1">
          <a:off x="14183240" y="1367418"/>
          <a:ext cx="367270" cy="1847850"/>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199137</xdr:colOff>
      <xdr:row>26</xdr:row>
      <xdr:rowOff>9524</xdr:rowOff>
    </xdr:from>
    <xdr:to>
      <xdr:col>8</xdr:col>
      <xdr:colOff>201084</xdr:colOff>
      <xdr:row>28</xdr:row>
      <xdr:rowOff>31749</xdr:rowOff>
    </xdr:to>
    <xdr:cxnSp macro="">
      <xdr:nvCxnSpPr>
        <xdr:cNvPr id="206" name="Connector: Curved 205">
          <a:extLst>
            <a:ext uri="{FF2B5EF4-FFF2-40B4-BE49-F238E27FC236}">
              <a16:creationId xmlns:a16="http://schemas.microsoft.com/office/drawing/2014/main" id="{492EE9AA-3676-42FC-B35A-E1C6EC89CA3B}"/>
            </a:ext>
          </a:extLst>
        </xdr:cNvPr>
        <xdr:cNvCxnSpPr>
          <a:stCxn id="60" idx="2"/>
        </xdr:cNvCxnSpPr>
      </xdr:nvCxnSpPr>
      <xdr:spPr>
        <a:xfrm rot="16200000" flipH="1">
          <a:off x="612331" y="5163163"/>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9</xdr:col>
      <xdr:colOff>209549</xdr:colOff>
      <xdr:row>26</xdr:row>
      <xdr:rowOff>12208</xdr:rowOff>
    </xdr:from>
    <xdr:to>
      <xdr:col>9</xdr:col>
      <xdr:colOff>211668</xdr:colOff>
      <xdr:row>28</xdr:row>
      <xdr:rowOff>10586</xdr:rowOff>
    </xdr:to>
    <xdr:cxnSp macro="">
      <xdr:nvCxnSpPr>
        <xdr:cNvPr id="207" name="Connector: Curved 206">
          <a:extLst>
            <a:ext uri="{FF2B5EF4-FFF2-40B4-BE49-F238E27FC236}">
              <a16:creationId xmlns:a16="http://schemas.microsoft.com/office/drawing/2014/main" id="{129B1315-5599-4A2C-8C95-EB8F4BBA14E5}"/>
            </a:ext>
          </a:extLst>
        </xdr:cNvPr>
        <xdr:cNvCxnSpPr>
          <a:stCxn id="59" idx="2"/>
        </xdr:cNvCxnSpPr>
      </xdr:nvCxnSpPr>
      <xdr:spPr>
        <a:xfrm rot="16200000" flipH="1">
          <a:off x="1248587" y="5153837"/>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213954</xdr:colOff>
      <xdr:row>26</xdr:row>
      <xdr:rowOff>3175</xdr:rowOff>
    </xdr:from>
    <xdr:to>
      <xdr:col>10</xdr:col>
      <xdr:colOff>215901</xdr:colOff>
      <xdr:row>28</xdr:row>
      <xdr:rowOff>25400</xdr:rowOff>
    </xdr:to>
    <xdr:cxnSp macro="">
      <xdr:nvCxnSpPr>
        <xdr:cNvPr id="245" name="Connector: Curved 244">
          <a:extLst>
            <a:ext uri="{FF2B5EF4-FFF2-40B4-BE49-F238E27FC236}">
              <a16:creationId xmlns:a16="http://schemas.microsoft.com/office/drawing/2014/main" id="{4970E353-51F8-45AB-AFF0-09875DE2FA85}"/>
            </a:ext>
          </a:extLst>
        </xdr:cNvPr>
        <xdr:cNvCxnSpPr/>
      </xdr:nvCxnSpPr>
      <xdr:spPr>
        <a:xfrm rot="16200000" flipH="1">
          <a:off x="1854815" y="5156814"/>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11</xdr:col>
      <xdr:colOff>224367</xdr:colOff>
      <xdr:row>26</xdr:row>
      <xdr:rowOff>5859</xdr:rowOff>
    </xdr:from>
    <xdr:to>
      <xdr:col>11</xdr:col>
      <xdr:colOff>226486</xdr:colOff>
      <xdr:row>28</xdr:row>
      <xdr:rowOff>4237</xdr:rowOff>
    </xdr:to>
    <xdr:cxnSp macro="">
      <xdr:nvCxnSpPr>
        <xdr:cNvPr id="246" name="Connector: Curved 245">
          <a:extLst>
            <a:ext uri="{FF2B5EF4-FFF2-40B4-BE49-F238E27FC236}">
              <a16:creationId xmlns:a16="http://schemas.microsoft.com/office/drawing/2014/main" id="{2A60F3F7-D62E-457C-99E0-E1E838F2A32C}"/>
            </a:ext>
          </a:extLst>
        </xdr:cNvPr>
        <xdr:cNvCxnSpPr/>
      </xdr:nvCxnSpPr>
      <xdr:spPr>
        <a:xfrm rot="16200000" flipH="1">
          <a:off x="2491071" y="5147488"/>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192787</xdr:colOff>
      <xdr:row>26</xdr:row>
      <xdr:rowOff>3175</xdr:rowOff>
    </xdr:from>
    <xdr:to>
      <xdr:col>12</xdr:col>
      <xdr:colOff>194734</xdr:colOff>
      <xdr:row>28</xdr:row>
      <xdr:rowOff>25400</xdr:rowOff>
    </xdr:to>
    <xdr:cxnSp macro="">
      <xdr:nvCxnSpPr>
        <xdr:cNvPr id="247" name="Connector: Curved 246">
          <a:extLst>
            <a:ext uri="{FF2B5EF4-FFF2-40B4-BE49-F238E27FC236}">
              <a16:creationId xmlns:a16="http://schemas.microsoft.com/office/drawing/2014/main" id="{44341601-BC56-493C-BA0C-74B1CB292F62}"/>
            </a:ext>
          </a:extLst>
        </xdr:cNvPr>
        <xdr:cNvCxnSpPr/>
      </xdr:nvCxnSpPr>
      <xdr:spPr>
        <a:xfrm rot="16200000" flipH="1">
          <a:off x="3061315" y="5156814"/>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13</xdr:col>
      <xdr:colOff>203200</xdr:colOff>
      <xdr:row>26</xdr:row>
      <xdr:rowOff>5859</xdr:rowOff>
    </xdr:from>
    <xdr:to>
      <xdr:col>13</xdr:col>
      <xdr:colOff>205319</xdr:colOff>
      <xdr:row>28</xdr:row>
      <xdr:rowOff>4237</xdr:rowOff>
    </xdr:to>
    <xdr:cxnSp macro="">
      <xdr:nvCxnSpPr>
        <xdr:cNvPr id="248" name="Connector: Curved 247">
          <a:extLst>
            <a:ext uri="{FF2B5EF4-FFF2-40B4-BE49-F238E27FC236}">
              <a16:creationId xmlns:a16="http://schemas.microsoft.com/office/drawing/2014/main" id="{F61CF7E4-11A2-4722-841C-F7BE63B2069F}"/>
            </a:ext>
          </a:extLst>
        </xdr:cNvPr>
        <xdr:cNvCxnSpPr/>
      </xdr:nvCxnSpPr>
      <xdr:spPr>
        <a:xfrm rot="16200000" flipH="1">
          <a:off x="3697571" y="5147488"/>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207605</xdr:colOff>
      <xdr:row>25</xdr:row>
      <xdr:rowOff>187326</xdr:rowOff>
    </xdr:from>
    <xdr:to>
      <xdr:col>14</xdr:col>
      <xdr:colOff>209552</xdr:colOff>
      <xdr:row>28</xdr:row>
      <xdr:rowOff>19051</xdr:rowOff>
    </xdr:to>
    <xdr:cxnSp macro="">
      <xdr:nvCxnSpPr>
        <xdr:cNvPr id="249" name="Connector: Curved 248">
          <a:extLst>
            <a:ext uri="{FF2B5EF4-FFF2-40B4-BE49-F238E27FC236}">
              <a16:creationId xmlns:a16="http://schemas.microsoft.com/office/drawing/2014/main" id="{95989ECC-CA2A-499E-BE6E-7C4A5931FA55}"/>
            </a:ext>
          </a:extLst>
        </xdr:cNvPr>
        <xdr:cNvCxnSpPr/>
      </xdr:nvCxnSpPr>
      <xdr:spPr>
        <a:xfrm rot="16200000" flipH="1">
          <a:off x="4303799" y="5150465"/>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15</xdr:col>
      <xdr:colOff>218017</xdr:colOff>
      <xdr:row>25</xdr:row>
      <xdr:rowOff>190010</xdr:rowOff>
    </xdr:from>
    <xdr:to>
      <xdr:col>15</xdr:col>
      <xdr:colOff>220136</xdr:colOff>
      <xdr:row>27</xdr:row>
      <xdr:rowOff>188388</xdr:rowOff>
    </xdr:to>
    <xdr:cxnSp macro="">
      <xdr:nvCxnSpPr>
        <xdr:cNvPr id="250" name="Connector: Curved 249">
          <a:extLst>
            <a:ext uri="{FF2B5EF4-FFF2-40B4-BE49-F238E27FC236}">
              <a16:creationId xmlns:a16="http://schemas.microsoft.com/office/drawing/2014/main" id="{3F544EED-FD67-4050-9886-DFC9D546B751}"/>
            </a:ext>
          </a:extLst>
        </xdr:cNvPr>
        <xdr:cNvCxnSpPr/>
      </xdr:nvCxnSpPr>
      <xdr:spPr>
        <a:xfrm rot="16200000" flipH="1">
          <a:off x="4940055" y="5141139"/>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xdr:col>
      <xdr:colOff>192787</xdr:colOff>
      <xdr:row>26</xdr:row>
      <xdr:rowOff>24341</xdr:rowOff>
    </xdr:from>
    <xdr:to>
      <xdr:col>16</xdr:col>
      <xdr:colOff>194734</xdr:colOff>
      <xdr:row>28</xdr:row>
      <xdr:rowOff>46566</xdr:rowOff>
    </xdr:to>
    <xdr:cxnSp macro="">
      <xdr:nvCxnSpPr>
        <xdr:cNvPr id="251" name="Connector: Curved 250">
          <a:extLst>
            <a:ext uri="{FF2B5EF4-FFF2-40B4-BE49-F238E27FC236}">
              <a16:creationId xmlns:a16="http://schemas.microsoft.com/office/drawing/2014/main" id="{07AE4D49-80D3-47C7-84E8-D2ABC274994F}"/>
            </a:ext>
          </a:extLst>
        </xdr:cNvPr>
        <xdr:cNvCxnSpPr/>
      </xdr:nvCxnSpPr>
      <xdr:spPr>
        <a:xfrm rot="16200000" flipH="1">
          <a:off x="5516648" y="5177980"/>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17</xdr:col>
      <xdr:colOff>203200</xdr:colOff>
      <xdr:row>26</xdr:row>
      <xdr:rowOff>27025</xdr:rowOff>
    </xdr:from>
    <xdr:to>
      <xdr:col>17</xdr:col>
      <xdr:colOff>205319</xdr:colOff>
      <xdr:row>28</xdr:row>
      <xdr:rowOff>25403</xdr:rowOff>
    </xdr:to>
    <xdr:cxnSp macro="">
      <xdr:nvCxnSpPr>
        <xdr:cNvPr id="252" name="Connector: Curved 251">
          <a:extLst>
            <a:ext uri="{FF2B5EF4-FFF2-40B4-BE49-F238E27FC236}">
              <a16:creationId xmlns:a16="http://schemas.microsoft.com/office/drawing/2014/main" id="{32D573EA-79FD-411D-913A-F439A71D9984}"/>
            </a:ext>
          </a:extLst>
        </xdr:cNvPr>
        <xdr:cNvCxnSpPr/>
      </xdr:nvCxnSpPr>
      <xdr:spPr>
        <a:xfrm rot="16200000" flipH="1">
          <a:off x="6152904" y="5168654"/>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18</xdr:col>
      <xdr:colOff>207604</xdr:colOff>
      <xdr:row>26</xdr:row>
      <xdr:rowOff>17992</xdr:rowOff>
    </xdr:from>
    <xdr:to>
      <xdr:col>18</xdr:col>
      <xdr:colOff>209551</xdr:colOff>
      <xdr:row>28</xdr:row>
      <xdr:rowOff>40217</xdr:rowOff>
    </xdr:to>
    <xdr:cxnSp macro="">
      <xdr:nvCxnSpPr>
        <xdr:cNvPr id="253" name="Connector: Curved 252">
          <a:extLst>
            <a:ext uri="{FF2B5EF4-FFF2-40B4-BE49-F238E27FC236}">
              <a16:creationId xmlns:a16="http://schemas.microsoft.com/office/drawing/2014/main" id="{AE7D5698-A36D-48CA-AF8E-9A217F8A6006}"/>
            </a:ext>
          </a:extLst>
        </xdr:cNvPr>
        <xdr:cNvCxnSpPr/>
      </xdr:nvCxnSpPr>
      <xdr:spPr>
        <a:xfrm rot="16200000" flipH="1">
          <a:off x="6759132" y="5171631"/>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19</xdr:col>
      <xdr:colOff>218017</xdr:colOff>
      <xdr:row>26</xdr:row>
      <xdr:rowOff>20676</xdr:rowOff>
    </xdr:from>
    <xdr:to>
      <xdr:col>19</xdr:col>
      <xdr:colOff>220136</xdr:colOff>
      <xdr:row>28</xdr:row>
      <xdr:rowOff>19054</xdr:rowOff>
    </xdr:to>
    <xdr:cxnSp macro="">
      <xdr:nvCxnSpPr>
        <xdr:cNvPr id="254" name="Connector: Curved 253">
          <a:extLst>
            <a:ext uri="{FF2B5EF4-FFF2-40B4-BE49-F238E27FC236}">
              <a16:creationId xmlns:a16="http://schemas.microsoft.com/office/drawing/2014/main" id="{33910DB1-3125-4C79-88F0-DC65AD3DFE95}"/>
            </a:ext>
          </a:extLst>
        </xdr:cNvPr>
        <xdr:cNvCxnSpPr/>
      </xdr:nvCxnSpPr>
      <xdr:spPr>
        <a:xfrm rot="16200000" flipH="1">
          <a:off x="7395388" y="5162305"/>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20</xdr:col>
      <xdr:colOff>186438</xdr:colOff>
      <xdr:row>26</xdr:row>
      <xdr:rowOff>17992</xdr:rowOff>
    </xdr:from>
    <xdr:to>
      <xdr:col>20</xdr:col>
      <xdr:colOff>188385</xdr:colOff>
      <xdr:row>28</xdr:row>
      <xdr:rowOff>40217</xdr:rowOff>
    </xdr:to>
    <xdr:cxnSp macro="">
      <xdr:nvCxnSpPr>
        <xdr:cNvPr id="255" name="Connector: Curved 254">
          <a:extLst>
            <a:ext uri="{FF2B5EF4-FFF2-40B4-BE49-F238E27FC236}">
              <a16:creationId xmlns:a16="http://schemas.microsoft.com/office/drawing/2014/main" id="{0669F017-378A-48BD-8828-40E72682D2BB}"/>
            </a:ext>
          </a:extLst>
        </xdr:cNvPr>
        <xdr:cNvCxnSpPr/>
      </xdr:nvCxnSpPr>
      <xdr:spPr>
        <a:xfrm rot="16200000" flipH="1">
          <a:off x="7965632" y="5171631"/>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21</xdr:col>
      <xdr:colOff>196850</xdr:colOff>
      <xdr:row>26</xdr:row>
      <xdr:rowOff>20676</xdr:rowOff>
    </xdr:from>
    <xdr:to>
      <xdr:col>21</xdr:col>
      <xdr:colOff>198969</xdr:colOff>
      <xdr:row>28</xdr:row>
      <xdr:rowOff>19054</xdr:rowOff>
    </xdr:to>
    <xdr:cxnSp macro="">
      <xdr:nvCxnSpPr>
        <xdr:cNvPr id="256" name="Connector: Curved 255">
          <a:extLst>
            <a:ext uri="{FF2B5EF4-FFF2-40B4-BE49-F238E27FC236}">
              <a16:creationId xmlns:a16="http://schemas.microsoft.com/office/drawing/2014/main" id="{3AAF4A5E-0B3D-4757-9268-DA9255CE1E52}"/>
            </a:ext>
          </a:extLst>
        </xdr:cNvPr>
        <xdr:cNvCxnSpPr/>
      </xdr:nvCxnSpPr>
      <xdr:spPr>
        <a:xfrm rot="16200000" flipH="1">
          <a:off x="8601888" y="5162305"/>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22</xdr:col>
      <xdr:colOff>201255</xdr:colOff>
      <xdr:row>26</xdr:row>
      <xdr:rowOff>11643</xdr:rowOff>
    </xdr:from>
    <xdr:to>
      <xdr:col>22</xdr:col>
      <xdr:colOff>203202</xdr:colOff>
      <xdr:row>28</xdr:row>
      <xdr:rowOff>33868</xdr:rowOff>
    </xdr:to>
    <xdr:cxnSp macro="">
      <xdr:nvCxnSpPr>
        <xdr:cNvPr id="257" name="Connector: Curved 256">
          <a:extLst>
            <a:ext uri="{FF2B5EF4-FFF2-40B4-BE49-F238E27FC236}">
              <a16:creationId xmlns:a16="http://schemas.microsoft.com/office/drawing/2014/main" id="{9A323BAE-F7DE-4309-BD6F-8EFE76085E19}"/>
            </a:ext>
          </a:extLst>
        </xdr:cNvPr>
        <xdr:cNvCxnSpPr/>
      </xdr:nvCxnSpPr>
      <xdr:spPr>
        <a:xfrm rot="16200000" flipH="1">
          <a:off x="9208116" y="5165282"/>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23</xdr:col>
      <xdr:colOff>211668</xdr:colOff>
      <xdr:row>26</xdr:row>
      <xdr:rowOff>14327</xdr:rowOff>
    </xdr:from>
    <xdr:to>
      <xdr:col>23</xdr:col>
      <xdr:colOff>213787</xdr:colOff>
      <xdr:row>28</xdr:row>
      <xdr:rowOff>12705</xdr:rowOff>
    </xdr:to>
    <xdr:cxnSp macro="">
      <xdr:nvCxnSpPr>
        <xdr:cNvPr id="258" name="Connector: Curved 257">
          <a:extLst>
            <a:ext uri="{FF2B5EF4-FFF2-40B4-BE49-F238E27FC236}">
              <a16:creationId xmlns:a16="http://schemas.microsoft.com/office/drawing/2014/main" id="{06B20DFE-E61A-4E32-8477-C20F1F2A53DF}"/>
            </a:ext>
          </a:extLst>
        </xdr:cNvPr>
        <xdr:cNvCxnSpPr/>
      </xdr:nvCxnSpPr>
      <xdr:spPr>
        <a:xfrm rot="16200000" flipH="1">
          <a:off x="9844372" y="5155956"/>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24</xdr:col>
      <xdr:colOff>207604</xdr:colOff>
      <xdr:row>26</xdr:row>
      <xdr:rowOff>7408</xdr:rowOff>
    </xdr:from>
    <xdr:to>
      <xdr:col>24</xdr:col>
      <xdr:colOff>209551</xdr:colOff>
      <xdr:row>28</xdr:row>
      <xdr:rowOff>29633</xdr:rowOff>
    </xdr:to>
    <xdr:cxnSp macro="">
      <xdr:nvCxnSpPr>
        <xdr:cNvPr id="259" name="Connector: Curved 258">
          <a:extLst>
            <a:ext uri="{FF2B5EF4-FFF2-40B4-BE49-F238E27FC236}">
              <a16:creationId xmlns:a16="http://schemas.microsoft.com/office/drawing/2014/main" id="{4F7BE27E-895B-45F1-9711-B5C59F8752BF}"/>
            </a:ext>
          </a:extLst>
        </xdr:cNvPr>
        <xdr:cNvCxnSpPr/>
      </xdr:nvCxnSpPr>
      <xdr:spPr>
        <a:xfrm rot="16200000" flipH="1">
          <a:off x="10442132" y="5161047"/>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25</xdr:col>
      <xdr:colOff>218017</xdr:colOff>
      <xdr:row>26</xdr:row>
      <xdr:rowOff>10092</xdr:rowOff>
    </xdr:from>
    <xdr:to>
      <xdr:col>25</xdr:col>
      <xdr:colOff>220136</xdr:colOff>
      <xdr:row>28</xdr:row>
      <xdr:rowOff>8470</xdr:rowOff>
    </xdr:to>
    <xdr:cxnSp macro="">
      <xdr:nvCxnSpPr>
        <xdr:cNvPr id="260" name="Connector: Curved 259">
          <a:extLst>
            <a:ext uri="{FF2B5EF4-FFF2-40B4-BE49-F238E27FC236}">
              <a16:creationId xmlns:a16="http://schemas.microsoft.com/office/drawing/2014/main" id="{772B7D07-DFD8-4C3F-BB31-633E99CF7696}"/>
            </a:ext>
          </a:extLst>
        </xdr:cNvPr>
        <xdr:cNvCxnSpPr/>
      </xdr:nvCxnSpPr>
      <xdr:spPr>
        <a:xfrm rot="16200000" flipH="1">
          <a:off x="11078388" y="5151721"/>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26</xdr:col>
      <xdr:colOff>222422</xdr:colOff>
      <xdr:row>26</xdr:row>
      <xdr:rowOff>1059</xdr:rowOff>
    </xdr:from>
    <xdr:to>
      <xdr:col>26</xdr:col>
      <xdr:colOff>224369</xdr:colOff>
      <xdr:row>28</xdr:row>
      <xdr:rowOff>23284</xdr:rowOff>
    </xdr:to>
    <xdr:cxnSp macro="">
      <xdr:nvCxnSpPr>
        <xdr:cNvPr id="261" name="Connector: Curved 260">
          <a:extLst>
            <a:ext uri="{FF2B5EF4-FFF2-40B4-BE49-F238E27FC236}">
              <a16:creationId xmlns:a16="http://schemas.microsoft.com/office/drawing/2014/main" id="{DCF2449E-4DAA-45D2-854C-ACF4D0B3DCE6}"/>
            </a:ext>
          </a:extLst>
        </xdr:cNvPr>
        <xdr:cNvCxnSpPr/>
      </xdr:nvCxnSpPr>
      <xdr:spPr>
        <a:xfrm rot="16200000" flipH="1">
          <a:off x="11684616" y="5154698"/>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27</xdr:col>
      <xdr:colOff>232834</xdr:colOff>
      <xdr:row>26</xdr:row>
      <xdr:rowOff>3743</xdr:rowOff>
    </xdr:from>
    <xdr:to>
      <xdr:col>27</xdr:col>
      <xdr:colOff>234953</xdr:colOff>
      <xdr:row>28</xdr:row>
      <xdr:rowOff>2121</xdr:rowOff>
    </xdr:to>
    <xdr:cxnSp macro="">
      <xdr:nvCxnSpPr>
        <xdr:cNvPr id="262" name="Connector: Curved 261">
          <a:extLst>
            <a:ext uri="{FF2B5EF4-FFF2-40B4-BE49-F238E27FC236}">
              <a16:creationId xmlns:a16="http://schemas.microsoft.com/office/drawing/2014/main" id="{AA31C497-7FDC-425D-B9B8-22F0DEE119BD}"/>
            </a:ext>
          </a:extLst>
        </xdr:cNvPr>
        <xdr:cNvCxnSpPr/>
      </xdr:nvCxnSpPr>
      <xdr:spPr>
        <a:xfrm rot="16200000" flipH="1">
          <a:off x="12320872" y="5145372"/>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201255</xdr:colOff>
      <xdr:row>26</xdr:row>
      <xdr:rowOff>1059</xdr:rowOff>
    </xdr:from>
    <xdr:to>
      <xdr:col>28</xdr:col>
      <xdr:colOff>203202</xdr:colOff>
      <xdr:row>28</xdr:row>
      <xdr:rowOff>23284</xdr:rowOff>
    </xdr:to>
    <xdr:cxnSp macro="">
      <xdr:nvCxnSpPr>
        <xdr:cNvPr id="263" name="Connector: Curved 262">
          <a:extLst>
            <a:ext uri="{FF2B5EF4-FFF2-40B4-BE49-F238E27FC236}">
              <a16:creationId xmlns:a16="http://schemas.microsoft.com/office/drawing/2014/main" id="{DC511DAC-8477-41D2-A424-FC6AFF87F7A9}"/>
            </a:ext>
          </a:extLst>
        </xdr:cNvPr>
        <xdr:cNvCxnSpPr/>
      </xdr:nvCxnSpPr>
      <xdr:spPr>
        <a:xfrm rot="16200000" flipH="1">
          <a:off x="12891116" y="5154698"/>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29</xdr:col>
      <xdr:colOff>211668</xdr:colOff>
      <xdr:row>26</xdr:row>
      <xdr:rowOff>3743</xdr:rowOff>
    </xdr:from>
    <xdr:to>
      <xdr:col>29</xdr:col>
      <xdr:colOff>213787</xdr:colOff>
      <xdr:row>28</xdr:row>
      <xdr:rowOff>2121</xdr:rowOff>
    </xdr:to>
    <xdr:cxnSp macro="">
      <xdr:nvCxnSpPr>
        <xdr:cNvPr id="264" name="Connector: Curved 263">
          <a:extLst>
            <a:ext uri="{FF2B5EF4-FFF2-40B4-BE49-F238E27FC236}">
              <a16:creationId xmlns:a16="http://schemas.microsoft.com/office/drawing/2014/main" id="{06226D1A-86EC-452E-BB40-C53C4905E1F4}"/>
            </a:ext>
          </a:extLst>
        </xdr:cNvPr>
        <xdr:cNvCxnSpPr/>
      </xdr:nvCxnSpPr>
      <xdr:spPr>
        <a:xfrm rot="16200000" flipH="1">
          <a:off x="13527372" y="5145372"/>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30</xdr:col>
      <xdr:colOff>216072</xdr:colOff>
      <xdr:row>25</xdr:row>
      <xdr:rowOff>185210</xdr:rowOff>
    </xdr:from>
    <xdr:to>
      <xdr:col>30</xdr:col>
      <xdr:colOff>218019</xdr:colOff>
      <xdr:row>28</xdr:row>
      <xdr:rowOff>16935</xdr:rowOff>
    </xdr:to>
    <xdr:cxnSp macro="">
      <xdr:nvCxnSpPr>
        <xdr:cNvPr id="265" name="Connector: Curved 264">
          <a:extLst>
            <a:ext uri="{FF2B5EF4-FFF2-40B4-BE49-F238E27FC236}">
              <a16:creationId xmlns:a16="http://schemas.microsoft.com/office/drawing/2014/main" id="{F02A4D6F-43AB-436C-8E48-8A6416BC48DD}"/>
            </a:ext>
          </a:extLst>
        </xdr:cNvPr>
        <xdr:cNvCxnSpPr/>
      </xdr:nvCxnSpPr>
      <xdr:spPr>
        <a:xfrm rot="16200000" flipH="1">
          <a:off x="14133600" y="5148349"/>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31</xdr:col>
      <xdr:colOff>226485</xdr:colOff>
      <xdr:row>25</xdr:row>
      <xdr:rowOff>187894</xdr:rowOff>
    </xdr:from>
    <xdr:to>
      <xdr:col>31</xdr:col>
      <xdr:colOff>228604</xdr:colOff>
      <xdr:row>27</xdr:row>
      <xdr:rowOff>186272</xdr:rowOff>
    </xdr:to>
    <xdr:cxnSp macro="">
      <xdr:nvCxnSpPr>
        <xdr:cNvPr id="266" name="Connector: Curved 265">
          <a:extLst>
            <a:ext uri="{FF2B5EF4-FFF2-40B4-BE49-F238E27FC236}">
              <a16:creationId xmlns:a16="http://schemas.microsoft.com/office/drawing/2014/main" id="{EA376D4C-09AE-464E-9E81-0E9ED60C58CB}"/>
            </a:ext>
          </a:extLst>
        </xdr:cNvPr>
        <xdr:cNvCxnSpPr/>
      </xdr:nvCxnSpPr>
      <xdr:spPr>
        <a:xfrm rot="16200000" flipH="1">
          <a:off x="14769856" y="5139023"/>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32</xdr:col>
      <xdr:colOff>222423</xdr:colOff>
      <xdr:row>26</xdr:row>
      <xdr:rowOff>11641</xdr:rowOff>
    </xdr:from>
    <xdr:to>
      <xdr:col>32</xdr:col>
      <xdr:colOff>224370</xdr:colOff>
      <xdr:row>28</xdr:row>
      <xdr:rowOff>33866</xdr:rowOff>
    </xdr:to>
    <xdr:cxnSp macro="">
      <xdr:nvCxnSpPr>
        <xdr:cNvPr id="267" name="Connector: Curved 266">
          <a:extLst>
            <a:ext uri="{FF2B5EF4-FFF2-40B4-BE49-F238E27FC236}">
              <a16:creationId xmlns:a16="http://schemas.microsoft.com/office/drawing/2014/main" id="{1800160E-3804-4F74-9637-58FFA5996FB8}"/>
            </a:ext>
          </a:extLst>
        </xdr:cNvPr>
        <xdr:cNvCxnSpPr/>
      </xdr:nvCxnSpPr>
      <xdr:spPr>
        <a:xfrm rot="16200000" flipH="1">
          <a:off x="15367617" y="5165280"/>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33</xdr:col>
      <xdr:colOff>232835</xdr:colOff>
      <xdr:row>26</xdr:row>
      <xdr:rowOff>14325</xdr:rowOff>
    </xdr:from>
    <xdr:to>
      <xdr:col>33</xdr:col>
      <xdr:colOff>234954</xdr:colOff>
      <xdr:row>28</xdr:row>
      <xdr:rowOff>12703</xdr:rowOff>
    </xdr:to>
    <xdr:cxnSp macro="">
      <xdr:nvCxnSpPr>
        <xdr:cNvPr id="268" name="Connector: Curved 267">
          <a:extLst>
            <a:ext uri="{FF2B5EF4-FFF2-40B4-BE49-F238E27FC236}">
              <a16:creationId xmlns:a16="http://schemas.microsoft.com/office/drawing/2014/main" id="{B09332A1-38C1-4232-BAD6-01E66B01F38A}"/>
            </a:ext>
          </a:extLst>
        </xdr:cNvPr>
        <xdr:cNvCxnSpPr/>
      </xdr:nvCxnSpPr>
      <xdr:spPr>
        <a:xfrm rot="16200000" flipH="1">
          <a:off x="16003873" y="5155954"/>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34</xdr:col>
      <xdr:colOff>237240</xdr:colOff>
      <xdr:row>26</xdr:row>
      <xdr:rowOff>5292</xdr:rowOff>
    </xdr:from>
    <xdr:to>
      <xdr:col>34</xdr:col>
      <xdr:colOff>239187</xdr:colOff>
      <xdr:row>28</xdr:row>
      <xdr:rowOff>27517</xdr:rowOff>
    </xdr:to>
    <xdr:cxnSp macro="">
      <xdr:nvCxnSpPr>
        <xdr:cNvPr id="269" name="Connector: Curved 268">
          <a:extLst>
            <a:ext uri="{FF2B5EF4-FFF2-40B4-BE49-F238E27FC236}">
              <a16:creationId xmlns:a16="http://schemas.microsoft.com/office/drawing/2014/main" id="{8B3EFF5E-9CFC-4ACB-AC91-B7C244A4A7D0}"/>
            </a:ext>
          </a:extLst>
        </xdr:cNvPr>
        <xdr:cNvCxnSpPr/>
      </xdr:nvCxnSpPr>
      <xdr:spPr>
        <a:xfrm rot="16200000" flipH="1">
          <a:off x="16610101" y="5158931"/>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35</xdr:col>
      <xdr:colOff>247653</xdr:colOff>
      <xdr:row>26</xdr:row>
      <xdr:rowOff>7976</xdr:rowOff>
    </xdr:from>
    <xdr:to>
      <xdr:col>35</xdr:col>
      <xdr:colOff>249772</xdr:colOff>
      <xdr:row>28</xdr:row>
      <xdr:rowOff>6354</xdr:rowOff>
    </xdr:to>
    <xdr:cxnSp macro="">
      <xdr:nvCxnSpPr>
        <xdr:cNvPr id="270" name="Connector: Curved 269">
          <a:extLst>
            <a:ext uri="{FF2B5EF4-FFF2-40B4-BE49-F238E27FC236}">
              <a16:creationId xmlns:a16="http://schemas.microsoft.com/office/drawing/2014/main" id="{413BBFAD-C4D7-4BF3-8C32-79748518EE08}"/>
            </a:ext>
          </a:extLst>
        </xdr:cNvPr>
        <xdr:cNvCxnSpPr/>
      </xdr:nvCxnSpPr>
      <xdr:spPr>
        <a:xfrm rot="16200000" flipH="1">
          <a:off x="17246357" y="5149605"/>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36</xdr:col>
      <xdr:colOff>216073</xdr:colOff>
      <xdr:row>26</xdr:row>
      <xdr:rowOff>5292</xdr:rowOff>
    </xdr:from>
    <xdr:to>
      <xdr:col>36</xdr:col>
      <xdr:colOff>218020</xdr:colOff>
      <xdr:row>28</xdr:row>
      <xdr:rowOff>27517</xdr:rowOff>
    </xdr:to>
    <xdr:cxnSp macro="">
      <xdr:nvCxnSpPr>
        <xdr:cNvPr id="271" name="Connector: Curved 270">
          <a:extLst>
            <a:ext uri="{FF2B5EF4-FFF2-40B4-BE49-F238E27FC236}">
              <a16:creationId xmlns:a16="http://schemas.microsoft.com/office/drawing/2014/main" id="{ECE04B56-AC15-4EBA-B743-32BCBF063926}"/>
            </a:ext>
          </a:extLst>
        </xdr:cNvPr>
        <xdr:cNvCxnSpPr/>
      </xdr:nvCxnSpPr>
      <xdr:spPr>
        <a:xfrm rot="16200000" flipH="1">
          <a:off x="17816601" y="5158931"/>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37</xdr:col>
      <xdr:colOff>226486</xdr:colOff>
      <xdr:row>26</xdr:row>
      <xdr:rowOff>7976</xdr:rowOff>
    </xdr:from>
    <xdr:to>
      <xdr:col>37</xdr:col>
      <xdr:colOff>228605</xdr:colOff>
      <xdr:row>28</xdr:row>
      <xdr:rowOff>6354</xdr:rowOff>
    </xdr:to>
    <xdr:cxnSp macro="">
      <xdr:nvCxnSpPr>
        <xdr:cNvPr id="272" name="Connector: Curved 271">
          <a:extLst>
            <a:ext uri="{FF2B5EF4-FFF2-40B4-BE49-F238E27FC236}">
              <a16:creationId xmlns:a16="http://schemas.microsoft.com/office/drawing/2014/main" id="{6919C16E-B719-4F7D-965A-0ED5ADE13020}"/>
            </a:ext>
          </a:extLst>
        </xdr:cNvPr>
        <xdr:cNvCxnSpPr/>
      </xdr:nvCxnSpPr>
      <xdr:spPr>
        <a:xfrm rot="16200000" flipH="1">
          <a:off x="18452857" y="5149605"/>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38</xdr:col>
      <xdr:colOff>230891</xdr:colOff>
      <xdr:row>25</xdr:row>
      <xdr:rowOff>189443</xdr:rowOff>
    </xdr:from>
    <xdr:to>
      <xdr:col>38</xdr:col>
      <xdr:colOff>232838</xdr:colOff>
      <xdr:row>28</xdr:row>
      <xdr:rowOff>21168</xdr:rowOff>
    </xdr:to>
    <xdr:cxnSp macro="">
      <xdr:nvCxnSpPr>
        <xdr:cNvPr id="273" name="Connector: Curved 272">
          <a:extLst>
            <a:ext uri="{FF2B5EF4-FFF2-40B4-BE49-F238E27FC236}">
              <a16:creationId xmlns:a16="http://schemas.microsoft.com/office/drawing/2014/main" id="{4B93C239-DFE8-4FD8-AE43-112861D884BC}"/>
            </a:ext>
          </a:extLst>
        </xdr:cNvPr>
        <xdr:cNvCxnSpPr/>
      </xdr:nvCxnSpPr>
      <xdr:spPr>
        <a:xfrm rot="16200000" flipH="1">
          <a:off x="19059085" y="5152582"/>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39</xdr:col>
      <xdr:colOff>241303</xdr:colOff>
      <xdr:row>26</xdr:row>
      <xdr:rowOff>1627</xdr:rowOff>
    </xdr:from>
    <xdr:to>
      <xdr:col>39</xdr:col>
      <xdr:colOff>243422</xdr:colOff>
      <xdr:row>28</xdr:row>
      <xdr:rowOff>5</xdr:rowOff>
    </xdr:to>
    <xdr:cxnSp macro="">
      <xdr:nvCxnSpPr>
        <xdr:cNvPr id="274" name="Connector: Curved 273">
          <a:extLst>
            <a:ext uri="{FF2B5EF4-FFF2-40B4-BE49-F238E27FC236}">
              <a16:creationId xmlns:a16="http://schemas.microsoft.com/office/drawing/2014/main" id="{F937B0A3-1D5C-47BE-88BC-083D07E94432}"/>
            </a:ext>
          </a:extLst>
        </xdr:cNvPr>
        <xdr:cNvCxnSpPr/>
      </xdr:nvCxnSpPr>
      <xdr:spPr>
        <a:xfrm rot="16200000" flipH="1">
          <a:off x="19695341" y="5143256"/>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153987</xdr:colOff>
      <xdr:row>11</xdr:row>
      <xdr:rowOff>103186</xdr:rowOff>
    </xdr:from>
    <xdr:to>
      <xdr:col>7</xdr:col>
      <xdr:colOff>201612</xdr:colOff>
      <xdr:row>26</xdr:row>
      <xdr:rowOff>125412</xdr:rowOff>
    </xdr:to>
    <xdr:graphicFrame macro="">
      <xdr:nvGraphicFramePr>
        <xdr:cNvPr id="276" name="Chart 275">
          <a:extLst>
            <a:ext uri="{FF2B5EF4-FFF2-40B4-BE49-F238E27FC236}">
              <a16:creationId xmlns:a16="http://schemas.microsoft.com/office/drawing/2014/main" id="{EC5813C6-4522-4406-B66B-AFAC819DB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571500</xdr:colOff>
      <xdr:row>0</xdr:row>
      <xdr:rowOff>123825</xdr:rowOff>
    </xdr:from>
    <xdr:to>
      <xdr:col>15</xdr:col>
      <xdr:colOff>571500</xdr:colOff>
      <xdr:row>11</xdr:row>
      <xdr:rowOff>133351</xdr:rowOff>
    </xdr:to>
    <xdr:sp macro="" textlink="">
      <xdr:nvSpPr>
        <xdr:cNvPr id="277" name="TextBox 276">
          <a:extLst>
            <a:ext uri="{FF2B5EF4-FFF2-40B4-BE49-F238E27FC236}">
              <a16:creationId xmlns:a16="http://schemas.microsoft.com/office/drawing/2014/main" id="{697BD528-3121-40E7-B7CD-E0F68C779BFA}"/>
            </a:ext>
          </a:extLst>
        </xdr:cNvPr>
        <xdr:cNvSpPr txBox="1"/>
      </xdr:nvSpPr>
      <xdr:spPr>
        <a:xfrm>
          <a:off x="4991100" y="123825"/>
          <a:ext cx="4895850" cy="2105026"/>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This simulation shows traffic travel times with added delays due to five sets</a:t>
          </a:r>
          <a:r>
            <a:rPr lang="en-US" sz="1100" b="1" baseline="0"/>
            <a:t> of </a:t>
          </a:r>
          <a:r>
            <a:rPr lang="en-US" sz="1100" b="1"/>
            <a:t>traffic light</a:t>
          </a:r>
          <a:r>
            <a:rPr lang="en-US" sz="1100" b="1" baseline="0"/>
            <a:t> signals</a:t>
          </a:r>
          <a:r>
            <a:rPr lang="en-US" sz="1100" b="1"/>
            <a:t>. This sequential process is identical</a:t>
          </a:r>
          <a:r>
            <a:rPr lang="en-US" sz="1100" b="1" baseline="0"/>
            <a:t> to software development</a:t>
          </a:r>
          <a:r>
            <a:rPr lang="en-US" sz="1100" b="1"/>
            <a:t>.</a:t>
          </a:r>
        </a:p>
        <a:p>
          <a:endParaRPr lang="en-US" sz="1100"/>
        </a:p>
        <a:p>
          <a:r>
            <a:rPr lang="en-US" sz="1000"/>
            <a:t>Set the probability of how</a:t>
          </a:r>
          <a:r>
            <a:rPr lang="en-US" sz="1000" baseline="0"/>
            <a:t> many vehicles will be shown RED at each of five light signals (delays)</a:t>
          </a:r>
          <a:r>
            <a:rPr lang="en-US" sz="1000" i="1" baseline="0"/>
            <a:t>. </a:t>
          </a:r>
          <a:r>
            <a:rPr lang="en-US" sz="1000" baseline="0"/>
            <a:t>The goal is to understand how the probability of delays impact the travel time (cycle time) distribution. The same process plays out when delivering software seen in cycle-time. Lights are delays, work are cars, and understanding this process helps understand what improvement actions are better targets than others.</a:t>
          </a:r>
        </a:p>
        <a:p>
          <a:endParaRPr lang="en-US" sz="1100" baseline="0"/>
        </a:p>
        <a:p>
          <a:r>
            <a:rPr lang="en-US" sz="1000" i="0" baseline="0"/>
            <a:t> </a:t>
          </a:r>
          <a:r>
            <a:rPr lang="en-US" sz="1000" i="0" baseline="0">
              <a:solidFill>
                <a:schemeClr val="dk1"/>
              </a:solidFill>
              <a:effectLst/>
              <a:latin typeface="+mn-lt"/>
              <a:ea typeface="+mn-ea"/>
              <a:cs typeface="+mn-cs"/>
            </a:rPr>
            <a:t>It is assumed that every car travels EXACTLY the same speed, accelerates and deaccelerates instantly </a:t>
          </a:r>
          <a:r>
            <a:rPr lang="en-US" sz="1100" i="0" baseline="0">
              <a:solidFill>
                <a:schemeClr val="dk1"/>
              </a:solidFill>
              <a:effectLst/>
              <a:latin typeface="+mn-lt"/>
              <a:ea typeface="+mn-ea"/>
              <a:cs typeface="+mn-cs"/>
            </a:rPr>
            <a:t>(amazing engineering feat)</a:t>
          </a:r>
          <a:r>
            <a:rPr lang="en-US" sz="1000" i="0" baseline="0">
              <a:solidFill>
                <a:schemeClr val="dk1"/>
              </a:solidFill>
              <a:effectLst/>
              <a:latin typeface="+mn-lt"/>
              <a:ea typeface="+mn-ea"/>
              <a:cs typeface="+mn-cs"/>
            </a:rPr>
            <a:t>, and every vehicle has their own lane so as not impeded by other cars, and are at the traffic signal the moment they turn red.</a:t>
          </a:r>
          <a:endParaRPr lang="en-US" sz="1000" i="0">
            <a:effectLst/>
          </a:endParaRP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209551</xdr:colOff>
      <xdr:row>1</xdr:row>
      <xdr:rowOff>19051</xdr:rowOff>
    </xdr:from>
    <xdr:to>
      <xdr:col>7</xdr:col>
      <xdr:colOff>85725</xdr:colOff>
      <xdr:row>14</xdr:row>
      <xdr:rowOff>19051</xdr:rowOff>
    </xdr:to>
    <xdr:sp macro="" textlink="">
      <xdr:nvSpPr>
        <xdr:cNvPr id="2" name="TextBox 1">
          <a:extLst>
            <a:ext uri="{FF2B5EF4-FFF2-40B4-BE49-F238E27FC236}">
              <a16:creationId xmlns:a16="http://schemas.microsoft.com/office/drawing/2014/main" id="{5D427A86-A820-451A-A40D-031D3F5C66E3}"/>
            </a:ext>
          </a:extLst>
        </xdr:cNvPr>
        <xdr:cNvSpPr txBox="1"/>
      </xdr:nvSpPr>
      <xdr:spPr>
        <a:xfrm>
          <a:off x="209551" y="209551"/>
          <a:ext cx="4143374" cy="2476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1. Generating an Exponential Distribution</a:t>
          </a:r>
        </a:p>
        <a:p>
          <a:endParaRPr lang="en-US" sz="1200" b="0"/>
        </a:p>
        <a:p>
          <a:r>
            <a:rPr lang="en-US" sz="1200" b="0"/>
            <a:t>Set the inputs values to form an Exponential delay, something like the plot shown to the right. </a:t>
          </a:r>
        </a:p>
        <a:p>
          <a:endParaRPr lang="en-US" sz="1200" b="0"/>
        </a:p>
        <a:p>
          <a:r>
            <a:rPr lang="en-US" sz="1200" b="0"/>
            <a:t>Tips:</a:t>
          </a:r>
        </a:p>
        <a:p>
          <a:r>
            <a:rPr lang="en-US" sz="1200" b="0"/>
            <a:t>1. </a:t>
          </a:r>
          <a:r>
            <a:rPr lang="en-US" sz="1100" b="0">
              <a:solidFill>
                <a:schemeClr val="dk1"/>
              </a:solidFill>
              <a:effectLst/>
              <a:latin typeface="+mn-lt"/>
              <a:ea typeface="+mn-ea"/>
              <a:cs typeface="+mn-cs"/>
            </a:rPr>
            <a:t>This type of distribution is generally because there is MORE chance that items will not be impeded than impeded. </a:t>
          </a:r>
          <a:endParaRPr lang="en-US" sz="1200" b="0"/>
        </a:p>
        <a:p>
          <a:r>
            <a:rPr lang="en-US" sz="1200" b="0"/>
            <a:t>2.</a:t>
          </a:r>
          <a:r>
            <a:rPr lang="en-US" sz="1200" b="0" baseline="0"/>
            <a:t> </a:t>
          </a:r>
          <a:r>
            <a:rPr lang="en-US" sz="1200" b="0"/>
            <a:t> There are multiple ways to do this. Try removing all delays (set them to 0%) and adding them one at a time.</a:t>
          </a:r>
        </a:p>
        <a:p>
          <a:r>
            <a:rPr lang="en-US" sz="1200" b="0"/>
            <a:t>3. Alter the delay time and see what it does to the shape of time distribution versus the x-axis scale.</a:t>
          </a:r>
          <a:endParaRPr lang="en-US" sz="1100" b="0"/>
        </a:p>
      </xdr:txBody>
    </xdr:sp>
    <xdr:clientData/>
  </xdr:twoCellAnchor>
  <xdr:twoCellAnchor editAs="oneCell">
    <xdr:from>
      <xdr:col>7</xdr:col>
      <xdr:colOff>238125</xdr:colOff>
      <xdr:row>1</xdr:row>
      <xdr:rowOff>57149</xdr:rowOff>
    </xdr:from>
    <xdr:to>
      <xdr:col>12</xdr:col>
      <xdr:colOff>141732</xdr:colOff>
      <xdr:row>11</xdr:row>
      <xdr:rowOff>60828</xdr:rowOff>
    </xdr:to>
    <xdr:pic>
      <xdr:nvPicPr>
        <xdr:cNvPr id="4" name="Picture 3">
          <a:extLst>
            <a:ext uri="{FF2B5EF4-FFF2-40B4-BE49-F238E27FC236}">
              <a16:creationId xmlns:a16="http://schemas.microsoft.com/office/drawing/2014/main" id="{94CD7B7C-F8AD-4A6A-BFAF-7104955DA809}"/>
            </a:ext>
          </a:extLst>
        </xdr:cNvPr>
        <xdr:cNvPicPr>
          <a:picLocks noChangeAspect="1"/>
        </xdr:cNvPicPr>
      </xdr:nvPicPr>
      <xdr:blipFill>
        <a:blip xmlns:r="http://schemas.openxmlformats.org/officeDocument/2006/relationships" r:embed="rId1"/>
        <a:stretch>
          <a:fillRect/>
        </a:stretch>
      </xdr:blipFill>
      <xdr:spPr>
        <a:xfrm>
          <a:off x="4505325" y="247649"/>
          <a:ext cx="2951607" cy="1908679"/>
        </a:xfrm>
        <a:prstGeom prst="rect">
          <a:avLst/>
        </a:prstGeom>
      </xdr:spPr>
    </xdr:pic>
    <xdr:clientData/>
  </xdr:twoCellAnchor>
  <xdr:twoCellAnchor editAs="oneCell">
    <xdr:from>
      <xdr:col>7</xdr:col>
      <xdr:colOff>304801</xdr:colOff>
      <xdr:row>15</xdr:row>
      <xdr:rowOff>38100</xdr:rowOff>
    </xdr:from>
    <xdr:to>
      <xdr:col>12</xdr:col>
      <xdr:colOff>193678</xdr:colOff>
      <xdr:row>25</xdr:row>
      <xdr:rowOff>32253</xdr:rowOff>
    </xdr:to>
    <xdr:pic>
      <xdr:nvPicPr>
        <xdr:cNvPr id="5" name="Picture 4">
          <a:extLst>
            <a:ext uri="{FF2B5EF4-FFF2-40B4-BE49-F238E27FC236}">
              <a16:creationId xmlns:a16="http://schemas.microsoft.com/office/drawing/2014/main" id="{6A735F52-CAD0-4338-9B38-45D20DE957A7}"/>
            </a:ext>
          </a:extLst>
        </xdr:cNvPr>
        <xdr:cNvPicPr>
          <a:picLocks noChangeAspect="1"/>
        </xdr:cNvPicPr>
      </xdr:nvPicPr>
      <xdr:blipFill>
        <a:blip xmlns:r="http://schemas.openxmlformats.org/officeDocument/2006/relationships" r:embed="rId2"/>
        <a:stretch>
          <a:fillRect/>
        </a:stretch>
      </xdr:blipFill>
      <xdr:spPr>
        <a:xfrm>
          <a:off x="4572001" y="2895600"/>
          <a:ext cx="2936877" cy="1899153"/>
        </a:xfrm>
        <a:prstGeom prst="rect">
          <a:avLst/>
        </a:prstGeom>
      </xdr:spPr>
    </xdr:pic>
    <xdr:clientData/>
  </xdr:twoCellAnchor>
  <xdr:twoCellAnchor>
    <xdr:from>
      <xdr:col>0</xdr:col>
      <xdr:colOff>219076</xdr:colOff>
      <xdr:row>14</xdr:row>
      <xdr:rowOff>171449</xdr:rowOff>
    </xdr:from>
    <xdr:to>
      <xdr:col>7</xdr:col>
      <xdr:colOff>47625</xdr:colOff>
      <xdr:row>28</xdr:row>
      <xdr:rowOff>95250</xdr:rowOff>
    </xdr:to>
    <xdr:sp macro="" textlink="">
      <xdr:nvSpPr>
        <xdr:cNvPr id="8" name="TextBox 7">
          <a:extLst>
            <a:ext uri="{FF2B5EF4-FFF2-40B4-BE49-F238E27FC236}">
              <a16:creationId xmlns:a16="http://schemas.microsoft.com/office/drawing/2014/main" id="{8F240321-AF30-4C13-8098-3CBFEC372E2C}"/>
            </a:ext>
          </a:extLst>
        </xdr:cNvPr>
        <xdr:cNvSpPr txBox="1"/>
      </xdr:nvSpPr>
      <xdr:spPr>
        <a:xfrm>
          <a:off x="219076" y="2838449"/>
          <a:ext cx="4095749" cy="2590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2. Generating an Weibull/Rayleigh Distribution</a:t>
          </a:r>
        </a:p>
        <a:p>
          <a:endParaRPr lang="en-US" sz="1200" b="0"/>
        </a:p>
        <a:p>
          <a:r>
            <a:rPr lang="en-US" sz="1200" b="0"/>
            <a:t>Set the inputs values to form right-skewed distribution, something like the plot shown to the right.</a:t>
          </a:r>
        </a:p>
        <a:p>
          <a:endParaRPr lang="en-US" sz="1200" b="0"/>
        </a:p>
        <a:p>
          <a:r>
            <a:rPr lang="en-US" sz="1200" b="0"/>
            <a:t>Tips:</a:t>
          </a:r>
        </a:p>
        <a:p>
          <a:r>
            <a:rPr lang="en-US" sz="1200" b="0"/>
            <a:t>1. This type of distribution is generally because its MORE likely than not that at least ONE delay will be encountered by every car.</a:t>
          </a:r>
        </a:p>
        <a:p>
          <a:r>
            <a:rPr lang="en-US" sz="1200" b="0"/>
            <a:t>2. There are multiple ways to</a:t>
          </a:r>
          <a:r>
            <a:rPr lang="en-US" sz="1200" b="0" baseline="0"/>
            <a:t> do this. Try setting all delays to the same probability &gt; 10% and increase them until you start to see skewing occur.</a:t>
          </a:r>
          <a:endParaRPr lang="en-US" sz="1200" b="0"/>
        </a:p>
      </xdr:txBody>
    </xdr:sp>
    <xdr:clientData/>
  </xdr:twoCellAnchor>
  <xdr:twoCellAnchor editAs="oneCell">
    <xdr:from>
      <xdr:col>12</xdr:col>
      <xdr:colOff>314325</xdr:colOff>
      <xdr:row>15</xdr:row>
      <xdr:rowOff>66108</xdr:rowOff>
    </xdr:from>
    <xdr:to>
      <xdr:col>18</xdr:col>
      <xdr:colOff>504825</xdr:colOff>
      <xdr:row>24</xdr:row>
      <xdr:rowOff>57150</xdr:rowOff>
    </xdr:to>
    <xdr:pic>
      <xdr:nvPicPr>
        <xdr:cNvPr id="10" name="Picture 9">
          <a:extLst>
            <a:ext uri="{FF2B5EF4-FFF2-40B4-BE49-F238E27FC236}">
              <a16:creationId xmlns:a16="http://schemas.microsoft.com/office/drawing/2014/main" id="{14EEB6F4-D300-4937-98B3-F4E1A01D8D51}"/>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57474"/>
        <a:stretch/>
      </xdr:blipFill>
      <xdr:spPr>
        <a:xfrm>
          <a:off x="7629525" y="2923608"/>
          <a:ext cx="3848100" cy="1705542"/>
        </a:xfrm>
        <a:prstGeom prst="rect">
          <a:avLst/>
        </a:prstGeom>
      </xdr:spPr>
    </xdr:pic>
    <xdr:clientData/>
  </xdr:twoCellAnchor>
  <xdr:twoCellAnchor editAs="oneCell">
    <xdr:from>
      <xdr:col>12</xdr:col>
      <xdr:colOff>466726</xdr:colOff>
      <xdr:row>1</xdr:row>
      <xdr:rowOff>85725</xdr:rowOff>
    </xdr:from>
    <xdr:to>
      <xdr:col>18</xdr:col>
      <xdr:colOff>390526</xdr:colOff>
      <xdr:row>9</xdr:row>
      <xdr:rowOff>114300</xdr:rowOff>
    </xdr:to>
    <xdr:pic>
      <xdr:nvPicPr>
        <xdr:cNvPr id="11" name="Picture 10">
          <a:extLst>
            <a:ext uri="{FF2B5EF4-FFF2-40B4-BE49-F238E27FC236}">
              <a16:creationId xmlns:a16="http://schemas.microsoft.com/office/drawing/2014/main" id="{9E1A9D6E-083E-43BE-8070-278AAF873CBA}"/>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b="58263"/>
        <a:stretch/>
      </xdr:blipFill>
      <xdr:spPr>
        <a:xfrm>
          <a:off x="7781926" y="276225"/>
          <a:ext cx="3581400" cy="1552575"/>
        </a:xfrm>
        <a:prstGeom prst="rect">
          <a:avLst/>
        </a:prstGeom>
      </xdr:spPr>
    </xdr:pic>
    <xdr:clientData/>
  </xdr:twoCellAnchor>
  <xdr:twoCellAnchor>
    <xdr:from>
      <xdr:col>19</xdr:col>
      <xdr:colOff>47625</xdr:colOff>
      <xdr:row>1</xdr:row>
      <xdr:rowOff>95251</xdr:rowOff>
    </xdr:from>
    <xdr:to>
      <xdr:col>27</xdr:col>
      <xdr:colOff>104775</xdr:colOff>
      <xdr:row>13</xdr:row>
      <xdr:rowOff>123825</xdr:rowOff>
    </xdr:to>
    <xdr:sp macro="" textlink="">
      <xdr:nvSpPr>
        <xdr:cNvPr id="12" name="TextBox 11">
          <a:extLst>
            <a:ext uri="{FF2B5EF4-FFF2-40B4-BE49-F238E27FC236}">
              <a16:creationId xmlns:a16="http://schemas.microsoft.com/office/drawing/2014/main" id="{A3737587-FA19-490A-B952-9D1EC9A7BF75}"/>
            </a:ext>
          </a:extLst>
        </xdr:cNvPr>
        <xdr:cNvSpPr txBox="1"/>
      </xdr:nvSpPr>
      <xdr:spPr>
        <a:xfrm>
          <a:off x="11630025" y="285751"/>
          <a:ext cx="4933950" cy="23145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Delays are few in number or very unlikely. More work than not has NO DELAYS. In this case, the probabilities</a:t>
          </a:r>
          <a:r>
            <a:rPr lang="en-US" sz="1100" baseline="0"/>
            <a:t> are very low that even one delay will cause an impediment, or that the delays will be minor in delay time.</a:t>
          </a:r>
        </a:p>
        <a:p>
          <a:endParaRPr lang="en-US" sz="1100" baseline="0"/>
        </a:p>
        <a:p>
          <a:r>
            <a:rPr lang="en-US" sz="1100" baseline="0"/>
            <a:t>Commonly seen in self-contained teams doing very known nd repetitive work. Often operations or call center service teams are prime examples. Improving the efficiency of doing the work is the best vecor for improvement. Work on automation and doing work more efficienty.</a:t>
          </a:r>
        </a:p>
        <a:p>
          <a:endParaRPr lang="en-US" sz="1100" baseline="0"/>
        </a:p>
        <a:p>
          <a:r>
            <a:rPr lang="en-US" sz="1100" baseline="0"/>
            <a:t>What won't work: Team is already self-contained and doing work fast. Adding sprints and planning overhead will not generate any return in lower cycle-time.</a:t>
          </a:r>
          <a:endParaRPr lang="en-US" sz="1100"/>
        </a:p>
      </xdr:txBody>
    </xdr:sp>
    <xdr:clientData/>
  </xdr:twoCellAnchor>
  <xdr:twoCellAnchor>
    <xdr:from>
      <xdr:col>19</xdr:col>
      <xdr:colOff>57149</xdr:colOff>
      <xdr:row>15</xdr:row>
      <xdr:rowOff>47625</xdr:rowOff>
    </xdr:from>
    <xdr:to>
      <xdr:col>27</xdr:col>
      <xdr:colOff>161924</xdr:colOff>
      <xdr:row>25</xdr:row>
      <xdr:rowOff>152400</xdr:rowOff>
    </xdr:to>
    <xdr:sp macro="" textlink="">
      <xdr:nvSpPr>
        <xdr:cNvPr id="13" name="TextBox 12">
          <a:extLst>
            <a:ext uri="{FF2B5EF4-FFF2-40B4-BE49-F238E27FC236}">
              <a16:creationId xmlns:a16="http://schemas.microsoft.com/office/drawing/2014/main" id="{54447774-E1C1-4970-A715-7EFDB463C439}"/>
            </a:ext>
          </a:extLst>
        </xdr:cNvPr>
        <xdr:cNvSpPr txBox="1"/>
      </xdr:nvSpPr>
      <xdr:spPr>
        <a:xfrm>
          <a:off x="11639549" y="2905125"/>
          <a:ext cx="4981575"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More types of delays with the sum of the probabilities meaning</a:t>
          </a:r>
          <a:r>
            <a:rPr lang="en-US" sz="1100" baseline="0"/>
            <a:t> its certain at least one will be encountered by every car/work..</a:t>
          </a:r>
        </a:p>
        <a:p>
          <a:endParaRPr lang="en-US" sz="1100" baseline="0"/>
        </a:p>
        <a:p>
          <a:r>
            <a:rPr lang="en-US" sz="1100" baseline="0"/>
            <a:t>Commonly seen in knowledge work teams building something new, or teams that are dependent on others. Improvement comes by reducing the probability and time of delays. Work on blocker clustering and removal. Reduce dependencies on other teams any way possible. </a:t>
          </a:r>
        </a:p>
        <a:p>
          <a:endParaRPr lang="en-US" sz="1100" baseline="0"/>
        </a:p>
        <a:p>
          <a:r>
            <a:rPr lang="en-US" sz="1100" baseline="0"/>
            <a:t>What won't work: Focusing on how fast team members are doing the work. Cycle time is more dominated by delays, fix those first.</a:t>
          </a:r>
          <a:endParaRPr lang="en-US" sz="1100"/>
        </a:p>
      </xdr:txBody>
    </xdr:sp>
    <xdr:clientData/>
  </xdr:twoCellAnchor>
  <xdr:twoCellAnchor>
    <xdr:from>
      <xdr:col>12</xdr:col>
      <xdr:colOff>285751</xdr:colOff>
      <xdr:row>0</xdr:row>
      <xdr:rowOff>152400</xdr:rowOff>
    </xdr:from>
    <xdr:to>
      <xdr:col>28</xdr:col>
      <xdr:colOff>266701</xdr:colOff>
      <xdr:row>14</xdr:row>
      <xdr:rowOff>38100</xdr:rowOff>
    </xdr:to>
    <xdr:sp macro="" textlink="">
      <xdr:nvSpPr>
        <xdr:cNvPr id="14" name="Rectangle 13">
          <a:extLst>
            <a:ext uri="{FF2B5EF4-FFF2-40B4-BE49-F238E27FC236}">
              <a16:creationId xmlns:a16="http://schemas.microsoft.com/office/drawing/2014/main" id="{64F09C9F-E4FD-4751-9389-009519610434}"/>
            </a:ext>
          </a:extLst>
        </xdr:cNvPr>
        <xdr:cNvSpPr/>
      </xdr:nvSpPr>
      <xdr:spPr>
        <a:xfrm>
          <a:off x="7600951" y="152400"/>
          <a:ext cx="9734550" cy="255270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Delete this square to see the solution</a:t>
          </a:r>
          <a:r>
            <a:rPr lang="en-US" sz="1800" baseline="0"/>
            <a:t> and discussion below</a:t>
          </a:r>
          <a:r>
            <a:rPr lang="en-US" sz="1100" baseline="0"/>
            <a:t>.</a:t>
          </a:r>
          <a:endParaRPr lang="en-US" sz="1100"/>
        </a:p>
      </xdr:txBody>
    </xdr:sp>
    <xdr:clientData/>
  </xdr:twoCellAnchor>
  <xdr:twoCellAnchor>
    <xdr:from>
      <xdr:col>12</xdr:col>
      <xdr:colOff>295275</xdr:colOff>
      <xdr:row>14</xdr:row>
      <xdr:rowOff>171450</xdr:rowOff>
    </xdr:from>
    <xdr:to>
      <xdr:col>28</xdr:col>
      <xdr:colOff>276225</xdr:colOff>
      <xdr:row>26</xdr:row>
      <xdr:rowOff>171450</xdr:rowOff>
    </xdr:to>
    <xdr:sp macro="" textlink="">
      <xdr:nvSpPr>
        <xdr:cNvPr id="15" name="Rectangle 14">
          <a:extLst>
            <a:ext uri="{FF2B5EF4-FFF2-40B4-BE49-F238E27FC236}">
              <a16:creationId xmlns:a16="http://schemas.microsoft.com/office/drawing/2014/main" id="{59DA89BA-4214-482D-9448-412C3DF90CF4}"/>
            </a:ext>
          </a:extLst>
        </xdr:cNvPr>
        <xdr:cNvSpPr/>
      </xdr:nvSpPr>
      <xdr:spPr>
        <a:xfrm>
          <a:off x="7610475" y="2838450"/>
          <a:ext cx="9734550" cy="228600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Delete this square to see the solution</a:t>
          </a:r>
          <a:r>
            <a:rPr lang="en-US" sz="1800" baseline="0"/>
            <a:t> and discussion below</a:t>
          </a:r>
          <a:r>
            <a:rPr lang="en-US" sz="1100" baseline="0"/>
            <a:t>.</a:t>
          </a:r>
          <a:endParaRPr lang="en-US" sz="1100"/>
        </a:p>
      </xdr:txBody>
    </xdr:sp>
    <xdr:clientData/>
  </xdr:twoCellAnchor>
  <xdr:twoCellAnchor>
    <xdr:from>
      <xdr:col>0</xdr:col>
      <xdr:colOff>255059</xdr:colOff>
      <xdr:row>29</xdr:row>
      <xdr:rowOff>101600</xdr:rowOff>
    </xdr:from>
    <xdr:to>
      <xdr:col>7</xdr:col>
      <xdr:colOff>83608</xdr:colOff>
      <xdr:row>34</xdr:row>
      <xdr:rowOff>74084</xdr:rowOff>
    </xdr:to>
    <xdr:sp macro="" textlink="">
      <xdr:nvSpPr>
        <xdr:cNvPr id="16" name="TextBox 15">
          <a:extLst>
            <a:ext uri="{FF2B5EF4-FFF2-40B4-BE49-F238E27FC236}">
              <a16:creationId xmlns:a16="http://schemas.microsoft.com/office/drawing/2014/main" id="{10023587-4168-47E7-8AFD-571C1396BF96}"/>
            </a:ext>
          </a:extLst>
        </xdr:cNvPr>
        <xdr:cNvSpPr txBox="1"/>
      </xdr:nvSpPr>
      <xdr:spPr>
        <a:xfrm>
          <a:off x="255059" y="5626100"/>
          <a:ext cx="4125382" cy="9249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3. Does the order of delays impact the distribution?</a:t>
          </a:r>
        </a:p>
        <a:p>
          <a:endParaRPr lang="en-US" sz="1200" b="0"/>
        </a:p>
        <a:p>
          <a:r>
            <a:rPr lang="en-US" sz="1200" b="0"/>
            <a:t>Set the inputs values and</a:t>
          </a:r>
          <a:r>
            <a:rPr lang="en-US" sz="1200" b="0" baseline="0"/>
            <a:t> try and get a left-skewed distribution (tail on the left side, peak on the right). Can you do it?</a:t>
          </a:r>
          <a:endParaRPr lang="en-US" sz="1200" b="0"/>
        </a:p>
      </xdr:txBody>
    </xdr:sp>
    <xdr:clientData/>
  </xdr:twoCellAnchor>
  <xdr:twoCellAnchor>
    <xdr:from>
      <xdr:col>12</xdr:col>
      <xdr:colOff>507999</xdr:colOff>
      <xdr:row>28</xdr:row>
      <xdr:rowOff>127000</xdr:rowOff>
    </xdr:from>
    <xdr:to>
      <xdr:col>23</xdr:col>
      <xdr:colOff>222249</xdr:colOff>
      <xdr:row>33</xdr:row>
      <xdr:rowOff>99484</xdr:rowOff>
    </xdr:to>
    <xdr:sp macro="" textlink="">
      <xdr:nvSpPr>
        <xdr:cNvPr id="18" name="TextBox 17">
          <a:extLst>
            <a:ext uri="{FF2B5EF4-FFF2-40B4-BE49-F238E27FC236}">
              <a16:creationId xmlns:a16="http://schemas.microsoft.com/office/drawing/2014/main" id="{24D47B1E-43C4-4C14-B8F4-395ED5E2B143}"/>
            </a:ext>
          </a:extLst>
        </xdr:cNvPr>
        <xdr:cNvSpPr txBox="1"/>
      </xdr:nvSpPr>
      <xdr:spPr>
        <a:xfrm>
          <a:off x="7873999" y="5461000"/>
          <a:ext cx="6466417" cy="9249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t>No, the final cycle-time is the sum of the delays. Just like 1 + 3 + 5 is identical to 5 + 3 + 1.</a:t>
          </a:r>
        </a:p>
        <a:p>
          <a:endParaRPr lang="en-US" sz="1200" b="0"/>
        </a:p>
        <a:p>
          <a:r>
            <a:rPr lang="en-US" sz="1200" b="0"/>
            <a:t>In fact, different delays will impact each car or piece of work,</a:t>
          </a:r>
          <a:r>
            <a:rPr lang="en-US" sz="1200" b="0" baseline="0"/>
            <a:t> so its not important the order or what delays, just that there are delays at all. </a:t>
          </a:r>
          <a:endParaRPr lang="en-US" sz="1200" b="0"/>
        </a:p>
      </xdr:txBody>
    </xdr:sp>
    <xdr:clientData/>
  </xdr:twoCellAnchor>
  <xdr:twoCellAnchor>
    <xdr:from>
      <xdr:col>12</xdr:col>
      <xdr:colOff>307976</xdr:colOff>
      <xdr:row>27</xdr:row>
      <xdr:rowOff>97368</xdr:rowOff>
    </xdr:from>
    <xdr:to>
      <xdr:col>23</xdr:col>
      <xdr:colOff>486833</xdr:colOff>
      <xdr:row>34</xdr:row>
      <xdr:rowOff>158751</xdr:rowOff>
    </xdr:to>
    <xdr:sp macro="" textlink="">
      <xdr:nvSpPr>
        <xdr:cNvPr id="19" name="Rectangle 18">
          <a:extLst>
            <a:ext uri="{FF2B5EF4-FFF2-40B4-BE49-F238E27FC236}">
              <a16:creationId xmlns:a16="http://schemas.microsoft.com/office/drawing/2014/main" id="{EFDA4859-6BBE-49DF-BF64-3F7CAF2E20F7}"/>
            </a:ext>
          </a:extLst>
        </xdr:cNvPr>
        <xdr:cNvSpPr/>
      </xdr:nvSpPr>
      <xdr:spPr>
        <a:xfrm>
          <a:off x="7673976" y="5240868"/>
          <a:ext cx="6931024" cy="1394883"/>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Delete this square to see the solution</a:t>
          </a:r>
          <a:r>
            <a:rPr lang="en-US" sz="1800" baseline="0"/>
            <a:t> and discussion below</a:t>
          </a:r>
          <a:r>
            <a:rPr lang="en-US" sz="1100" baseline="0"/>
            <a:t>.</a:t>
          </a:r>
          <a:endParaRPr lang="en-US" sz="1100"/>
        </a:p>
      </xdr:txBody>
    </xdr:sp>
    <xdr:clientData/>
  </xdr:twoCellAnchor>
  <xdr:twoCellAnchor>
    <xdr:from>
      <xdr:col>0</xdr:col>
      <xdr:colOff>269876</xdr:colOff>
      <xdr:row>35</xdr:row>
      <xdr:rowOff>105831</xdr:rowOff>
    </xdr:from>
    <xdr:to>
      <xdr:col>7</xdr:col>
      <xdr:colOff>98425</xdr:colOff>
      <xdr:row>41</xdr:row>
      <xdr:rowOff>95248</xdr:rowOff>
    </xdr:to>
    <xdr:sp macro="" textlink="">
      <xdr:nvSpPr>
        <xdr:cNvPr id="20" name="TextBox 19">
          <a:extLst>
            <a:ext uri="{FF2B5EF4-FFF2-40B4-BE49-F238E27FC236}">
              <a16:creationId xmlns:a16="http://schemas.microsoft.com/office/drawing/2014/main" id="{CEF06FBA-E207-47B9-97A0-712C765FECAE}"/>
            </a:ext>
          </a:extLst>
        </xdr:cNvPr>
        <xdr:cNvSpPr txBox="1"/>
      </xdr:nvSpPr>
      <xdr:spPr>
        <a:xfrm>
          <a:off x="269876" y="6773331"/>
          <a:ext cx="4125382" cy="11324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4. Does work time impact distribution shape?</a:t>
          </a:r>
        </a:p>
        <a:p>
          <a:endParaRPr lang="en-US" sz="1200" b="0"/>
        </a:p>
        <a:p>
          <a:r>
            <a:rPr lang="en-US" sz="1200" b="0"/>
            <a:t>Double the</a:t>
          </a:r>
          <a:r>
            <a:rPr lang="en-US" sz="1200" b="0" baseline="0"/>
            <a:t> base travel time and halve the delay times. what happens to the distribution shape? Make sure you watch the X-Axis values.</a:t>
          </a:r>
          <a:endParaRPr lang="en-US" sz="1200" b="0"/>
        </a:p>
      </xdr:txBody>
    </xdr:sp>
    <xdr:clientData/>
  </xdr:twoCellAnchor>
  <xdr:twoCellAnchor>
    <xdr:from>
      <xdr:col>12</xdr:col>
      <xdr:colOff>513292</xdr:colOff>
      <xdr:row>35</xdr:row>
      <xdr:rowOff>126998</xdr:rowOff>
    </xdr:from>
    <xdr:to>
      <xdr:col>23</xdr:col>
      <xdr:colOff>10582</xdr:colOff>
      <xdr:row>40</xdr:row>
      <xdr:rowOff>99482</xdr:rowOff>
    </xdr:to>
    <xdr:sp macro="" textlink="">
      <xdr:nvSpPr>
        <xdr:cNvPr id="21" name="TextBox 20">
          <a:extLst>
            <a:ext uri="{FF2B5EF4-FFF2-40B4-BE49-F238E27FC236}">
              <a16:creationId xmlns:a16="http://schemas.microsoft.com/office/drawing/2014/main" id="{CCCBB5FA-E8BC-4213-B31B-2EB5F80DFB3D}"/>
            </a:ext>
          </a:extLst>
        </xdr:cNvPr>
        <xdr:cNvSpPr txBox="1"/>
      </xdr:nvSpPr>
      <xdr:spPr>
        <a:xfrm>
          <a:off x="7879292" y="6794498"/>
          <a:ext cx="6249457" cy="9249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t>No, the distribution is based on how the delays combine. The length of work alters</a:t>
          </a:r>
          <a:r>
            <a:rPr lang="en-US" sz="1200" b="0" baseline="0"/>
            <a:t> the scale of the cycle time, not the shape. </a:t>
          </a:r>
          <a:endParaRPr lang="en-US" sz="1200" b="0"/>
        </a:p>
      </xdr:txBody>
    </xdr:sp>
    <xdr:clientData/>
  </xdr:twoCellAnchor>
  <xdr:twoCellAnchor>
    <xdr:from>
      <xdr:col>12</xdr:col>
      <xdr:colOff>322793</xdr:colOff>
      <xdr:row>35</xdr:row>
      <xdr:rowOff>69852</xdr:rowOff>
    </xdr:from>
    <xdr:to>
      <xdr:col>23</xdr:col>
      <xdr:colOff>501650</xdr:colOff>
      <xdr:row>42</xdr:row>
      <xdr:rowOff>131235</xdr:rowOff>
    </xdr:to>
    <xdr:sp macro="" textlink="">
      <xdr:nvSpPr>
        <xdr:cNvPr id="22" name="Rectangle 21">
          <a:extLst>
            <a:ext uri="{FF2B5EF4-FFF2-40B4-BE49-F238E27FC236}">
              <a16:creationId xmlns:a16="http://schemas.microsoft.com/office/drawing/2014/main" id="{578A3528-BD1E-420E-B0BB-18A6CFF64A8B}"/>
            </a:ext>
          </a:extLst>
        </xdr:cNvPr>
        <xdr:cNvSpPr/>
      </xdr:nvSpPr>
      <xdr:spPr>
        <a:xfrm>
          <a:off x="7688793" y="6737352"/>
          <a:ext cx="6931024" cy="1394883"/>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Delete this square to see the solution</a:t>
          </a:r>
          <a:r>
            <a:rPr lang="en-US" sz="1800" baseline="0"/>
            <a:t> and discussion below</a:t>
          </a:r>
          <a:r>
            <a:rPr lang="en-US" sz="1100" baseline="0"/>
            <a:t>.</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28575</xdr:colOff>
      <xdr:row>0</xdr:row>
      <xdr:rowOff>85725</xdr:rowOff>
    </xdr:from>
    <xdr:to>
      <xdr:col>14</xdr:col>
      <xdr:colOff>587375</xdr:colOff>
      <xdr:row>17</xdr:row>
      <xdr:rowOff>9525</xdr:rowOff>
    </xdr:to>
    <xdr:pic>
      <xdr:nvPicPr>
        <xdr:cNvPr id="4" name="Picture 3">
          <a:extLst>
            <a:ext uri="{FF2B5EF4-FFF2-40B4-BE49-F238E27FC236}">
              <a16:creationId xmlns:a16="http://schemas.microsoft.com/office/drawing/2014/main" id="{898B4B43-04AF-4058-9C12-BEE68AF4EE7D}"/>
            </a:ext>
          </a:extLst>
        </xdr:cNvPr>
        <xdr:cNvPicPr>
          <a:picLocks noChangeAspect="1"/>
        </xdr:cNvPicPr>
      </xdr:nvPicPr>
      <xdr:blipFill>
        <a:blip xmlns:r="http://schemas.openxmlformats.org/officeDocument/2006/relationships" r:embed="rId1"/>
        <a:stretch>
          <a:fillRect/>
        </a:stretch>
      </xdr:blipFill>
      <xdr:spPr>
        <a:xfrm>
          <a:off x="4905375" y="85725"/>
          <a:ext cx="4216400" cy="3162300"/>
        </a:xfrm>
        <a:prstGeom prst="rect">
          <a:avLst/>
        </a:prstGeom>
      </xdr:spPr>
    </xdr:pic>
    <xdr:clientData/>
  </xdr:twoCellAnchor>
  <xdr:twoCellAnchor editAs="oneCell">
    <xdr:from>
      <xdr:col>15</xdr:col>
      <xdr:colOff>76200</xdr:colOff>
      <xdr:row>0</xdr:row>
      <xdr:rowOff>85724</xdr:rowOff>
    </xdr:from>
    <xdr:to>
      <xdr:col>22</xdr:col>
      <xdr:colOff>12700</xdr:colOff>
      <xdr:row>16</xdr:row>
      <xdr:rowOff>190499</xdr:rowOff>
    </xdr:to>
    <xdr:pic>
      <xdr:nvPicPr>
        <xdr:cNvPr id="5" name="Picture 4">
          <a:extLst>
            <a:ext uri="{FF2B5EF4-FFF2-40B4-BE49-F238E27FC236}">
              <a16:creationId xmlns:a16="http://schemas.microsoft.com/office/drawing/2014/main" id="{B210008A-A43B-4903-8846-15CD85C7E9ED}"/>
            </a:ext>
          </a:extLst>
        </xdr:cNvPr>
        <xdr:cNvPicPr>
          <a:picLocks noChangeAspect="1"/>
        </xdr:cNvPicPr>
      </xdr:nvPicPr>
      <xdr:blipFill>
        <a:blip xmlns:r="http://schemas.openxmlformats.org/officeDocument/2006/relationships" r:embed="rId2"/>
        <a:stretch>
          <a:fillRect/>
        </a:stretch>
      </xdr:blipFill>
      <xdr:spPr>
        <a:xfrm>
          <a:off x="9220200" y="85724"/>
          <a:ext cx="4203700" cy="3152775"/>
        </a:xfrm>
        <a:prstGeom prst="rect">
          <a:avLst/>
        </a:prstGeom>
      </xdr:spPr>
    </xdr:pic>
    <xdr:clientData/>
  </xdr:twoCellAnchor>
  <xdr:twoCellAnchor>
    <xdr:from>
      <xdr:col>0</xdr:col>
      <xdr:colOff>190500</xdr:colOff>
      <xdr:row>18</xdr:row>
      <xdr:rowOff>123825</xdr:rowOff>
    </xdr:from>
    <xdr:to>
      <xdr:col>7</xdr:col>
      <xdr:colOff>504825</xdr:colOff>
      <xdr:row>34</xdr:row>
      <xdr:rowOff>142874</xdr:rowOff>
    </xdr:to>
    <xdr:sp macro="" textlink="">
      <xdr:nvSpPr>
        <xdr:cNvPr id="6" name="TextBox 5">
          <a:extLst>
            <a:ext uri="{FF2B5EF4-FFF2-40B4-BE49-F238E27FC236}">
              <a16:creationId xmlns:a16="http://schemas.microsoft.com/office/drawing/2014/main" id="{199E8188-A192-4476-B72C-DED35F9E1280}"/>
            </a:ext>
          </a:extLst>
        </xdr:cNvPr>
        <xdr:cNvSpPr txBox="1"/>
      </xdr:nvSpPr>
      <xdr:spPr>
        <a:xfrm>
          <a:off x="190500" y="3552825"/>
          <a:ext cx="4581525" cy="3067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The general distribution shape for cycle time has been reported for many years. I wondered why it was this shape, and what we could learn from it.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 generally observed that almost universally the distribution was right-skewed, and that some teams more than others. Operations teams almost Exponential, Software Development teams more Rayleigh (Exponential and Rayleigh are different types of statistical probability distributions)</a:t>
          </a:r>
          <a:endParaRPr lang="en-US">
            <a:effectLst/>
          </a:endParaRPr>
        </a:p>
        <a:p>
          <a:endParaRPr lang="en-US" sz="1100" baseline="0"/>
        </a:p>
      </xdr:txBody>
    </xdr:sp>
    <xdr:clientData/>
  </xdr:twoCellAnchor>
  <xdr:twoCellAnchor editAs="oneCell">
    <xdr:from>
      <xdr:col>0</xdr:col>
      <xdr:colOff>0</xdr:colOff>
      <xdr:row>0</xdr:row>
      <xdr:rowOff>19050</xdr:rowOff>
    </xdr:from>
    <xdr:to>
      <xdr:col>8</xdr:col>
      <xdr:colOff>28575</xdr:colOff>
      <xdr:row>14</xdr:row>
      <xdr:rowOff>71979</xdr:rowOff>
    </xdr:to>
    <xdr:pic>
      <xdr:nvPicPr>
        <xdr:cNvPr id="7" name="Picture 6">
          <a:extLst>
            <a:ext uri="{FF2B5EF4-FFF2-40B4-BE49-F238E27FC236}">
              <a16:creationId xmlns:a16="http://schemas.microsoft.com/office/drawing/2014/main" id="{E19C7A62-9346-44B7-BB48-69618BCC9BE3}"/>
            </a:ext>
          </a:extLst>
        </xdr:cNvPr>
        <xdr:cNvPicPr>
          <a:picLocks noChangeAspect="1"/>
        </xdr:cNvPicPr>
      </xdr:nvPicPr>
      <xdr:blipFill>
        <a:blip xmlns:r="http://schemas.openxmlformats.org/officeDocument/2006/relationships" r:embed="rId3"/>
        <a:stretch>
          <a:fillRect/>
        </a:stretch>
      </xdr:blipFill>
      <xdr:spPr>
        <a:xfrm>
          <a:off x="0" y="19050"/>
          <a:ext cx="4905375" cy="2719929"/>
        </a:xfrm>
        <a:prstGeom prst="rect">
          <a:avLst/>
        </a:prstGeom>
      </xdr:spPr>
    </xdr:pic>
    <xdr:clientData/>
  </xdr:twoCellAnchor>
  <xdr:twoCellAnchor>
    <xdr:from>
      <xdr:col>8</xdr:col>
      <xdr:colOff>19050</xdr:colOff>
      <xdr:row>18</xdr:row>
      <xdr:rowOff>123825</xdr:rowOff>
    </xdr:from>
    <xdr:to>
      <xdr:col>14</xdr:col>
      <xdr:colOff>571500</xdr:colOff>
      <xdr:row>34</xdr:row>
      <xdr:rowOff>152400</xdr:rowOff>
    </xdr:to>
    <xdr:sp macro="" textlink="">
      <xdr:nvSpPr>
        <xdr:cNvPr id="8" name="TextBox 7">
          <a:extLst>
            <a:ext uri="{FF2B5EF4-FFF2-40B4-BE49-F238E27FC236}">
              <a16:creationId xmlns:a16="http://schemas.microsoft.com/office/drawing/2014/main" id="{DC83024F-270A-4771-9431-C1B663D46310}"/>
            </a:ext>
          </a:extLst>
        </xdr:cNvPr>
        <xdr:cNvSpPr txBox="1"/>
      </xdr:nvSpPr>
      <xdr:spPr>
        <a:xfrm>
          <a:off x="4895850" y="3552825"/>
          <a:ext cx="4210050" cy="3076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It can be observed by plotting different teams cycle-time (time</a:t>
          </a:r>
          <a:r>
            <a:rPr lang="en-US" sz="1100" baseline="0">
              <a:solidFill>
                <a:schemeClr val="dk1"/>
              </a:solidFill>
              <a:effectLst/>
              <a:latin typeface="+mn-lt"/>
              <a:ea typeface="+mn-ea"/>
              <a:cs typeface="+mn-cs"/>
            </a:rPr>
            <a:t> work completed - time work started) that a variety of different distribution shapes form. I set out to understand how each shape formed. This spreadsheet is one tool I used to explore the relationship between delay probability, delay time and number of delays.</a:t>
          </a:r>
          <a:endParaRPr lang="en-US">
            <a:effectLst/>
          </a:endParaRPr>
        </a:p>
        <a:p>
          <a:endParaRPr lang="en-US" sz="1100"/>
        </a:p>
        <a:p>
          <a:r>
            <a:rPr lang="en-US" sz="1100"/>
            <a:t>Hypothesis 1: The types</a:t>
          </a:r>
          <a:r>
            <a:rPr lang="en-US" sz="1100" baseline="0"/>
            <a:t> of delay and their characteristics in a process cause various cycle time distributions to form.</a:t>
          </a:r>
        </a:p>
        <a:p>
          <a:endParaRPr lang="en-US" sz="1100" baseline="0"/>
        </a:p>
        <a:p>
          <a:r>
            <a:rPr lang="en-US" sz="1100" baseline="0"/>
            <a:t>Hypothesis 2: It is possible to identify distinct groups of cycle time distributions. I identify two (with some overlap) groups shown in Red and Blue above. </a:t>
          </a:r>
        </a:p>
        <a:p>
          <a:endParaRPr lang="en-US" sz="1100"/>
        </a:p>
        <a:p>
          <a:r>
            <a:rPr lang="en-US" sz="1100"/>
            <a:t>Hypothesis 3: Different</a:t>
          </a:r>
          <a:r>
            <a:rPr lang="en-US" sz="1100" baseline="0"/>
            <a:t> improvement actions will only give measurable improvement in one of the groups, and trying to do otherwise is frustrating and wasteful.</a:t>
          </a:r>
          <a:endParaRPr lang="en-US" sz="1100"/>
        </a:p>
      </xdr:txBody>
    </xdr:sp>
    <xdr:clientData/>
  </xdr:twoCellAnchor>
  <xdr:twoCellAnchor>
    <xdr:from>
      <xdr:col>15</xdr:col>
      <xdr:colOff>104775</xdr:colOff>
      <xdr:row>18</xdr:row>
      <xdr:rowOff>114300</xdr:rowOff>
    </xdr:from>
    <xdr:to>
      <xdr:col>22</xdr:col>
      <xdr:colOff>47625</xdr:colOff>
      <xdr:row>34</xdr:row>
      <xdr:rowOff>133350</xdr:rowOff>
    </xdr:to>
    <xdr:sp macro="" textlink="">
      <xdr:nvSpPr>
        <xdr:cNvPr id="9" name="TextBox 8">
          <a:extLst>
            <a:ext uri="{FF2B5EF4-FFF2-40B4-BE49-F238E27FC236}">
              <a16:creationId xmlns:a16="http://schemas.microsoft.com/office/drawing/2014/main" id="{26CAE3DD-B340-4993-BDD2-701F783E0E50}"/>
            </a:ext>
          </a:extLst>
        </xdr:cNvPr>
        <xdr:cNvSpPr txBox="1"/>
      </xdr:nvSpPr>
      <xdr:spPr>
        <a:xfrm>
          <a:off x="9248775" y="3543300"/>
          <a:ext cx="4210050" cy="3067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As an aid for teams to self-identify, I attempted to categorize</a:t>
          </a:r>
          <a:r>
            <a:rPr lang="en-US" sz="1100" baseline="0">
              <a:solidFill>
                <a:schemeClr val="dk1"/>
              </a:solidFill>
              <a:effectLst/>
              <a:latin typeface="+mn-lt"/>
              <a:ea typeface="+mn-ea"/>
              <a:cs typeface="+mn-cs"/>
            </a:rPr>
            <a:t> teams based solely on their cycle-time distribution fit to a probability distribution called "Weibull" that has two parameters. Shape and Scale (I have a spreadsheet that does this automatically, see the Cycle Time and Throughput Calculator.xlsx Weibull &amp; graphs page - get it here: https://github.com/FocusedObjective/FocusedObjective.Resources/blob/master/Spreadsheets/Throughput%20and%20Cycle%20Time%20Calculator%20(5000%20samples).xlsx).</a:t>
          </a:r>
          <a:endParaRPr lang="en-US">
            <a:effectLst/>
          </a:endParaRPr>
        </a:p>
        <a:p>
          <a:endParaRPr lang="en-US" sz="1100"/>
        </a:p>
        <a:p>
          <a:r>
            <a:rPr lang="en-US" sz="1100"/>
            <a:t>Hypothesis 4: The the</a:t>
          </a:r>
          <a:r>
            <a:rPr lang="en-US" sz="1100" baseline="0"/>
            <a:t> Weibull distribution shape and scale parameter are enough to correctly categorize a team into one of four quadrants.</a:t>
          </a:r>
        </a:p>
        <a:p>
          <a:endParaRPr lang="en-US" sz="1100" baseline="0"/>
        </a:p>
        <a:p>
          <a:r>
            <a:rPr lang="en-US" sz="1100" baseline="0"/>
            <a:t>Hypothesis 5: It is possible to intentionally move a teams process into another quadrant to achieve maximum improvement.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tabSelected="1" workbookViewId="0">
      <selection activeCell="C10" sqref="C10"/>
    </sheetView>
  </sheetViews>
  <sheetFormatPr defaultRowHeight="15" x14ac:dyDescent="0.25"/>
  <sheetData>
    <row r="1" spans="1:13" ht="20.25" thickBot="1" x14ac:dyDescent="0.35">
      <c r="A1" s="35" t="s">
        <v>18</v>
      </c>
      <c r="B1" s="35"/>
      <c r="C1" s="35"/>
      <c r="D1" s="35"/>
      <c r="E1" s="35"/>
      <c r="F1" s="35"/>
      <c r="G1" s="35"/>
      <c r="H1" s="35"/>
      <c r="I1" s="35"/>
      <c r="J1" s="35"/>
      <c r="K1" s="35"/>
      <c r="L1" s="35"/>
      <c r="M1" s="35"/>
    </row>
    <row r="2" spans="1:13" ht="15.75" thickTop="1" x14ac:dyDescent="0.25"/>
    <row r="3" spans="1:13" x14ac:dyDescent="0.25">
      <c r="G3">
        <v>10</v>
      </c>
    </row>
    <row r="4" spans="1:13" x14ac:dyDescent="0.25">
      <c r="G4">
        <v>2</v>
      </c>
    </row>
    <row r="7" spans="1:13" x14ac:dyDescent="0.25">
      <c r="C7" s="36">
        <v>0.2</v>
      </c>
    </row>
    <row r="8" spans="1:13" x14ac:dyDescent="0.25">
      <c r="C8" s="36">
        <v>0.2</v>
      </c>
    </row>
    <row r="9" spans="1:13" x14ac:dyDescent="0.25">
      <c r="C9" s="36">
        <v>0.2</v>
      </c>
    </row>
    <row r="10" spans="1:13" x14ac:dyDescent="0.25">
      <c r="C10" s="36">
        <v>0.2</v>
      </c>
    </row>
    <row r="11" spans="1:13" x14ac:dyDescent="0.25">
      <c r="C11" s="36">
        <v>0.2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9"/>
  <sheetViews>
    <sheetView showGridLines="0" zoomScale="90" zoomScaleNormal="90" workbookViewId="0">
      <selection activeCell="G5" sqref="G5"/>
    </sheetView>
  </sheetViews>
  <sheetFormatPr defaultRowHeight="15" x14ac:dyDescent="0.25"/>
  <cols>
    <col min="1" max="1" width="6.85546875" customWidth="1"/>
    <col min="2" max="2" width="13.7109375" customWidth="1"/>
    <col min="15" max="15" width="9.42578125" bestFit="1" customWidth="1"/>
  </cols>
  <sheetData>
    <row r="1" spans="1:34" x14ac:dyDescent="0.25">
      <c r="X1" s="3">
        <f>NumberOfCars</f>
        <v>100</v>
      </c>
      <c r="Y1" s="3" t="s">
        <v>10</v>
      </c>
    </row>
    <row r="2" spans="1:34" x14ac:dyDescent="0.25">
      <c r="A2" t="s">
        <v>0</v>
      </c>
      <c r="G2" s="1">
        <v>100</v>
      </c>
      <c r="H2" t="s">
        <v>10</v>
      </c>
      <c r="X2" s="3">
        <f>MinimumTravelTime</f>
        <v>10</v>
      </c>
      <c r="Y2" s="3" t="s">
        <v>13</v>
      </c>
    </row>
    <row r="3" spans="1:34" x14ac:dyDescent="0.25">
      <c r="A3" t="s">
        <v>2</v>
      </c>
      <c r="G3" s="1">
        <v>10</v>
      </c>
      <c r="H3" t="s">
        <v>1</v>
      </c>
    </row>
    <row r="4" spans="1:34" x14ac:dyDescent="0.25">
      <c r="A4" t="s">
        <v>3</v>
      </c>
      <c r="G4" s="1">
        <v>2</v>
      </c>
      <c r="H4" t="s">
        <v>1</v>
      </c>
      <c r="T4" s="19"/>
      <c r="U4" s="8">
        <f>1-Light1RedPercentage</f>
        <v>0.8</v>
      </c>
      <c r="V4" s="7" t="str">
        <f>" of " &amp;NumberOfCars&amp;" cars get a Green light ="</f>
        <v xml:space="preserve"> of 100 cars get a Green light =</v>
      </c>
      <c r="W4" s="16"/>
      <c r="X4" s="16"/>
      <c r="Y4" s="16"/>
      <c r="Z4" s="16"/>
      <c r="AA4" s="8">
        <f>Light1RedPercentage</f>
        <v>0.2</v>
      </c>
      <c r="AB4" s="7" t="str">
        <f>" of " &amp;NumberOfCars&amp;" cars get a Red light ="</f>
        <v xml:space="preserve"> of 100 cars get a Red light =</v>
      </c>
      <c r="AC4" s="16"/>
      <c r="AD4" s="20"/>
    </row>
    <row r="5" spans="1:34" x14ac:dyDescent="0.25">
      <c r="A5" t="s">
        <v>4</v>
      </c>
      <c r="S5" s="3" t="s">
        <v>5</v>
      </c>
      <c r="T5" s="21"/>
      <c r="U5" s="11">
        <f>U4*NumberOfCars</f>
        <v>80</v>
      </c>
      <c r="V5" s="11" t="s">
        <v>10</v>
      </c>
      <c r="W5" s="17"/>
      <c r="X5" s="17"/>
      <c r="Y5" s="17"/>
      <c r="Z5" s="22"/>
      <c r="AA5" s="11">
        <f>AA4*NumberOfCars</f>
        <v>20</v>
      </c>
      <c r="AB5" s="11" t="s">
        <v>10</v>
      </c>
      <c r="AC5" s="17"/>
      <c r="AD5" s="23"/>
    </row>
    <row r="6" spans="1:34" x14ac:dyDescent="0.25">
      <c r="C6" t="s">
        <v>17</v>
      </c>
      <c r="T6" s="24"/>
      <c r="U6" s="14">
        <f>0</f>
        <v>0</v>
      </c>
      <c r="V6" s="14" t="s">
        <v>11</v>
      </c>
      <c r="W6" s="18"/>
      <c r="X6" s="18"/>
      <c r="Y6" s="18"/>
      <c r="Z6" s="18"/>
      <c r="AA6" s="14">
        <f>RedLightDelayTime</f>
        <v>2</v>
      </c>
      <c r="AB6" s="14" t="s">
        <v>11</v>
      </c>
      <c r="AC6" s="18"/>
      <c r="AD6" s="25"/>
    </row>
    <row r="7" spans="1:34" x14ac:dyDescent="0.25">
      <c r="B7" t="s">
        <v>5</v>
      </c>
      <c r="C7" s="2">
        <v>0.2</v>
      </c>
      <c r="D7" s="4" t="str">
        <f xml:space="preserve"> " ("&amp;C7*100&amp;" cars out of every 100 will get a RED signal)"</f>
        <v xml:space="preserve"> (20 cars out of every 100 will get a RED signal)</v>
      </c>
    </row>
    <row r="8" spans="1:34" x14ac:dyDescent="0.25">
      <c r="B8" t="s">
        <v>6</v>
      </c>
      <c r="C8" s="2">
        <v>0.2</v>
      </c>
      <c r="D8" s="4"/>
    </row>
    <row r="9" spans="1:34" x14ac:dyDescent="0.25">
      <c r="B9" t="s">
        <v>7</v>
      </c>
      <c r="C9" s="2">
        <v>0.2</v>
      </c>
      <c r="D9" s="4"/>
      <c r="R9" s="6">
        <f>1-Light2RedPercentage</f>
        <v>0.8</v>
      </c>
      <c r="S9" s="7" t="str">
        <f>" of " &amp;U5&amp;" cars  ="</f>
        <v xml:space="preserve"> of 80 cars  =</v>
      </c>
      <c r="T9" s="16"/>
      <c r="U9" s="16"/>
      <c r="V9" s="8">
        <f>Light2RedPercentage</f>
        <v>0.2</v>
      </c>
      <c r="W9" s="9" t="str">
        <f>" of "&amp;U5&amp;" ="</f>
        <v xml:space="preserve"> of 80 =</v>
      </c>
      <c r="Z9" s="6">
        <f>1-Light2RedPercentage</f>
        <v>0.8</v>
      </c>
      <c r="AA9" s="7" t="str">
        <f>" of " &amp;AA5&amp;" cars ="</f>
        <v xml:space="preserve"> of 20 cars =</v>
      </c>
      <c r="AB9" s="16"/>
      <c r="AC9" s="16"/>
      <c r="AD9" s="8">
        <f>Light2RedPercentage</f>
        <v>0.2</v>
      </c>
      <c r="AE9" s="9" t="str">
        <f>" of "&amp;AA5&amp;" ="</f>
        <v xml:space="preserve"> of 20 =</v>
      </c>
    </row>
    <row r="10" spans="1:34" x14ac:dyDescent="0.25">
      <c r="B10" t="s">
        <v>8</v>
      </c>
      <c r="C10" s="30">
        <v>0.2</v>
      </c>
      <c r="D10" s="4"/>
      <c r="Q10" s="3" t="s">
        <v>6</v>
      </c>
      <c r="R10" s="10">
        <f>R9*U5</f>
        <v>64</v>
      </c>
      <c r="S10" s="11" t="s">
        <v>10</v>
      </c>
      <c r="T10" s="17"/>
      <c r="U10" s="17"/>
      <c r="V10" s="11">
        <f>V9*U5</f>
        <v>16</v>
      </c>
      <c r="W10" s="12" t="s">
        <v>10</v>
      </c>
      <c r="Z10" s="10">
        <f>Z9*AA5</f>
        <v>16</v>
      </c>
      <c r="AA10" s="11" t="s">
        <v>10</v>
      </c>
      <c r="AB10" s="17"/>
      <c r="AC10" s="17"/>
      <c r="AD10" s="11">
        <f>AD9*AA5</f>
        <v>4</v>
      </c>
      <c r="AE10" s="12" t="s">
        <v>10</v>
      </c>
    </row>
    <row r="11" spans="1:34" x14ac:dyDescent="0.25">
      <c r="B11" t="s">
        <v>9</v>
      </c>
      <c r="C11" s="31">
        <v>0.2</v>
      </c>
      <c r="D11" s="4"/>
      <c r="R11" s="13">
        <f>0</f>
        <v>0</v>
      </c>
      <c r="S11" s="14" t="s">
        <v>12</v>
      </c>
      <c r="T11" s="18"/>
      <c r="U11" s="18"/>
      <c r="V11" s="14">
        <f>RedLightDelayTime</f>
        <v>2</v>
      </c>
      <c r="W11" s="15" t="s">
        <v>12</v>
      </c>
      <c r="Z11" s="13">
        <f>0</f>
        <v>0</v>
      </c>
      <c r="AA11" s="14" t="s">
        <v>12</v>
      </c>
      <c r="AB11" s="18"/>
      <c r="AC11" s="18"/>
      <c r="AD11" s="14">
        <f>RedLightDelayTime</f>
        <v>2</v>
      </c>
      <c r="AE11" s="15" t="s">
        <v>12</v>
      </c>
    </row>
    <row r="14" spans="1:34" x14ac:dyDescent="0.25">
      <c r="O14" s="6">
        <f>1-Light3RedPErcentage</f>
        <v>0.8</v>
      </c>
      <c r="P14" s="7" t="str">
        <f>" of " &amp;R10&amp;" ="</f>
        <v xml:space="preserve"> of 64 =</v>
      </c>
      <c r="Q14" s="8">
        <f>Light3RedPErcentage</f>
        <v>0.2</v>
      </c>
      <c r="R14" s="9" t="str">
        <f>" of "&amp;R10&amp;" ="</f>
        <v xml:space="preserve"> of 64 =</v>
      </c>
      <c r="T14" s="6">
        <f>1-Light3RedPErcentage</f>
        <v>0.8</v>
      </c>
      <c r="U14" s="7" t="str">
        <f>" of " &amp;V10&amp;" ="</f>
        <v xml:space="preserve"> of 16 =</v>
      </c>
      <c r="V14" s="8">
        <f>Light3RedPErcentage</f>
        <v>0.2</v>
      </c>
      <c r="W14" s="9" t="str">
        <f>" of "&amp;V10&amp;" ="</f>
        <v xml:space="preserve"> of 16 =</v>
      </c>
      <c r="Z14" s="6">
        <f>1-Light3RedPErcentage</f>
        <v>0.8</v>
      </c>
      <c r="AA14" s="7" t="str">
        <f>" of " &amp;Z10&amp;" ="</f>
        <v xml:space="preserve"> of 16 =</v>
      </c>
      <c r="AB14" s="8">
        <f>Light3RedPErcentage</f>
        <v>0.2</v>
      </c>
      <c r="AC14" s="9" t="str">
        <f>" of "&amp;Z10&amp;" ="</f>
        <v xml:space="preserve"> of 16 =</v>
      </c>
      <c r="AE14" s="6">
        <f>1-Light3RedPErcentage</f>
        <v>0.8</v>
      </c>
      <c r="AF14" s="7" t="str">
        <f>" of " &amp;AD10&amp;" ="</f>
        <v xml:space="preserve"> of 4 =</v>
      </c>
      <c r="AG14" s="8">
        <f>Light3RedPErcentage</f>
        <v>0.2</v>
      </c>
      <c r="AH14" s="9" t="str">
        <f>" of "&amp;AD10&amp;" ="</f>
        <v xml:space="preserve"> of 4 =</v>
      </c>
    </row>
    <row r="15" spans="1:34" x14ac:dyDescent="0.25">
      <c r="N15" s="3" t="s">
        <v>7</v>
      </c>
      <c r="O15" s="27">
        <f>O14*R10</f>
        <v>51.2</v>
      </c>
      <c r="P15" s="29" t="s">
        <v>10</v>
      </c>
      <c r="Q15" s="29">
        <f>Q14*R10</f>
        <v>12.8</v>
      </c>
      <c r="R15" s="28" t="s">
        <v>10</v>
      </c>
      <c r="S15" s="5"/>
      <c r="T15" s="27">
        <f>T14*V10</f>
        <v>12.8</v>
      </c>
      <c r="U15" s="29" t="s">
        <v>10</v>
      </c>
      <c r="V15" s="29">
        <f>V14*V10</f>
        <v>3.2</v>
      </c>
      <c r="W15" s="28" t="s">
        <v>10</v>
      </c>
      <c r="X15" s="5"/>
      <c r="Y15" s="5"/>
      <c r="Z15" s="27">
        <f>Z14*Z10</f>
        <v>12.8</v>
      </c>
      <c r="AA15" s="29" t="s">
        <v>10</v>
      </c>
      <c r="AB15" s="29">
        <f>AB14*Z10</f>
        <v>3.2</v>
      </c>
      <c r="AC15" s="28" t="s">
        <v>10</v>
      </c>
      <c r="AD15" s="5"/>
      <c r="AE15" s="27">
        <f>AE14*AD10</f>
        <v>3.2</v>
      </c>
      <c r="AF15" s="29" t="s">
        <v>10</v>
      </c>
      <c r="AG15" s="29">
        <f>AG14*AD10</f>
        <v>0.8</v>
      </c>
      <c r="AH15" s="28" t="s">
        <v>10</v>
      </c>
    </row>
    <row r="16" spans="1:34" x14ac:dyDescent="0.25">
      <c r="O16" s="13">
        <f>0</f>
        <v>0</v>
      </c>
      <c r="P16" s="14" t="s">
        <v>12</v>
      </c>
      <c r="Q16" s="14">
        <f>RedLightDelayTime</f>
        <v>2</v>
      </c>
      <c r="R16" s="15" t="s">
        <v>12</v>
      </c>
      <c r="T16" s="13">
        <f>0</f>
        <v>0</v>
      </c>
      <c r="U16" s="14" t="s">
        <v>12</v>
      </c>
      <c r="V16" s="14">
        <f>RedLightDelayTime</f>
        <v>2</v>
      </c>
      <c r="W16" s="15" t="s">
        <v>12</v>
      </c>
      <c r="Z16" s="13">
        <f>0</f>
        <v>0</v>
      </c>
      <c r="AA16" s="14" t="s">
        <v>12</v>
      </c>
      <c r="AB16" s="14">
        <f>RedLightDelayTime</f>
        <v>2</v>
      </c>
      <c r="AC16" s="15" t="s">
        <v>12</v>
      </c>
      <c r="AE16" s="13">
        <f>0</f>
        <v>0</v>
      </c>
      <c r="AF16" s="14" t="s">
        <v>12</v>
      </c>
      <c r="AG16" s="14">
        <f>RedLightDelayTime</f>
        <v>2</v>
      </c>
      <c r="AH16" s="15" t="s">
        <v>12</v>
      </c>
    </row>
    <row r="19" spans="9:40" x14ac:dyDescent="0.25">
      <c r="M19" s="6">
        <f>1-Light4RedPercentage</f>
        <v>0.8</v>
      </c>
      <c r="N19" s="26">
        <f>Light4RedPercentage</f>
        <v>0.2</v>
      </c>
      <c r="P19" s="6">
        <f>1-Light4RedPercentage</f>
        <v>0.8</v>
      </c>
      <c r="Q19" s="26">
        <f>Light4RedPercentage</f>
        <v>0.2</v>
      </c>
      <c r="S19" s="6">
        <f>1-Light4RedPercentage</f>
        <v>0.8</v>
      </c>
      <c r="T19" s="26">
        <f>Light4RedPercentage</f>
        <v>0.2</v>
      </c>
      <c r="V19" s="6">
        <f>1-Light4RedPercentage</f>
        <v>0.8</v>
      </c>
      <c r="W19" s="26">
        <f>Light4RedPercentage</f>
        <v>0.2</v>
      </c>
      <c r="Z19" s="6">
        <f>1-Light4RedPercentage</f>
        <v>0.8</v>
      </c>
      <c r="AA19" s="26">
        <f>Light4RedPercentage</f>
        <v>0.2</v>
      </c>
      <c r="AC19" s="6">
        <f>1-Light4RedPercentage</f>
        <v>0.8</v>
      </c>
      <c r="AD19" s="26">
        <f>Light4RedPercentage</f>
        <v>0.2</v>
      </c>
      <c r="AF19" s="6">
        <f>1-Light4RedPercentage</f>
        <v>0.8</v>
      </c>
      <c r="AG19" s="26">
        <f>Light4RedPercentage</f>
        <v>0.2</v>
      </c>
      <c r="AI19" s="6">
        <f>1-Light4RedPercentage</f>
        <v>0.8</v>
      </c>
      <c r="AJ19" s="26">
        <f>Light4RedPercentage</f>
        <v>0.2</v>
      </c>
    </row>
    <row r="20" spans="9:40" x14ac:dyDescent="0.25">
      <c r="L20" s="3" t="s">
        <v>8</v>
      </c>
      <c r="M20" s="27">
        <f>M19*O15</f>
        <v>40.960000000000008</v>
      </c>
      <c r="N20" s="28">
        <f>N19*O15</f>
        <v>10.240000000000002</v>
      </c>
      <c r="P20" s="27">
        <f>P19*Q15</f>
        <v>10.240000000000002</v>
      </c>
      <c r="Q20" s="28">
        <f>Q19*Q15</f>
        <v>2.5600000000000005</v>
      </c>
      <c r="S20" s="27">
        <f>S19*T15</f>
        <v>10.240000000000002</v>
      </c>
      <c r="T20" s="28">
        <f>T19*T15</f>
        <v>2.5600000000000005</v>
      </c>
      <c r="V20" s="27">
        <f>V19*V15</f>
        <v>2.5600000000000005</v>
      </c>
      <c r="W20" s="28">
        <f>W19*V15</f>
        <v>0.64000000000000012</v>
      </c>
      <c r="Z20" s="27">
        <f>Z19*Z15</f>
        <v>10.240000000000002</v>
      </c>
      <c r="AA20" s="28">
        <f>AA19*Z15</f>
        <v>2.5600000000000005</v>
      </c>
      <c r="AC20" s="27">
        <f>AC19*AB15</f>
        <v>2.5600000000000005</v>
      </c>
      <c r="AD20" s="28">
        <f>AD19*AB15</f>
        <v>0.64000000000000012</v>
      </c>
      <c r="AF20" s="27">
        <f>AF19*AE15</f>
        <v>2.5600000000000005</v>
      </c>
      <c r="AG20" s="28">
        <f>AG19*AE15</f>
        <v>0.64000000000000012</v>
      </c>
      <c r="AI20" s="27">
        <f>AI19*AG15</f>
        <v>0.64000000000000012</v>
      </c>
      <c r="AJ20" s="28">
        <f>AJ19*AG15</f>
        <v>0.16000000000000003</v>
      </c>
    </row>
    <row r="21" spans="9:40" x14ac:dyDescent="0.25">
      <c r="M21" s="13">
        <f>0</f>
        <v>0</v>
      </c>
      <c r="N21" s="15">
        <f>RedLightDelayTime</f>
        <v>2</v>
      </c>
      <c r="P21" s="13">
        <f>0</f>
        <v>0</v>
      </c>
      <c r="Q21" s="15">
        <f>RedLightDelayTime</f>
        <v>2</v>
      </c>
      <c r="S21" s="13">
        <f>0</f>
        <v>0</v>
      </c>
      <c r="T21" s="15">
        <f>RedLightDelayTime</f>
        <v>2</v>
      </c>
      <c r="V21" s="13">
        <f>0</f>
        <v>0</v>
      </c>
      <c r="W21" s="15">
        <f>RedLightDelayTime</f>
        <v>2</v>
      </c>
      <c r="Z21" s="13">
        <f>0</f>
        <v>0</v>
      </c>
      <c r="AA21" s="15">
        <f>RedLightDelayTime</f>
        <v>2</v>
      </c>
      <c r="AC21" s="13">
        <f>0</f>
        <v>0</v>
      </c>
      <c r="AD21" s="15">
        <f>RedLightDelayTime</f>
        <v>2</v>
      </c>
      <c r="AF21" s="13">
        <f>0</f>
        <v>0</v>
      </c>
      <c r="AG21" s="15">
        <f>RedLightDelayTime</f>
        <v>2</v>
      </c>
      <c r="AI21" s="13">
        <f>0</f>
        <v>0</v>
      </c>
      <c r="AJ21" s="15">
        <f>RedLightDelayTime</f>
        <v>2</v>
      </c>
    </row>
    <row r="22" spans="9:40" x14ac:dyDescent="0.25">
      <c r="I22" s="3" t="s">
        <v>14</v>
      </c>
    </row>
    <row r="24" spans="9:40" x14ac:dyDescent="0.25">
      <c r="I24" s="6">
        <f>1-Light5RedPercentage</f>
        <v>0.8</v>
      </c>
      <c r="J24" s="26">
        <f>Light5RedPercentage</f>
        <v>0.2</v>
      </c>
      <c r="K24" s="6">
        <f>1-Light5RedPercentage</f>
        <v>0.8</v>
      </c>
      <c r="L24" s="26">
        <f>Light5RedPercentage</f>
        <v>0.2</v>
      </c>
      <c r="M24" s="6">
        <f>1-Light5RedPercentage</f>
        <v>0.8</v>
      </c>
      <c r="N24" s="26">
        <f>Light5RedPercentage</f>
        <v>0.2</v>
      </c>
      <c r="O24" s="6">
        <f>1-Light5RedPercentage</f>
        <v>0.8</v>
      </c>
      <c r="P24" s="26">
        <f>Light5RedPercentage</f>
        <v>0.2</v>
      </c>
      <c r="Q24" s="6">
        <f>1-Light5RedPercentage</f>
        <v>0.8</v>
      </c>
      <c r="R24" s="26">
        <f>Light5RedPercentage</f>
        <v>0.2</v>
      </c>
      <c r="S24" s="6">
        <f>1-Light5RedPercentage</f>
        <v>0.8</v>
      </c>
      <c r="T24" s="26">
        <f>Light5RedPercentage</f>
        <v>0.2</v>
      </c>
      <c r="U24" s="6">
        <f>1-Light5RedPercentage</f>
        <v>0.8</v>
      </c>
      <c r="V24" s="26">
        <f>Light5RedPercentage</f>
        <v>0.2</v>
      </c>
      <c r="W24" s="6">
        <f>1-Light5RedPercentage</f>
        <v>0.8</v>
      </c>
      <c r="X24" s="26">
        <f>Light5RedPercentage</f>
        <v>0.2</v>
      </c>
      <c r="Y24" s="6">
        <f>1-Light5RedPercentage</f>
        <v>0.8</v>
      </c>
      <c r="Z24" s="26">
        <f>Light5RedPercentage</f>
        <v>0.2</v>
      </c>
      <c r="AA24" s="6">
        <f>1-Light5RedPercentage</f>
        <v>0.8</v>
      </c>
      <c r="AB24" s="26">
        <f>Light5RedPercentage</f>
        <v>0.2</v>
      </c>
      <c r="AC24" s="6">
        <f>1-Light5RedPercentage</f>
        <v>0.8</v>
      </c>
      <c r="AD24" s="26">
        <f>Light5RedPercentage</f>
        <v>0.2</v>
      </c>
      <c r="AE24" s="6">
        <f>1-Light5RedPercentage</f>
        <v>0.8</v>
      </c>
      <c r="AF24" s="26">
        <f>Light5RedPercentage</f>
        <v>0.2</v>
      </c>
      <c r="AG24" s="6">
        <f>1-Light5RedPercentage</f>
        <v>0.8</v>
      </c>
      <c r="AH24" s="26">
        <f>Light5RedPercentage</f>
        <v>0.2</v>
      </c>
      <c r="AI24" s="6">
        <f>1-Light5RedPercentage</f>
        <v>0.8</v>
      </c>
      <c r="AJ24" s="26">
        <f>Light5RedPercentage</f>
        <v>0.2</v>
      </c>
      <c r="AK24" s="6">
        <f>1-Light5RedPercentage</f>
        <v>0.8</v>
      </c>
      <c r="AL24" s="26">
        <f>Light5RedPercentage</f>
        <v>0.2</v>
      </c>
      <c r="AM24" s="6">
        <f>1-Light5RedPercentage</f>
        <v>0.8</v>
      </c>
      <c r="AN24" s="26">
        <f>Light5RedPercentage</f>
        <v>0.2</v>
      </c>
    </row>
    <row r="25" spans="9:40" x14ac:dyDescent="0.25">
      <c r="I25" s="27">
        <f>I24*M20</f>
        <v>32.768000000000008</v>
      </c>
      <c r="J25" s="28">
        <f>J24*M20</f>
        <v>8.1920000000000019</v>
      </c>
      <c r="K25" s="27">
        <f>K24*N20</f>
        <v>8.1920000000000019</v>
      </c>
      <c r="L25" s="28">
        <f>L24*N20</f>
        <v>2.0480000000000005</v>
      </c>
      <c r="M25" s="27">
        <f>M24*P20</f>
        <v>8.1920000000000019</v>
      </c>
      <c r="N25" s="28">
        <f>N24*P20</f>
        <v>2.0480000000000005</v>
      </c>
      <c r="O25" s="27">
        <f>O24*Q20</f>
        <v>2.0480000000000005</v>
      </c>
      <c r="P25" s="28">
        <f>P24*Q20</f>
        <v>0.51200000000000012</v>
      </c>
      <c r="Q25" s="27">
        <f>Q24*S20</f>
        <v>8.1920000000000019</v>
      </c>
      <c r="R25" s="28">
        <f>R24*S20</f>
        <v>2.0480000000000005</v>
      </c>
      <c r="S25" s="27">
        <f>S24*T20</f>
        <v>2.0480000000000005</v>
      </c>
      <c r="T25" s="28">
        <f>T24*T20</f>
        <v>0.51200000000000012</v>
      </c>
      <c r="U25" s="27">
        <f>U24*V20</f>
        <v>2.0480000000000005</v>
      </c>
      <c r="V25" s="28">
        <f>V24*V20</f>
        <v>0.51200000000000012</v>
      </c>
      <c r="W25" s="27">
        <f>W24*W20</f>
        <v>0.51200000000000012</v>
      </c>
      <c r="X25" s="28">
        <f>X24*W20</f>
        <v>0.12800000000000003</v>
      </c>
      <c r="Y25" s="27">
        <f>Y24*Z20</f>
        <v>8.1920000000000019</v>
      </c>
      <c r="Z25" s="28">
        <f>Z24*Z20</f>
        <v>2.0480000000000005</v>
      </c>
      <c r="AA25" s="27">
        <f>AA24*AA20</f>
        <v>2.0480000000000005</v>
      </c>
      <c r="AB25" s="28">
        <f>AB24*AA20</f>
        <v>0.51200000000000012</v>
      </c>
      <c r="AC25" s="27">
        <f>AC24*AC20</f>
        <v>2.0480000000000005</v>
      </c>
      <c r="AD25" s="28">
        <f>AD24*AC20</f>
        <v>0.51200000000000012</v>
      </c>
      <c r="AE25" s="27">
        <f>AE24*AD20</f>
        <v>0.51200000000000012</v>
      </c>
      <c r="AF25" s="28">
        <f>AF24*AD20</f>
        <v>0.12800000000000003</v>
      </c>
      <c r="AG25" s="27">
        <f>AG24*AF20</f>
        <v>2.0480000000000005</v>
      </c>
      <c r="AH25" s="28">
        <f>AH24*AF20</f>
        <v>0.51200000000000012</v>
      </c>
      <c r="AI25" s="27">
        <f>AI24*AG20</f>
        <v>0.51200000000000012</v>
      </c>
      <c r="AJ25" s="28">
        <f>AJ24*AG20</f>
        <v>0.12800000000000003</v>
      </c>
      <c r="AK25" s="27">
        <f>AK24*AI20</f>
        <v>0.51200000000000012</v>
      </c>
      <c r="AL25" s="28">
        <f>AL24*AI20</f>
        <v>0.12800000000000003</v>
      </c>
      <c r="AM25" s="27">
        <f>AM24*AJ20</f>
        <v>0.12800000000000003</v>
      </c>
      <c r="AN25" s="28">
        <f>AN24*AJ20</f>
        <v>3.2000000000000008E-2</v>
      </c>
    </row>
    <row r="26" spans="9:40" x14ac:dyDescent="0.25">
      <c r="I26" s="13">
        <f>0</f>
        <v>0</v>
      </c>
      <c r="J26" s="15">
        <f>RedLightDelayTime</f>
        <v>2</v>
      </c>
      <c r="K26" s="13">
        <f>0</f>
        <v>0</v>
      </c>
      <c r="L26" s="15">
        <f>RedLightDelayTime</f>
        <v>2</v>
      </c>
      <c r="M26" s="13">
        <f>0</f>
        <v>0</v>
      </c>
      <c r="N26" s="15">
        <f>RedLightDelayTime</f>
        <v>2</v>
      </c>
      <c r="O26" s="13">
        <f>0</f>
        <v>0</v>
      </c>
      <c r="P26" s="15">
        <f>RedLightDelayTime</f>
        <v>2</v>
      </c>
      <c r="Q26" s="13">
        <f>0</f>
        <v>0</v>
      </c>
      <c r="R26" s="15">
        <f>RedLightDelayTime</f>
        <v>2</v>
      </c>
      <c r="S26" s="13">
        <f>0</f>
        <v>0</v>
      </c>
      <c r="T26" s="15">
        <f>RedLightDelayTime</f>
        <v>2</v>
      </c>
      <c r="U26" s="13">
        <f>0</f>
        <v>0</v>
      </c>
      <c r="V26" s="15">
        <f>RedLightDelayTime</f>
        <v>2</v>
      </c>
      <c r="W26" s="13">
        <f>0</f>
        <v>0</v>
      </c>
      <c r="X26" s="15">
        <f>RedLightDelayTime</f>
        <v>2</v>
      </c>
      <c r="Y26" s="13">
        <f>0</f>
        <v>0</v>
      </c>
      <c r="Z26" s="15">
        <f>RedLightDelayTime</f>
        <v>2</v>
      </c>
      <c r="AA26" s="13">
        <f>0</f>
        <v>0</v>
      </c>
      <c r="AB26" s="15">
        <f>RedLightDelayTime</f>
        <v>2</v>
      </c>
      <c r="AC26" s="13">
        <f>0</f>
        <v>0</v>
      </c>
      <c r="AD26" s="15">
        <f>RedLightDelayTime</f>
        <v>2</v>
      </c>
      <c r="AE26" s="13">
        <f>0</f>
        <v>0</v>
      </c>
      <c r="AF26" s="15">
        <f>RedLightDelayTime</f>
        <v>2</v>
      </c>
      <c r="AG26" s="13">
        <f>0</f>
        <v>0</v>
      </c>
      <c r="AH26" s="15">
        <f>RedLightDelayTime</f>
        <v>2</v>
      </c>
      <c r="AI26" s="13">
        <f>0</f>
        <v>0</v>
      </c>
      <c r="AJ26" s="15">
        <f>RedLightDelayTime</f>
        <v>2</v>
      </c>
      <c r="AK26" s="13">
        <f>0</f>
        <v>0</v>
      </c>
      <c r="AL26" s="15">
        <f>RedLightDelayTime</f>
        <v>2</v>
      </c>
      <c r="AM26" s="13">
        <f>0</f>
        <v>0</v>
      </c>
      <c r="AN26" s="15">
        <f>RedLightDelayTime</f>
        <v>2</v>
      </c>
    </row>
    <row r="29" spans="9:40" x14ac:dyDescent="0.25">
      <c r="I29" s="32">
        <f>I25</f>
        <v>32.768000000000008</v>
      </c>
      <c r="J29" s="32">
        <f t="shared" ref="J29:AN29" si="0">J25</f>
        <v>8.1920000000000019</v>
      </c>
      <c r="K29" s="32">
        <f t="shared" si="0"/>
        <v>8.1920000000000019</v>
      </c>
      <c r="L29" s="32">
        <f t="shared" si="0"/>
        <v>2.0480000000000005</v>
      </c>
      <c r="M29" s="32">
        <f t="shared" si="0"/>
        <v>8.1920000000000019</v>
      </c>
      <c r="N29" s="32">
        <f t="shared" si="0"/>
        <v>2.0480000000000005</v>
      </c>
      <c r="O29" s="32">
        <f t="shared" si="0"/>
        <v>2.0480000000000005</v>
      </c>
      <c r="P29" s="32">
        <f t="shared" si="0"/>
        <v>0.51200000000000012</v>
      </c>
      <c r="Q29" s="32">
        <f t="shared" si="0"/>
        <v>8.1920000000000019</v>
      </c>
      <c r="R29" s="32">
        <f t="shared" si="0"/>
        <v>2.0480000000000005</v>
      </c>
      <c r="S29" s="32">
        <f t="shared" si="0"/>
        <v>2.0480000000000005</v>
      </c>
      <c r="T29" s="32">
        <f t="shared" si="0"/>
        <v>0.51200000000000012</v>
      </c>
      <c r="U29" s="32">
        <f t="shared" si="0"/>
        <v>2.0480000000000005</v>
      </c>
      <c r="V29" s="32">
        <f t="shared" si="0"/>
        <v>0.51200000000000012</v>
      </c>
      <c r="W29" s="32">
        <f t="shared" si="0"/>
        <v>0.51200000000000012</v>
      </c>
      <c r="X29" s="32">
        <f t="shared" si="0"/>
        <v>0.12800000000000003</v>
      </c>
      <c r="Y29" s="32">
        <f t="shared" si="0"/>
        <v>8.1920000000000019</v>
      </c>
      <c r="Z29" s="32">
        <f t="shared" si="0"/>
        <v>2.0480000000000005</v>
      </c>
      <c r="AA29" s="32">
        <f t="shared" si="0"/>
        <v>2.0480000000000005</v>
      </c>
      <c r="AB29" s="32">
        <f t="shared" si="0"/>
        <v>0.51200000000000012</v>
      </c>
      <c r="AC29" s="32">
        <f t="shared" si="0"/>
        <v>2.0480000000000005</v>
      </c>
      <c r="AD29" s="33">
        <f t="shared" si="0"/>
        <v>0.51200000000000012</v>
      </c>
      <c r="AE29" s="33">
        <f t="shared" si="0"/>
        <v>0.51200000000000012</v>
      </c>
      <c r="AF29" s="33">
        <f t="shared" si="0"/>
        <v>0.12800000000000003</v>
      </c>
      <c r="AG29" s="33">
        <f t="shared" si="0"/>
        <v>2.0480000000000005</v>
      </c>
      <c r="AH29" s="33">
        <f t="shared" si="0"/>
        <v>0.51200000000000012</v>
      </c>
      <c r="AI29" s="33">
        <f t="shared" si="0"/>
        <v>0.51200000000000012</v>
      </c>
      <c r="AJ29" s="33">
        <f t="shared" si="0"/>
        <v>0.12800000000000003</v>
      </c>
      <c r="AK29" s="33">
        <f t="shared" si="0"/>
        <v>0.51200000000000012</v>
      </c>
      <c r="AL29" s="33">
        <f t="shared" si="0"/>
        <v>0.12800000000000003</v>
      </c>
      <c r="AM29" s="33">
        <f t="shared" si="0"/>
        <v>0.12800000000000003</v>
      </c>
      <c r="AN29" s="33">
        <f t="shared" si="0"/>
        <v>3.2000000000000008E-2</v>
      </c>
    </row>
    <row r="30" spans="9:40" x14ac:dyDescent="0.25">
      <c r="I30" s="34">
        <f>I26+M21+O16+R11+U6+X2</f>
        <v>10</v>
      </c>
      <c r="J30" s="34">
        <f>J26+M21+O16+R11+U6+X2</f>
        <v>12</v>
      </c>
      <c r="K30" s="34">
        <f>K26+N21+O16+R11+U6+X2</f>
        <v>12</v>
      </c>
      <c r="L30" s="34">
        <f>L26+N21+O16+R11+U6+X2</f>
        <v>14</v>
      </c>
      <c r="M30" s="34">
        <f>M26+P21+Q16+R11+U6+X2</f>
        <v>12</v>
      </c>
      <c r="N30" s="34">
        <f>N26+P21+Q16+R11+U6+X2</f>
        <v>14</v>
      </c>
      <c r="O30" s="34">
        <f>O26+Q21+Q16+R11+U6+X2</f>
        <v>14</v>
      </c>
      <c r="P30" s="34">
        <f>P26+Q21+Q16+R11+U6+X2</f>
        <v>16</v>
      </c>
      <c r="Q30" s="34">
        <f>Q26+S21+T16+V11+U6+X2</f>
        <v>12</v>
      </c>
      <c r="R30" s="34">
        <f>R26+S21+T16+V11+U6+X2</f>
        <v>14</v>
      </c>
      <c r="S30" s="34">
        <f>S26+T21+T16+V11+U6+X2</f>
        <v>14</v>
      </c>
      <c r="T30" s="34">
        <f>T26+T21+T16+V11+U6+X2</f>
        <v>16</v>
      </c>
      <c r="U30" s="34">
        <f>U26+V21+V16+V11+U6+X2</f>
        <v>14</v>
      </c>
      <c r="V30" s="34">
        <f>V26+V21+V16+V11+U6+X2</f>
        <v>16</v>
      </c>
      <c r="W30" s="34">
        <f>W26+W21+V16+V11+U6+X2</f>
        <v>16</v>
      </c>
      <c r="X30" s="34">
        <f>X26+W21+V16+V11+U6+X2</f>
        <v>18</v>
      </c>
      <c r="Y30" s="34">
        <f>Y26+Z21+Z16+Z11+AA6+X2</f>
        <v>12</v>
      </c>
      <c r="Z30" s="34">
        <f>Z26+Z21+Z16+Z11+AA6+X2</f>
        <v>14</v>
      </c>
      <c r="AA30" s="34">
        <f>AA26+AA21+Z16+Z11+AA6+X2</f>
        <v>14</v>
      </c>
      <c r="AB30" s="34">
        <f>AB26+AA21+Z16+Z11+AA6+X2</f>
        <v>16</v>
      </c>
      <c r="AC30" s="34">
        <f>AC26+AC21+AB16+Z11+AA6+X2</f>
        <v>14</v>
      </c>
      <c r="AD30" s="34">
        <f>AD26+AC21+AB16+Z11+AA6+X2</f>
        <v>16</v>
      </c>
      <c r="AE30" s="34">
        <f>AE26+AD21+AB16+Z11+AA6+X2</f>
        <v>16</v>
      </c>
      <c r="AF30" s="34">
        <f>AF26+AD21+AB16+Z11+AA6+X2</f>
        <v>18</v>
      </c>
      <c r="AG30" s="34">
        <f>AG26+AF21+AE16+AD11+AA6+X2</f>
        <v>14</v>
      </c>
      <c r="AH30" s="34">
        <f>AH26+AF21+AE16+AD11+AA6+X2</f>
        <v>16</v>
      </c>
      <c r="AI30" s="34">
        <f>AI26+AG21+AE16+AD11+AA6+X2</f>
        <v>16</v>
      </c>
      <c r="AJ30" s="34">
        <f>AJ26+AG21+AE16+AD11+AA6+X2</f>
        <v>18</v>
      </c>
      <c r="AK30" s="34">
        <f>AK26+AI21+AG16+AD11+AA6+X2</f>
        <v>16</v>
      </c>
      <c r="AL30" s="34">
        <f>AL26+AI21+AG16+AD11+AA6+X2</f>
        <v>18</v>
      </c>
      <c r="AM30" s="34">
        <f>AM26+AJ21+AG16+AD11+AA6+X2</f>
        <v>18</v>
      </c>
      <c r="AN30" s="34">
        <f>AN26+AJ21+AG16+AD11+AA6+X2</f>
        <v>20</v>
      </c>
    </row>
    <row r="33" spans="9:10" x14ac:dyDescent="0.25">
      <c r="I33" t="s">
        <v>15</v>
      </c>
      <c r="J33" t="s">
        <v>16</v>
      </c>
    </row>
    <row r="34" spans="9:10" x14ac:dyDescent="0.25">
      <c r="I34">
        <f>MinimumTravelTime</f>
        <v>10</v>
      </c>
      <c r="J34">
        <f t="shared" ref="J34:J39" si="1">SUMIF($I$30:$AN$30,I34,$I$29:$AN$29)</f>
        <v>32.768000000000008</v>
      </c>
    </row>
    <row r="35" spans="9:10" x14ac:dyDescent="0.25">
      <c r="I35">
        <f>I34+RedLightDelayTime</f>
        <v>12</v>
      </c>
      <c r="J35">
        <f t="shared" si="1"/>
        <v>40.960000000000008</v>
      </c>
    </row>
    <row r="36" spans="9:10" x14ac:dyDescent="0.25">
      <c r="I36">
        <f>I35+RedLightDelayTime</f>
        <v>14</v>
      </c>
      <c r="J36">
        <f t="shared" si="1"/>
        <v>20.480000000000008</v>
      </c>
    </row>
    <row r="37" spans="9:10" x14ac:dyDescent="0.25">
      <c r="I37">
        <f>I36+RedLightDelayTime</f>
        <v>16</v>
      </c>
      <c r="J37">
        <f t="shared" si="1"/>
        <v>5.1200000000000019</v>
      </c>
    </row>
    <row r="38" spans="9:10" x14ac:dyDescent="0.25">
      <c r="I38">
        <f>I37+RedLightDelayTime</f>
        <v>18</v>
      </c>
      <c r="J38">
        <f t="shared" si="1"/>
        <v>0.64000000000000012</v>
      </c>
    </row>
    <row r="39" spans="9:10" x14ac:dyDescent="0.25">
      <c r="I39">
        <f>I38+RedLightDelayTime</f>
        <v>20</v>
      </c>
      <c r="J39">
        <f t="shared" si="1"/>
        <v>3.2000000000000008E-2</v>
      </c>
    </row>
  </sheetData>
  <conditionalFormatting sqref="I29:AN29">
    <cfRule type="colorScale" priority="1">
      <colorScale>
        <cfvo type="min"/>
        <cfvo type="max"/>
        <color rgb="FFFCFCFF"/>
        <color rgb="FF63BE7B"/>
      </colorScale>
    </cfRule>
  </conditionalFormatting>
  <pageMargins left="0.7" right="0.7" top="0.75" bottom="0.75" header="0.3" footer="0.3"/>
  <pageSetup paperSize="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16" zoomScale="90" zoomScaleNormal="90" workbookViewId="0">
      <selection activeCell="K39" sqref="K39"/>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C11" workbookViewId="0">
      <selection activeCell="W35" sqref="W35"/>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Cycle Time Simulator</vt:lpstr>
      <vt:lpstr>Exercises</vt:lpstr>
      <vt:lpstr>Hypothesis</vt:lpstr>
      <vt:lpstr>Light1RedPercentage</vt:lpstr>
      <vt:lpstr>Light2RedPercentage</vt:lpstr>
      <vt:lpstr>Light3RedPErcentage</vt:lpstr>
      <vt:lpstr>Light4RedPercentage</vt:lpstr>
      <vt:lpstr>Light5RedPercentage</vt:lpstr>
      <vt:lpstr>MinimumTravelTime</vt:lpstr>
      <vt:lpstr>NumberOfCars</vt:lpstr>
      <vt:lpstr>RedLightDelayTime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dcterms:created xsi:type="dcterms:W3CDTF">2017-01-07T18:10:25Z</dcterms:created>
  <dcterms:modified xsi:type="dcterms:W3CDTF">2017-01-12T19:35:29Z</dcterms:modified>
</cp:coreProperties>
</file>