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jeev.singh2\Downloads\Manual_Work\"/>
    </mc:Choice>
  </mc:AlternateContent>
  <bookViews>
    <workbookView xWindow="0" yWindow="0" windowWidth="15360" windowHeight="7755" tabRatio="772" activeTab="10"/>
  </bookViews>
  <sheets>
    <sheet name="Status" sheetId="11" r:id="rId1"/>
    <sheet name="Test Plan" sheetId="26" r:id="rId2"/>
    <sheet name="Schedule" sheetId="14" r:id="rId3"/>
    <sheet name="ChangeRequests" sheetId="38" state="hidden" r:id="rId4"/>
    <sheet name="Scope &amp; Effort" sheetId="36" state="hidden" r:id="rId5"/>
    <sheet name="Validation_Test Cases" sheetId="5" r:id="rId6"/>
    <sheet name="Business_Test Cases" sheetId="20" r:id="rId7"/>
    <sheet name="Requirement missing" sheetId="33" state="hidden" r:id="rId8"/>
    <sheet name="Regression BTC" sheetId="31" r:id="rId9"/>
    <sheet name="RTM" sheetId="28" r:id="rId10"/>
    <sheet name="Defect Report" sheetId="23" r:id="rId11"/>
    <sheet name="TCs review log" sheetId="29" r:id="rId12"/>
  </sheets>
  <definedNames>
    <definedName name="_File_Request" localSheetId="6">'Business_Test Cases'!#REF!</definedName>
    <definedName name="_File_Request" localSheetId="5">'Validation_Test Cases'!#REF!</definedName>
    <definedName name="_xlnm._FilterDatabase" localSheetId="6" hidden="1">'Business_Test Cases'!$I$1:$I$110</definedName>
    <definedName name="_xlnm._FilterDatabase" localSheetId="10" hidden="1">'Defect Report'!#REF!</definedName>
    <definedName name="_xlnm._FilterDatabase" localSheetId="8" hidden="1">'Regression BTC'!$A$1:$IW$9</definedName>
    <definedName name="_xlnm._FilterDatabase" localSheetId="5" hidden="1">'Validation_Test Cases'!$1:$10</definedName>
    <definedName name="_Toc304464850" localSheetId="6">'Business_Test Cases'!#REF!</definedName>
    <definedName name="_Toc304464858" localSheetId="5">'Validation_Test Cases'!#REF!</definedName>
    <definedName name="_Toc304819830" localSheetId="6">'Business_Test Cases'!#REF!</definedName>
    <definedName name="_xlnm.Print_Area" localSheetId="2">Schedule!$A$1:$H$540</definedName>
    <definedName name="_xlnm.Print_Area" localSheetId="0">Status!$A$8:$L$28</definedName>
    <definedName name="_xlnm.Print_Titles" localSheetId="6">'Business_Test Cases'!#REF!</definedName>
    <definedName name="_xlnm.Print_Titles" localSheetId="2">Schedule!$1:$54</definedName>
    <definedName name="_xlnm.Print_Titles" localSheetId="5">'Validation_Test Cases'!#REF!</definedName>
    <definedName name="Z_8CFC4F79_D0ED_42CD_B8BB_3771905EC287_.wvu.Rows" localSheetId="6" hidden="1">'Business_Test Cases'!#REF!</definedName>
    <definedName name="Z_8CFC4F79_D0ED_42CD_B8BB_3771905EC287_.wvu.Rows" localSheetId="5" hidden="1">'Validation_Test Cases'!#REF!</definedName>
  </definedNames>
  <calcPr calcId="152511"/>
  <customWorkbookViews>
    <customWorkbookView name="myview" guid="{8CFC4F79-D0ED-42CD-B8BB-3771905EC287}" maximized="1" xWindow="1" yWindow="1" windowWidth="1024" windowHeight="547" activeSheetId="10"/>
  </customWorkbookViews>
</workbook>
</file>

<file path=xl/calcChain.xml><?xml version="1.0" encoding="utf-8"?>
<calcChain xmlns="http://schemas.openxmlformats.org/spreadsheetml/2006/main">
  <c r="N74" i="14" l="1"/>
  <c r="N75" i="14"/>
  <c r="N76" i="14"/>
  <c r="N77" i="14"/>
  <c r="N78" i="14"/>
  <c r="N79" i="14"/>
  <c r="N80" i="14"/>
  <c r="N81" i="14"/>
  <c r="N82" i="14"/>
  <c r="N83" i="14"/>
  <c r="N84" i="14"/>
  <c r="N85" i="14"/>
  <c r="N86" i="14"/>
  <c r="N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73" i="14"/>
  <c r="B7" i="26" l="1"/>
  <c r="E68" i="14" l="1"/>
  <c r="D68" i="14"/>
  <c r="C68" i="14"/>
  <c r="F68" i="14" s="1"/>
  <c r="C38" i="14"/>
  <c r="E66" i="14" s="1"/>
  <c r="C37" i="14"/>
  <c r="E65" i="14" s="1"/>
  <c r="C17" i="14"/>
  <c r="C66" i="14" s="1"/>
  <c r="F66" i="14" s="1"/>
  <c r="C16" i="14"/>
  <c r="C65" i="14" s="1"/>
  <c r="F65" i="14" s="1"/>
  <c r="G68" i="14" l="1"/>
  <c r="D66" i="14"/>
  <c r="G66" i="14" s="1"/>
  <c r="H68" i="14"/>
  <c r="H66" i="14"/>
  <c r="D65" i="14"/>
  <c r="G65" i="14" s="1"/>
  <c r="H65" i="14" s="1"/>
  <c r="I41" i="26"/>
  <c r="I40" i="26"/>
  <c r="C93" i="14" l="1"/>
  <c r="C94" i="14"/>
  <c r="C95" i="14"/>
  <c r="C96" i="14"/>
  <c r="C97" i="14"/>
  <c r="C98" i="14"/>
  <c r="C99" i="14"/>
  <c r="C100" i="14"/>
  <c r="C101" i="14"/>
  <c r="C102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39" i="14"/>
  <c r="C36" i="14"/>
  <c r="E64" i="14" s="1"/>
  <c r="C35" i="14"/>
  <c r="E63" i="14" s="1"/>
  <c r="C34" i="14"/>
  <c r="E62" i="14" s="1"/>
  <c r="C33" i="14"/>
  <c r="E61" i="14" s="1"/>
  <c r="C32" i="14"/>
  <c r="E60" i="14" s="1"/>
  <c r="C31" i="14"/>
  <c r="E59" i="14" s="1"/>
  <c r="C30" i="14"/>
  <c r="E58" i="14" s="1"/>
  <c r="C29" i="14"/>
  <c r="E57" i="14" s="1"/>
  <c r="C28" i="14"/>
  <c r="E56" i="14" s="1"/>
  <c r="C27" i="14"/>
  <c r="E55" i="14" s="1"/>
  <c r="C18" i="14"/>
  <c r="C67" i="14" s="1"/>
  <c r="C15" i="14"/>
  <c r="C64" i="14" s="1"/>
  <c r="C14" i="14"/>
  <c r="C63" i="14" s="1"/>
  <c r="C13" i="14"/>
  <c r="C62" i="14" s="1"/>
  <c r="C12" i="14"/>
  <c r="C61" i="14" s="1"/>
  <c r="C11" i="14"/>
  <c r="C60" i="14" s="1"/>
  <c r="C10" i="14"/>
  <c r="C59" i="14" s="1"/>
  <c r="C9" i="14"/>
  <c r="C58" i="14" s="1"/>
  <c r="C8" i="14"/>
  <c r="C57" i="14" s="1"/>
  <c r="C7" i="14"/>
  <c r="C56" i="14" s="1"/>
  <c r="C6" i="14"/>
  <c r="C55" i="14" s="1"/>
  <c r="C9" i="36"/>
  <c r="B9" i="36"/>
  <c r="C105" i="14" l="1"/>
  <c r="E67" i="14"/>
  <c r="D67" i="14"/>
  <c r="D55" i="14"/>
  <c r="D61" i="14"/>
  <c r="D59" i="14"/>
  <c r="D57" i="14"/>
  <c r="F67" i="14"/>
  <c r="D62" i="14"/>
  <c r="G62" i="14" s="1"/>
  <c r="H62" i="14" s="1"/>
  <c r="D60" i="14"/>
  <c r="D58" i="14"/>
  <c r="D56" i="14"/>
  <c r="C41" i="14"/>
  <c r="D64" i="14"/>
  <c r="G64" i="14" s="1"/>
  <c r="H64" i="14" s="1"/>
  <c r="D63" i="14"/>
  <c r="G63" i="14" s="1"/>
  <c r="H63" i="14" s="1"/>
  <c r="C20" i="14"/>
  <c r="C69" i="14" s="1"/>
  <c r="F63" i="14"/>
  <c r="G67" i="14" l="1"/>
  <c r="H67" i="14" s="1"/>
  <c r="F62" i="14"/>
  <c r="C8" i="31"/>
  <c r="C7" i="31"/>
  <c r="C6" i="31"/>
  <c r="C5" i="31"/>
  <c r="C4" i="31"/>
  <c r="D5" i="31" l="1"/>
  <c r="D7" i="31"/>
  <c r="D8" i="31"/>
  <c r="C3" i="31"/>
  <c r="D4" i="31"/>
  <c r="D6" i="31"/>
  <c r="D9" i="36"/>
  <c r="E8" i="31" l="1"/>
  <c r="E6" i="31"/>
  <c r="E4" i="31"/>
  <c r="E7" i="31"/>
  <c r="E5" i="31"/>
  <c r="C8" i="20"/>
  <c r="C7" i="20"/>
  <c r="C5" i="20"/>
  <c r="C4" i="20"/>
  <c r="C6" i="20"/>
  <c r="C8" i="5"/>
  <c r="C6" i="5"/>
  <c r="C14" i="11" s="1"/>
  <c r="C5" i="5"/>
  <c r="C4" i="5"/>
  <c r="D2" i="29"/>
  <c r="C7" i="5"/>
  <c r="F58" i="14"/>
  <c r="F60" i="14"/>
  <c r="F61" i="14"/>
  <c r="F64" i="14"/>
  <c r="G58" i="14"/>
  <c r="H58" i="14" s="1"/>
  <c r="G59" i="14"/>
  <c r="H59" i="14" s="1"/>
  <c r="G60" i="14"/>
  <c r="H60" i="14" s="1"/>
  <c r="G61" i="14"/>
  <c r="H61" i="14" s="1"/>
  <c r="C87" i="14"/>
  <c r="C88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B61" i="11"/>
  <c r="C61" i="11"/>
  <c r="D61" i="11"/>
  <c r="E61" i="11"/>
  <c r="B65" i="11"/>
  <c r="C65" i="11"/>
  <c r="D65" i="11"/>
  <c r="E65" i="11"/>
  <c r="G65" i="11"/>
  <c r="H65" i="11"/>
  <c r="I65" i="11"/>
  <c r="J65" i="11"/>
  <c r="B70" i="11"/>
  <c r="C70" i="11"/>
  <c r="D70" i="11"/>
  <c r="E70" i="11"/>
  <c r="F70" i="11"/>
  <c r="G70" i="11"/>
  <c r="H70" i="11"/>
  <c r="B72" i="11"/>
  <c r="C72" i="11"/>
  <c r="D72" i="11"/>
  <c r="E72" i="11"/>
  <c r="F72" i="11"/>
  <c r="G72" i="11"/>
  <c r="H72" i="11"/>
  <c r="B74" i="11"/>
  <c r="C74" i="11"/>
  <c r="D74" i="11"/>
  <c r="E74" i="11"/>
  <c r="F74" i="11"/>
  <c r="G74" i="11"/>
  <c r="H74" i="11"/>
  <c r="B76" i="11"/>
  <c r="C76" i="11"/>
  <c r="D76" i="11"/>
  <c r="E76" i="11"/>
  <c r="F76" i="11"/>
  <c r="H76" i="11"/>
  <c r="F65" i="11"/>
  <c r="C24" i="11" s="1"/>
  <c r="C13" i="11" l="1"/>
  <c r="C16" i="11"/>
  <c r="C15" i="11"/>
  <c r="C12" i="11"/>
  <c r="F56" i="14"/>
  <c r="F57" i="14"/>
  <c r="F55" i="14"/>
  <c r="K65" i="11"/>
  <c r="C25" i="11" s="1"/>
  <c r="C3" i="5"/>
  <c r="E4" i="5" s="1"/>
  <c r="D4" i="20"/>
  <c r="D7" i="20"/>
  <c r="C3" i="20"/>
  <c r="E7" i="20" s="1"/>
  <c r="D8" i="20"/>
  <c r="D6" i="20"/>
  <c r="F59" i="14"/>
  <c r="D5" i="5"/>
  <c r="D5" i="20"/>
  <c r="D4" i="5"/>
  <c r="G55" i="14" l="1"/>
  <c r="H55" i="14" s="1"/>
  <c r="G57" i="14"/>
  <c r="H57" i="14" s="1"/>
  <c r="G56" i="14"/>
  <c r="H56" i="14" s="1"/>
  <c r="E8" i="5"/>
  <c r="D16" i="11"/>
  <c r="E5" i="5"/>
  <c r="E6" i="5"/>
  <c r="E7" i="5"/>
  <c r="D13" i="11"/>
  <c r="E5" i="20"/>
  <c r="E8" i="20"/>
  <c r="E6" i="20"/>
  <c r="C11" i="11"/>
  <c r="I69" i="11" s="1"/>
  <c r="J69" i="11" s="1"/>
  <c r="C26" i="11" s="1"/>
  <c r="D14" i="11"/>
  <c r="E4" i="20"/>
  <c r="D15" i="11"/>
  <c r="C10" i="11"/>
  <c r="E16" i="11" s="1"/>
  <c r="D12" i="11"/>
  <c r="C22" i="11" l="1"/>
  <c r="C23" i="11"/>
  <c r="E14" i="11"/>
  <c r="E15" i="11"/>
  <c r="E12" i="11"/>
  <c r="E13" i="11"/>
</calcChain>
</file>

<file path=xl/comments1.xml><?xml version="1.0" encoding="utf-8"?>
<comments xmlns="http://schemas.openxmlformats.org/spreadsheetml/2006/main">
  <authors>
    <author>Author</author>
  </authors>
  <commentList>
    <comment ref="F38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Refer Guideline for Risk Management</t>
        </r>
      </text>
    </comment>
    <comment ref="G38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Risk Probability should be value 1-5. Refer Guidelines for Risk Mgmt</t>
        </r>
      </text>
    </comment>
    <comment ref="H38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Risk Impact should be value 1-5. Refer Guidelines for Risk Mgmt</t>
        </r>
      </text>
    </comment>
    <comment ref="I38" authorId="0" shapeId="0">
      <text>
        <r>
          <rPr>
            <b/>
            <sz val="8"/>
            <color indexed="81"/>
            <rFont val="Tahoma"/>
            <family val="2"/>
          </rPr>
          <t>If
 RISK EXPOSURE &gt;15 
Then
Create Risk Mitigation Plan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38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When Exposure Value is greater than15, plan for Mitigation Plan</t>
        </r>
      </text>
    </comment>
  </commentList>
</comments>
</file>

<file path=xl/sharedStrings.xml><?xml version="1.0" encoding="utf-8"?>
<sst xmlns="http://schemas.openxmlformats.org/spreadsheetml/2006/main" count="515" uniqueCount="241">
  <si>
    <t>Expected Result</t>
  </si>
  <si>
    <t>Actual Result</t>
  </si>
  <si>
    <t>Test Case</t>
  </si>
  <si>
    <t>Remarks</t>
  </si>
  <si>
    <t>Status</t>
  </si>
  <si>
    <t>Passed</t>
  </si>
  <si>
    <t>Failed</t>
  </si>
  <si>
    <t>Weight</t>
  </si>
  <si>
    <t>&gt;0</t>
  </si>
  <si>
    <t>Not Applicable</t>
  </si>
  <si>
    <t>Total Tests</t>
  </si>
  <si>
    <t>Executed Tests</t>
  </si>
  <si>
    <t>Steps</t>
  </si>
  <si>
    <t>Prerequisites</t>
  </si>
  <si>
    <t>Total Test Cases</t>
  </si>
  <si>
    <t>Pending</t>
  </si>
  <si>
    <t>Blocked</t>
  </si>
  <si>
    <t xml:space="preserve">Criticality </t>
  </si>
  <si>
    <t>Test Case Counts</t>
  </si>
  <si>
    <t>Task</t>
  </si>
  <si>
    <t>Input Data</t>
  </si>
  <si>
    <t>ID</t>
  </si>
  <si>
    <t>Req. ID</t>
  </si>
  <si>
    <t>Project Manager</t>
  </si>
  <si>
    <t>Category</t>
  </si>
  <si>
    <t>Project</t>
  </si>
  <si>
    <t>Reported By</t>
  </si>
  <si>
    <t>Reported On</t>
  </si>
  <si>
    <t>Priority</t>
  </si>
  <si>
    <t>Severity</t>
  </si>
  <si>
    <t>Defect Type</t>
  </si>
  <si>
    <t>Phase Injection</t>
  </si>
  <si>
    <t>Resolved</t>
  </si>
  <si>
    <t>Immediate</t>
  </si>
  <si>
    <t>To be fixed Later</t>
  </si>
  <si>
    <t>Cosmetic</t>
  </si>
  <si>
    <t>Closed</t>
  </si>
  <si>
    <t>Suggestion</t>
  </si>
  <si>
    <t>To be discussed</t>
  </si>
  <si>
    <t>Not a bug</t>
  </si>
  <si>
    <t>Normal</t>
  </si>
  <si>
    <t>Re-opened</t>
  </si>
  <si>
    <t>Show Stopper</t>
  </si>
  <si>
    <t>PROJECT HIGH LEVEL STATUS</t>
  </si>
  <si>
    <t>Testing Schedule Variance</t>
  </si>
  <si>
    <t>Testing Effort Variance</t>
  </si>
  <si>
    <t>Defects Criticality</t>
  </si>
  <si>
    <t>Defects Priority</t>
  </si>
  <si>
    <t>Defect Density</t>
  </si>
  <si>
    <t>Phase</t>
  </si>
  <si>
    <t>Planned Start Date
(MM/DD/YYYY)</t>
  </si>
  <si>
    <t>Planned End Date (MM/DD/YYYY)</t>
  </si>
  <si>
    <t>Revised Start Date (MM/DD/YYYY)</t>
  </si>
  <si>
    <t>Revised End Date (MM/DD/YYYY)</t>
  </si>
  <si>
    <t>Actual Start Date
(MM/DD/YYYY)</t>
  </si>
  <si>
    <t>Actual End Date
(MM/DD/YYYY)</t>
  </si>
  <si>
    <t>No. of days slipped from the Planned End Date</t>
  </si>
  <si>
    <t>No. of days slipped from the Revised End Date</t>
  </si>
  <si>
    <t>Schedule Variance (%)</t>
  </si>
  <si>
    <t>Schedule Variance wrt to Revised End Date(%)</t>
  </si>
  <si>
    <t>Effort Variance</t>
  </si>
  <si>
    <t>Effort Variance (%)</t>
  </si>
  <si>
    <t>Effort Variance wrt Revised Effort (%)</t>
  </si>
  <si>
    <t>Buffer</t>
  </si>
  <si>
    <t>Defect Category</t>
  </si>
  <si>
    <t xml:space="preserve"> Priority</t>
  </si>
  <si>
    <t>High</t>
  </si>
  <si>
    <t>Low</t>
  </si>
  <si>
    <t>Criticality</t>
  </si>
  <si>
    <t>Present Status of Defects</t>
  </si>
  <si>
    <t>New</t>
  </si>
  <si>
    <t>Risk Tracker</t>
  </si>
  <si>
    <t>Risk Status</t>
  </si>
  <si>
    <t>Brief Description</t>
  </si>
  <si>
    <t>Risk Category</t>
  </si>
  <si>
    <t>Probability</t>
  </si>
  <si>
    <t>Impact</t>
  </si>
  <si>
    <t>Risk Exposure</t>
  </si>
  <si>
    <t>Risk Start Date</t>
  </si>
  <si>
    <t>Risk Expire Date</t>
  </si>
  <si>
    <t>Mitigation/Contigency Plan</t>
  </si>
  <si>
    <t>Action Description</t>
  </si>
  <si>
    <t>Responsibility</t>
  </si>
  <si>
    <t>Planned  Start Date</t>
  </si>
  <si>
    <t>Planned End Date</t>
  </si>
  <si>
    <t>Open</t>
  </si>
  <si>
    <t>Effort exceeded
&gt; 5 %</t>
  </si>
  <si>
    <t>Timelines exceded
&gt;10 %</t>
  </si>
  <si>
    <t>Description</t>
  </si>
  <si>
    <t>Assigned To</t>
  </si>
  <si>
    <t>Substatus</t>
  </si>
  <si>
    <t>Phase Detection</t>
  </si>
  <si>
    <t>Root Cause</t>
  </si>
  <si>
    <t>Re-Opened</t>
  </si>
  <si>
    <t>Last Updated By</t>
  </si>
  <si>
    <t>Last Updated On</t>
  </si>
  <si>
    <t>Functional</t>
  </si>
  <si>
    <t>Medium</t>
  </si>
  <si>
    <t>Fixed</t>
  </si>
  <si>
    <t>As Designed</t>
  </si>
  <si>
    <t>At Earliest</t>
  </si>
  <si>
    <t>Security</t>
  </si>
  <si>
    <t>Closed internally</t>
  </si>
  <si>
    <t>More Info Required</t>
  </si>
  <si>
    <t>Change Status</t>
  </si>
  <si>
    <t>Not Fixed</t>
  </si>
  <si>
    <t>Seeded Bug</t>
  </si>
  <si>
    <t>Duplicate</t>
  </si>
  <si>
    <t>No Plan To Fix</t>
  </si>
  <si>
    <t xml:space="preserve">Software Limitations </t>
  </si>
  <si>
    <t>Defect Denesity</t>
  </si>
  <si>
    <t>Duration (in days)</t>
  </si>
  <si>
    <t>Dates</t>
  </si>
  <si>
    <t>Planned task</t>
  </si>
  <si>
    <t>Actual Task</t>
  </si>
  <si>
    <t>Reason for deviaition</t>
  </si>
  <si>
    <t>Deviaition (Hrs)</t>
  </si>
  <si>
    <t>Role</t>
  </si>
  <si>
    <t>Name</t>
  </si>
  <si>
    <t>Project Management</t>
  </si>
  <si>
    <t>Testing Manager</t>
  </si>
  <si>
    <t>Test Management</t>
  </si>
  <si>
    <t>Features not to be tested</t>
  </si>
  <si>
    <t>S.No.</t>
  </si>
  <si>
    <t>Activity</t>
  </si>
  <si>
    <t>Mon</t>
  </si>
  <si>
    <t>Wed</t>
  </si>
  <si>
    <t>Project Understanding</t>
  </si>
  <si>
    <t>Test Case Execution</t>
  </si>
  <si>
    <t xml:space="preserve"> Features/ Functionality to be tested</t>
  </si>
  <si>
    <t>Entry Criteria</t>
  </si>
  <si>
    <t>Exit Criteria</t>
  </si>
  <si>
    <t>Test Deliverables and Acceptance Criteria</t>
  </si>
  <si>
    <t>Daily Variance Tracker</t>
  </si>
  <si>
    <t>Author</t>
  </si>
  <si>
    <t>Reviewer</t>
  </si>
  <si>
    <t>Test Case Count</t>
  </si>
  <si>
    <t xml:space="preserve"> Schedule Variance</t>
  </si>
  <si>
    <t>Planned Effort (hours)</t>
  </si>
  <si>
    <t>Revised Effort  (hours)</t>
  </si>
  <si>
    <t>Actual Effort  (hours)</t>
  </si>
  <si>
    <t>Time(hrs)</t>
  </si>
  <si>
    <t>System Requirements</t>
  </si>
  <si>
    <t>System Test Case Id</t>
  </si>
  <si>
    <t>Change Request</t>
  </si>
  <si>
    <t>Total Executed Test Cases</t>
  </si>
  <si>
    <t xml:space="preserve">Technical Lead </t>
  </si>
  <si>
    <t>Test case Review</t>
  </si>
  <si>
    <t>Test Plan Preparation</t>
  </si>
  <si>
    <t>Test Schedule Preparation</t>
  </si>
  <si>
    <t>Test Case Preparation</t>
  </si>
  <si>
    <t>Testing Closure and Documentation</t>
  </si>
  <si>
    <t>Baseline Requirement Document and Section</t>
  </si>
  <si>
    <t>Test case Review/Update</t>
  </si>
  <si>
    <t>Team Member</t>
  </si>
  <si>
    <t>Test Design,Bug Management,RTM,Test Execution and Bug Reporting</t>
  </si>
  <si>
    <t>Total review comments</t>
  </si>
  <si>
    <t>S. No.</t>
  </si>
  <si>
    <t>Raised Date</t>
  </si>
  <si>
    <t>Defect/Issue Description</t>
  </si>
  <si>
    <t>Location of Defect</t>
  </si>
  <si>
    <t>Proposed Resolution</t>
  </si>
  <si>
    <t>Defect
Type</t>
  </si>
  <si>
    <t>Defect Disposition</t>
  </si>
  <si>
    <t>Resolution Owner</t>
  </si>
  <si>
    <t>Planned Resolved Date</t>
  </si>
  <si>
    <t>Actual Resolved Date</t>
  </si>
  <si>
    <t>Reason / Comments</t>
  </si>
  <si>
    <t>Location of Attachments/ Supporting Documents (if any) </t>
  </si>
  <si>
    <t>Total hours</t>
  </si>
  <si>
    <t>Thu</t>
  </si>
  <si>
    <t>Fri</t>
  </si>
  <si>
    <t>Bug Id</t>
  </si>
  <si>
    <t>Total</t>
  </si>
  <si>
    <t>Tue</t>
  </si>
  <si>
    <t>Sat</t>
  </si>
  <si>
    <t>Sun</t>
  </si>
  <si>
    <t>Project Analysis and understanding</t>
  </si>
  <si>
    <t>Planned Schedule</t>
  </si>
  <si>
    <t>Actual Schedule</t>
  </si>
  <si>
    <t>Requirement ID</t>
  </si>
  <si>
    <t>Madhup Narula</t>
  </si>
  <si>
    <t>Aug</t>
  </si>
  <si>
    <t>Generate Offer Letter Screen</t>
  </si>
  <si>
    <t>Generate offer letter</t>
  </si>
  <si>
    <t>Dashboard/ offer letter list</t>
  </si>
  <si>
    <t>Report -Candidate joining report</t>
  </si>
  <si>
    <t>Report - Refferel Candidate</t>
  </si>
  <si>
    <t>Update Candidate information(Interface testing with TRTS)</t>
  </si>
  <si>
    <t>Prescreening reports generation</t>
  </si>
  <si>
    <t>Offer letter and Employee agreement reports</t>
  </si>
  <si>
    <t xml:space="preserve">No of VTC approx </t>
  </si>
  <si>
    <t>No of BTC approx</t>
  </si>
  <si>
    <t>Screen name</t>
  </si>
  <si>
    <t>NA</t>
  </si>
  <si>
    <t>Rajeev Singh</t>
  </si>
  <si>
    <r>
      <t>1.</t>
    </r>
    <r>
      <rPr>
        <sz val="7"/>
        <color rgb="FF1F4E79"/>
        <rFont val="Times New Roman"/>
        <family val="1"/>
      </rPr>
      <t xml:space="preserve">     </t>
    </r>
    <r>
      <rPr>
        <sz val="10"/>
        <color rgb="FF1F4E79"/>
        <rFont val="Arial"/>
        <family val="2"/>
      </rPr>
      <t>Job family should appear in View job request pop-up and in email alerts.</t>
    </r>
  </si>
  <si>
    <r>
      <t>2.</t>
    </r>
    <r>
      <rPr>
        <sz val="7"/>
        <color rgb="FF1F4E79"/>
        <rFont val="Times New Roman"/>
        <family val="1"/>
      </rPr>
      <t xml:space="preserve">     </t>
    </r>
    <r>
      <rPr>
        <sz val="10"/>
        <color rgb="FF1F4E79"/>
        <rFont val="Arial"/>
        <family val="2"/>
      </rPr>
      <t>Link from My Request page of recruiter to Update Candidate Information page directly.</t>
    </r>
  </si>
  <si>
    <r>
      <t>3.</t>
    </r>
    <r>
      <rPr>
        <sz val="7"/>
        <color rgb="FF1F4E79"/>
        <rFont val="Times New Roman"/>
        <family val="1"/>
      </rPr>
      <t xml:space="preserve">     </t>
    </r>
    <r>
      <rPr>
        <sz val="10"/>
        <color rgb="FF1F4E79"/>
        <rFont val="Arial"/>
        <family val="2"/>
      </rPr>
      <t>Job status should be change able to ‘Declined’ and ‘Revoked’ after “Offer Extended“ as well as “Offer Accepted”.</t>
    </r>
  </si>
  <si>
    <r>
      <t>4.</t>
    </r>
    <r>
      <rPr>
        <sz val="7"/>
        <color rgb="FF1F4E79"/>
        <rFont val="Times New Roman"/>
        <family val="1"/>
      </rPr>
      <t xml:space="preserve">     </t>
    </r>
    <r>
      <rPr>
        <sz val="10"/>
        <color rgb="FF1F4E79"/>
        <rFont val="Arial"/>
        <family val="2"/>
      </rPr>
      <t>After the status is changed to “Joined”, the drop down should be blocked and should  not allow further change of status.</t>
    </r>
  </si>
  <si>
    <r>
      <t>5.</t>
    </r>
    <r>
      <rPr>
        <sz val="7"/>
        <color rgb="FF1F4E79"/>
        <rFont val="Times New Roman"/>
        <family val="1"/>
      </rPr>
      <t xml:space="preserve">     </t>
    </r>
    <r>
      <rPr>
        <sz val="10"/>
        <color rgb="FF1F4E79"/>
        <rFont val="Arial"/>
        <family val="2"/>
      </rPr>
      <t>ORC field (required for Pre-screening form) should be added under Joining details section. Management to be on TAAdmin Master Data Management section.</t>
    </r>
  </si>
  <si>
    <r>
      <t>6.</t>
    </r>
    <r>
      <rPr>
        <sz val="7"/>
        <color rgb="FF1F4E79"/>
        <rFont val="Times New Roman"/>
        <family val="1"/>
      </rPr>
      <t xml:space="preserve">     </t>
    </r>
    <r>
      <rPr>
        <sz val="10"/>
        <color rgb="FF1F4E79"/>
        <rFont val="Arial"/>
        <family val="2"/>
      </rPr>
      <t>Add ”Reason to Decline” to Update Candidate Information page.</t>
    </r>
  </si>
  <si>
    <r>
      <t>7.</t>
    </r>
    <r>
      <rPr>
        <sz val="7"/>
        <color rgb="FF1F4E79"/>
        <rFont val="Times New Roman"/>
        <family val="1"/>
      </rPr>
      <t xml:space="preserve">     </t>
    </r>
    <r>
      <rPr>
        <sz val="10"/>
        <color rgb="FF1F4E79"/>
        <rFont val="Arial"/>
        <family val="2"/>
      </rPr>
      <t xml:space="preserve">View job request pop-up should show all the candidate names selected corresponding to the job request. </t>
    </r>
  </si>
  <si>
    <r>
      <t>8.</t>
    </r>
    <r>
      <rPr>
        <sz val="7"/>
        <color rgb="FF1F4E79"/>
        <rFont val="Times New Roman"/>
        <family val="1"/>
      </rPr>
      <t xml:space="preserve">     </t>
    </r>
    <r>
      <rPr>
        <sz val="10"/>
        <color rgb="FF1F4E79"/>
        <rFont val="Arial"/>
        <family val="2"/>
      </rPr>
      <t>Change the nomenclature of “Global Operation Head” to “Hiring Approver”.</t>
    </r>
  </si>
  <si>
    <t>Change Requests v1.0</t>
  </si>
  <si>
    <t>Bug Id of 1st testing</t>
  </si>
  <si>
    <t>Bug ID Regression</t>
  </si>
  <si>
    <t>Template of international offer letter</t>
  </si>
  <si>
    <t>Template of campus hire</t>
  </si>
  <si>
    <t>Salary calculation algorithm</t>
  </si>
  <si>
    <t>Items not to be tested</t>
  </si>
  <si>
    <t>Any flow of TRTS before 'Update Candidate Information' page.</t>
  </si>
  <si>
    <t>Atithi Ganjoo</t>
  </si>
  <si>
    <t>Testing Member</t>
  </si>
  <si>
    <t>Total effort in Hours</t>
  </si>
  <si>
    <t>Oct</t>
  </si>
  <si>
    <t>Retesting Testing 1</t>
  </si>
  <si>
    <t>Regression Testing 1</t>
  </si>
  <si>
    <t>Regression Testing 2</t>
  </si>
  <si>
    <t>Retesting 2</t>
  </si>
  <si>
    <t>All test case has been executed and client is agreed upon to stop testing.</t>
  </si>
  <si>
    <t>Test suite</t>
  </si>
  <si>
    <t>Retesting 1</t>
  </si>
  <si>
    <t>Requirement could be Incomplete/Too highlevel.</t>
  </si>
  <si>
    <t>Schedule</t>
  </si>
  <si>
    <t>Not required</t>
  </si>
  <si>
    <t>Scope of testing could be change</t>
  </si>
  <si>
    <t>Test Plan, Test Schedule</t>
  </si>
  <si>
    <t>Retesting 3</t>
  </si>
  <si>
    <t>Regression Testing 3</t>
  </si>
  <si>
    <t>Regression 3</t>
  </si>
  <si>
    <t>Requirement doc is prepared, Test suite is prepared</t>
  </si>
  <si>
    <t>Adrian Anand Pinto</t>
  </si>
  <si>
    <t>CRN-TRT-201603-001</t>
  </si>
  <si>
    <t>TRTS ChangeRequest_06Apr2016</t>
  </si>
  <si>
    <t>Any existing feature which is not impacted</t>
  </si>
  <si>
    <t>Apr</t>
  </si>
  <si>
    <t>Regression 1</t>
  </si>
  <si>
    <t>Closure</t>
  </si>
  <si>
    <t>Regression</t>
  </si>
  <si>
    <t>Bugs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</si>
</sst>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yy;@"/>
    <numFmt numFmtId="165" formatCode="0.0"/>
    <numFmt numFmtId="166" formatCode="_-* #,##0_-;\-* #,##0_-;_-* &quot;-&quot;??_-;_-@_-"/>
  </numFmts>
  <fonts count="42" x14ac:knownFonts="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b/>
      <sz val="11"/>
      <color indexed="8"/>
      <name val="Arial"/>
      <family val="2"/>
    </font>
    <font>
      <sz val="8"/>
      <name val="Calibri"/>
      <family val="2"/>
    </font>
    <font>
      <sz val="8"/>
      <name val="Verdana"/>
      <family val="2"/>
    </font>
    <font>
      <b/>
      <sz val="8"/>
      <name val="Verdana"/>
      <family val="2"/>
    </font>
    <font>
      <sz val="10"/>
      <name val="Arial"/>
      <family val="2"/>
    </font>
    <font>
      <sz val="8"/>
      <color indexed="81"/>
      <name val="Tahoma"/>
      <family val="2"/>
    </font>
    <font>
      <i/>
      <sz val="9"/>
      <name val="Arial"/>
      <family val="2"/>
    </font>
    <font>
      <b/>
      <sz val="9"/>
      <name val="Verdana"/>
      <family val="2"/>
    </font>
    <font>
      <sz val="9"/>
      <name val="Verdana"/>
      <family val="2"/>
    </font>
    <font>
      <b/>
      <sz val="10"/>
      <name val="Arial"/>
      <family val="2"/>
    </font>
    <font>
      <b/>
      <sz val="11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2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Arial"/>
      <family val="2"/>
    </font>
    <font>
      <i/>
      <sz val="9"/>
      <color theme="2" tint="-0.499984740745262"/>
      <name val="Arial"/>
      <family val="2"/>
    </font>
    <font>
      <sz val="9"/>
      <color theme="2" tint="-0.499984740745262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Verdana"/>
      <family val="2"/>
    </font>
    <font>
      <b/>
      <sz val="11"/>
      <color theme="0"/>
      <name val="Arial"/>
      <family val="2"/>
    </font>
    <font>
      <b/>
      <sz val="9"/>
      <color theme="0"/>
      <name val="Arial"/>
      <family val="2"/>
    </font>
    <font>
      <sz val="10"/>
      <color rgb="FF1F4E79"/>
      <name val="Arial"/>
      <family val="2"/>
    </font>
    <font>
      <sz val="7"/>
      <color rgb="FF1F4E79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4.9989318521683403E-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36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/>
    <xf numFmtId="0" fontId="8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8" fillId="2" borderId="0" xfId="0" applyFont="1" applyFill="1" applyBorder="1"/>
    <xf numFmtId="164" fontId="8" fillId="2" borderId="1" xfId="0" applyNumberFormat="1" applyFont="1" applyFill="1" applyBorder="1"/>
    <xf numFmtId="0" fontId="8" fillId="2" borderId="1" xfId="0" applyFont="1" applyFill="1" applyBorder="1"/>
    <xf numFmtId="9" fontId="8" fillId="2" borderId="1" xfId="0" applyNumberFormat="1" applyFont="1" applyFill="1" applyBorder="1"/>
    <xf numFmtId="0" fontId="4" fillId="2" borderId="0" xfId="0" applyFont="1" applyFill="1" applyAlignment="1">
      <alignment vertical="center"/>
    </xf>
    <xf numFmtId="9" fontId="2" fillId="2" borderId="1" xfId="0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2" fillId="6" borderId="0" xfId="0" applyFont="1" applyFill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9" fontId="2" fillId="2" borderId="3" xfId="0" applyNumberFormat="1" applyFont="1" applyFill="1" applyBorder="1" applyAlignment="1">
      <alignment horizontal="right" vertical="center" wrapText="1"/>
    </xf>
    <xf numFmtId="0" fontId="8" fillId="6" borderId="0" xfId="0" applyFont="1" applyFill="1" applyAlignment="1">
      <alignment vertical="center"/>
    </xf>
    <xf numFmtId="0" fontId="8" fillId="6" borderId="0" xfId="0" applyFont="1" applyFill="1" applyAlignment="1">
      <alignment horizontal="center" vertical="center"/>
    </xf>
    <xf numFmtId="49" fontId="4" fillId="0" borderId="1" xfId="6" applyNumberFormat="1" applyFont="1" applyBorder="1" applyAlignment="1" applyProtection="1">
      <alignment horizontal="left" vertical="top" wrapText="1"/>
      <protection locked="0"/>
    </xf>
    <xf numFmtId="14" fontId="24" fillId="2" borderId="1" xfId="2" applyNumberFormat="1" applyFont="1" applyFill="1" applyBorder="1" applyAlignment="1" applyProtection="1">
      <alignment horizontal="left" vertical="top"/>
      <protection locked="0"/>
    </xf>
    <xf numFmtId="0" fontId="4" fillId="7" borderId="1" xfId="2" applyFont="1" applyFill="1" applyBorder="1" applyAlignment="1" applyProtection="1">
      <alignment horizontal="left" vertical="top"/>
    </xf>
    <xf numFmtId="165" fontId="4" fillId="7" borderId="1" xfId="2" applyNumberFormat="1" applyFont="1" applyFill="1" applyBorder="1" applyAlignment="1" applyProtection="1">
      <alignment horizontal="left" vertical="top"/>
    </xf>
    <xf numFmtId="165" fontId="4" fillId="7" borderId="1" xfId="2" applyNumberFormat="1" applyFont="1" applyFill="1" applyBorder="1" applyAlignment="1" applyProtection="1">
      <alignment horizontal="left" vertical="top" wrapText="1"/>
    </xf>
    <xf numFmtId="0" fontId="4" fillId="2" borderId="1" xfId="6" applyFont="1" applyFill="1" applyBorder="1" applyAlignment="1" applyProtection="1">
      <alignment horizontal="left" vertical="top"/>
    </xf>
    <xf numFmtId="165" fontId="4" fillId="8" borderId="1" xfId="5" applyNumberFormat="1" applyFont="1" applyFill="1" applyBorder="1" applyAlignment="1" applyProtection="1">
      <alignment horizontal="left" vertical="top"/>
    </xf>
    <xf numFmtId="0" fontId="4" fillId="2" borderId="1" xfId="6" applyFont="1" applyFill="1" applyBorder="1" applyAlignment="1" applyProtection="1">
      <alignment horizontal="left" vertical="top"/>
      <protection locked="0"/>
    </xf>
    <xf numFmtId="0" fontId="25" fillId="0" borderId="1" xfId="0" applyFont="1" applyBorder="1" applyAlignment="1" applyProtection="1">
      <alignment horizontal="left" vertical="top"/>
    </xf>
    <xf numFmtId="0" fontId="26" fillId="9" borderId="1" xfId="0" applyFont="1" applyFill="1" applyBorder="1" applyAlignment="1">
      <alignment horizontal="left" vertical="top" wrapText="1"/>
    </xf>
    <xf numFmtId="0" fontId="27" fillId="0" borderId="1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/>
    </xf>
    <xf numFmtId="0" fontId="28" fillId="0" borderId="1" xfId="6" applyFont="1" applyBorder="1" applyAlignment="1" applyProtection="1">
      <alignment horizontal="left" vertical="top"/>
      <protection locked="0"/>
    </xf>
    <xf numFmtId="0" fontId="28" fillId="0" borderId="3" xfId="6" applyFont="1" applyBorder="1" applyAlignment="1" applyProtection="1">
      <alignment horizontal="left" vertical="top" wrapText="1"/>
      <protection locked="0"/>
    </xf>
    <xf numFmtId="0" fontId="15" fillId="0" borderId="1" xfId="6" applyFont="1" applyBorder="1" applyAlignment="1" applyProtection="1">
      <alignment horizontal="left" vertical="top"/>
      <protection locked="0"/>
    </xf>
    <xf numFmtId="0" fontId="4" fillId="0" borderId="1" xfId="6" applyFont="1" applyBorder="1" applyAlignment="1" applyProtection="1">
      <alignment horizontal="left" vertical="top"/>
      <protection locked="0"/>
    </xf>
    <xf numFmtId="15" fontId="4" fillId="0" borderId="1" xfId="6" applyNumberFormat="1" applyFont="1" applyBorder="1" applyAlignment="1" applyProtection="1">
      <alignment horizontal="left" vertical="top"/>
      <protection locked="0"/>
    </xf>
    <xf numFmtId="0" fontId="4" fillId="0" borderId="2" xfId="6" applyFont="1" applyFill="1" applyBorder="1" applyAlignment="1" applyProtection="1">
      <alignment horizontal="left" vertical="top" wrapText="1"/>
      <protection locked="0"/>
    </xf>
    <xf numFmtId="0" fontId="4" fillId="0" borderId="2" xfId="6" applyFont="1" applyFill="1" applyBorder="1" applyAlignment="1" applyProtection="1">
      <alignment horizontal="left" vertical="top"/>
      <protection locked="0"/>
    </xf>
    <xf numFmtId="0" fontId="4" fillId="0" borderId="4" xfId="6" applyFont="1" applyBorder="1" applyAlignment="1" applyProtection="1">
      <alignment horizontal="left" vertical="top"/>
      <protection locked="0"/>
    </xf>
    <xf numFmtId="15" fontId="4" fillId="0" borderId="1" xfId="6" applyNumberFormat="1" applyFont="1" applyFill="1" applyBorder="1" applyAlignment="1" applyProtection="1">
      <alignment horizontal="left" vertical="top"/>
      <protection locked="0"/>
    </xf>
    <xf numFmtId="0" fontId="4" fillId="0" borderId="1" xfId="6" applyFont="1" applyFill="1" applyBorder="1" applyAlignment="1" applyProtection="1">
      <alignment horizontal="left" vertical="top"/>
      <protection locked="0"/>
    </xf>
    <xf numFmtId="0" fontId="4" fillId="0" borderId="1" xfId="6" applyFont="1" applyBorder="1" applyAlignment="1" applyProtection="1">
      <alignment horizontal="left" vertical="top" wrapText="1"/>
      <protection locked="0"/>
    </xf>
    <xf numFmtId="0" fontId="4" fillId="0" borderId="1" xfId="6" applyFont="1" applyFill="1" applyBorder="1" applyAlignment="1" applyProtection="1">
      <alignment horizontal="left" vertical="top" wrapText="1"/>
      <protection locked="0"/>
    </xf>
    <xf numFmtId="0" fontId="27" fillId="0" borderId="1" xfId="0" applyFont="1" applyBorder="1" applyAlignment="1"/>
    <xf numFmtId="9" fontId="4" fillId="6" borderId="1" xfId="0" applyNumberFormat="1" applyFont="1" applyFill="1" applyBorder="1" applyAlignment="1">
      <alignment horizontal="center" vertical="center"/>
    </xf>
    <xf numFmtId="0" fontId="5" fillId="6" borderId="1" xfId="5" applyFont="1" applyFill="1" applyBorder="1" applyAlignment="1" applyProtection="1">
      <alignment horizontal="left" vertical="top" wrapText="1"/>
    </xf>
    <xf numFmtId="0" fontId="4" fillId="6" borderId="0" xfId="0" applyFont="1" applyFill="1" applyAlignment="1">
      <alignment vertical="center"/>
    </xf>
    <xf numFmtId="0" fontId="8" fillId="10" borderId="0" xfId="0" applyFont="1" applyFill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166" fontId="18" fillId="0" borderId="6" xfId="1" applyNumberFormat="1" applyFont="1" applyBorder="1" applyAlignment="1">
      <alignment horizontal="left" vertical="top"/>
    </xf>
    <xf numFmtId="0" fontId="13" fillId="0" borderId="1" xfId="1" applyNumberFormat="1" applyBorder="1" applyAlignment="1">
      <alignment horizontal="left"/>
    </xf>
    <xf numFmtId="166" fontId="13" fillId="6" borderId="1" xfId="1" applyNumberFormat="1" applyFont="1" applyFill="1" applyBorder="1"/>
    <xf numFmtId="0" fontId="8" fillId="2" borderId="6" xfId="0" applyFont="1" applyFill="1" applyBorder="1" applyAlignment="1">
      <alignment horizontal="center"/>
    </xf>
    <xf numFmtId="0" fontId="3" fillId="11" borderId="3" xfId="2" applyFont="1" applyFill="1" applyBorder="1" applyAlignment="1" applyProtection="1">
      <alignment horizontal="left" vertical="top" wrapText="1"/>
    </xf>
    <xf numFmtId="0" fontId="3" fillId="11" borderId="1" xfId="2" applyFont="1" applyFill="1" applyBorder="1" applyAlignment="1" applyProtection="1">
      <alignment horizontal="left" vertical="top" wrapText="1"/>
    </xf>
    <xf numFmtId="0" fontId="5" fillId="11" borderId="1" xfId="5" applyFont="1" applyFill="1" applyBorder="1" applyAlignment="1" applyProtection="1">
      <alignment horizontal="left" vertical="top" wrapText="1"/>
    </xf>
    <xf numFmtId="166" fontId="18" fillId="0" borderId="0" xfId="1" applyNumberFormat="1" applyFont="1" applyBorder="1" applyAlignment="1">
      <alignment horizontal="left" vertical="top"/>
    </xf>
    <xf numFmtId="0" fontId="13" fillId="0" borderId="0" xfId="1" applyNumberFormat="1" applyBorder="1" applyAlignment="1">
      <alignment horizontal="left"/>
    </xf>
    <xf numFmtId="166" fontId="13" fillId="0" borderId="0" xfId="1" applyNumberFormat="1" applyFont="1" applyBorder="1"/>
    <xf numFmtId="166" fontId="13" fillId="6" borderId="0" xfId="1" applyNumberFormat="1" applyFont="1" applyFill="1" applyBorder="1"/>
    <xf numFmtId="0" fontId="16" fillId="11" borderId="7" xfId="0" applyFont="1" applyFill="1" applyBorder="1"/>
    <xf numFmtId="0" fontId="16" fillId="11" borderId="8" xfId="0" applyFont="1" applyFill="1" applyBorder="1"/>
    <xf numFmtId="0" fontId="5" fillId="11" borderId="3" xfId="5" applyFont="1" applyFill="1" applyBorder="1" applyAlignment="1" applyProtection="1">
      <alignment horizontal="left" vertical="top" wrapText="1"/>
    </xf>
    <xf numFmtId="0" fontId="5" fillId="11" borderId="1" xfId="5" applyFont="1" applyFill="1" applyBorder="1" applyAlignment="1" applyProtection="1">
      <alignment horizontal="center" vertical="top" wrapText="1"/>
    </xf>
    <xf numFmtId="0" fontId="5" fillId="11" borderId="10" xfId="6" applyFont="1" applyFill="1" applyBorder="1" applyAlignment="1" applyProtection="1">
      <alignment horizontal="left" vertical="top" wrapText="1"/>
    </xf>
    <xf numFmtId="0" fontId="5" fillId="11" borderId="2" xfId="6" applyFont="1" applyFill="1" applyBorder="1" applyAlignment="1" applyProtection="1">
      <alignment horizontal="left" vertical="top" wrapText="1"/>
    </xf>
    <xf numFmtId="0" fontId="5" fillId="11" borderId="1" xfId="6" applyFont="1" applyFill="1" applyBorder="1" applyAlignment="1" applyProtection="1">
      <alignment horizontal="left" vertical="top" wrapText="1"/>
    </xf>
    <xf numFmtId="0" fontId="8" fillId="2" borderId="11" xfId="0" applyFont="1" applyFill="1" applyBorder="1" applyAlignment="1">
      <alignment horizontal="center"/>
    </xf>
    <xf numFmtId="0" fontId="29" fillId="2" borderId="2" xfId="5" applyFont="1" applyFill="1" applyBorder="1" applyAlignment="1" applyProtection="1">
      <alignment horizontal="left" vertical="top"/>
      <protection locked="0"/>
    </xf>
    <xf numFmtId="165" fontId="4" fillId="8" borderId="2" xfId="5" applyNumberFormat="1" applyFont="1" applyFill="1" applyBorder="1" applyAlignment="1" applyProtection="1">
      <alignment horizontal="left" vertical="top"/>
    </xf>
    <xf numFmtId="0" fontId="4" fillId="2" borderId="2" xfId="6" applyFont="1" applyFill="1" applyBorder="1" applyAlignment="1" applyProtection="1">
      <alignment horizontal="left" vertical="top"/>
      <protection locked="0"/>
    </xf>
    <xf numFmtId="0" fontId="6" fillId="11" borderId="12" xfId="0" applyFont="1" applyFill="1" applyBorder="1" applyAlignment="1">
      <alignment horizontal="center" vertical="center" wrapText="1"/>
    </xf>
    <xf numFmtId="0" fontId="6" fillId="11" borderId="13" xfId="0" applyFont="1" applyFill="1" applyBorder="1" applyAlignment="1">
      <alignment horizontal="center" vertical="center"/>
    </xf>
    <xf numFmtId="0" fontId="5" fillId="11" borderId="13" xfId="5" applyFont="1" applyFill="1" applyBorder="1" applyAlignment="1" applyProtection="1">
      <alignment horizontal="left" vertical="top" wrapText="1"/>
    </xf>
    <xf numFmtId="0" fontId="16" fillId="11" borderId="8" xfId="0" applyFont="1" applyFill="1" applyBorder="1" applyAlignment="1">
      <alignment horizontal="center"/>
    </xf>
    <xf numFmtId="0" fontId="16" fillId="11" borderId="12" xfId="0" applyFont="1" applyFill="1" applyBorder="1"/>
    <xf numFmtId="0" fontId="16" fillId="11" borderId="13" xfId="0" applyFont="1" applyFill="1" applyBorder="1"/>
    <xf numFmtId="0" fontId="16" fillId="11" borderId="13" xfId="0" applyFont="1" applyFill="1" applyBorder="1" applyAlignment="1">
      <alignment horizontal="center"/>
    </xf>
    <xf numFmtId="0" fontId="0" fillId="0" borderId="0" xfId="0" applyBorder="1"/>
    <xf numFmtId="0" fontId="30" fillId="0" borderId="6" xfId="0" applyFont="1" applyBorder="1" applyAlignment="1">
      <alignment horizontal="left" vertical="top" wrapText="1"/>
    </xf>
    <xf numFmtId="0" fontId="30" fillId="0" borderId="11" xfId="0" applyFont="1" applyBorder="1" applyAlignment="1">
      <alignment horizontal="left" vertical="top" wrapText="1"/>
    </xf>
    <xf numFmtId="0" fontId="31" fillId="11" borderId="12" xfId="0" applyFont="1" applyFill="1" applyBorder="1" applyAlignment="1">
      <alignment horizontal="center" vertical="top" wrapText="1"/>
    </xf>
    <xf numFmtId="0" fontId="31" fillId="11" borderId="13" xfId="0" applyFont="1" applyFill="1" applyBorder="1" applyAlignment="1">
      <alignment horizontal="center" vertical="top" wrapText="1"/>
    </xf>
    <xf numFmtId="0" fontId="0" fillId="0" borderId="13" xfId="0" applyBorder="1"/>
    <xf numFmtId="0" fontId="32" fillId="12" borderId="12" xfId="0" applyFont="1" applyFill="1" applyBorder="1"/>
    <xf numFmtId="0" fontId="32" fillId="12" borderId="13" xfId="0" applyFont="1" applyFill="1" applyBorder="1"/>
    <xf numFmtId="9" fontId="4" fillId="6" borderId="4" xfId="0" applyNumberFormat="1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left" vertical="top" wrapText="1"/>
    </xf>
    <xf numFmtId="0" fontId="16" fillId="4" borderId="15" xfId="2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3" borderId="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vertical="center"/>
    </xf>
    <xf numFmtId="0" fontId="5" fillId="3" borderId="17" xfId="0" applyFont="1" applyFill="1" applyBorder="1" applyAlignment="1">
      <alignment vertical="center"/>
    </xf>
    <xf numFmtId="0" fontId="5" fillId="3" borderId="18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49" fontId="4" fillId="2" borderId="0" xfId="6" applyNumberFormat="1" applyFont="1" applyFill="1" applyBorder="1" applyAlignment="1" applyProtection="1">
      <alignment horizontal="left" vertical="top" wrapText="1"/>
      <protection locked="0"/>
    </xf>
    <xf numFmtId="14" fontId="17" fillId="0" borderId="1" xfId="0" applyNumberFormat="1" applyFont="1" applyBorder="1" applyAlignment="1">
      <alignment horizontal="center"/>
    </xf>
    <xf numFmtId="0" fontId="17" fillId="0" borderId="1" xfId="0" applyNumberFormat="1" applyFont="1" applyBorder="1" applyAlignment="1">
      <alignment horizontal="center" wrapText="1"/>
    </xf>
    <xf numFmtId="0" fontId="17" fillId="0" borderId="1" xfId="0" applyNumberFormat="1" applyFont="1" applyBorder="1" applyAlignment="1">
      <alignment horizontal="center"/>
    </xf>
    <xf numFmtId="0" fontId="17" fillId="0" borderId="1" xfId="0" quotePrefix="1" applyNumberFormat="1" applyFont="1" applyBorder="1" applyAlignment="1">
      <alignment horizontal="center" wrapText="1"/>
    </xf>
    <xf numFmtId="0" fontId="30" fillId="0" borderId="22" xfId="0" applyFont="1" applyBorder="1" applyAlignment="1">
      <alignment horizontal="left" vertical="top" wrapText="1"/>
    </xf>
    <xf numFmtId="0" fontId="23" fillId="0" borderId="23" xfId="0" applyFont="1" applyBorder="1" applyAlignment="1">
      <alignment horizontal="center" vertical="top" wrapText="1"/>
    </xf>
    <xf numFmtId="0" fontId="23" fillId="0" borderId="0" xfId="0" applyFont="1" applyBorder="1" applyAlignment="1">
      <alignment horizontal="center" vertical="top" wrapText="1"/>
    </xf>
    <xf numFmtId="0" fontId="5" fillId="11" borderId="13" xfId="2" applyFont="1" applyFill="1" applyBorder="1" applyAlignment="1" applyProtection="1">
      <alignment horizontal="left" vertical="top" wrapText="1"/>
    </xf>
    <xf numFmtId="0" fontId="0" fillId="0" borderId="0" xfId="0"/>
    <xf numFmtId="0" fontId="0" fillId="0" borderId="24" xfId="0" applyBorder="1" applyAlignment="1"/>
    <xf numFmtId="0" fontId="17" fillId="2" borderId="1" xfId="0" applyFont="1" applyFill="1" applyBorder="1" applyAlignment="1">
      <alignment vertical="center"/>
    </xf>
    <xf numFmtId="0" fontId="16" fillId="11" borderId="11" xfId="0" applyFont="1" applyFill="1" applyBorder="1"/>
    <xf numFmtId="0" fontId="16" fillId="11" borderId="2" xfId="0" applyFont="1" applyFill="1" applyBorder="1"/>
    <xf numFmtId="0" fontId="16" fillId="11" borderId="2" xfId="0" applyFont="1" applyFill="1" applyBorder="1" applyAlignment="1">
      <alignment horizontal="center"/>
    </xf>
    <xf numFmtId="166" fontId="13" fillId="13" borderId="1" xfId="1" applyNumberFormat="1" applyFont="1" applyFill="1" applyBorder="1"/>
    <xf numFmtId="0" fontId="13" fillId="0" borderId="1" xfId="1" applyNumberFormat="1" applyBorder="1" applyAlignment="1">
      <alignment horizontal="center" vertical="center"/>
    </xf>
    <xf numFmtId="0" fontId="33" fillId="2" borderId="2" xfId="5" applyFont="1" applyFill="1" applyBorder="1" applyAlignment="1" applyProtection="1">
      <alignment horizontal="center" vertical="center"/>
      <protection locked="0"/>
    </xf>
    <xf numFmtId="0" fontId="21" fillId="3" borderId="1" xfId="0" applyFont="1" applyFill="1" applyBorder="1" applyAlignment="1">
      <alignment horizontal="left" vertical="top"/>
    </xf>
    <xf numFmtId="0" fontId="12" fillId="3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left" vertical="top"/>
    </xf>
    <xf numFmtId="0" fontId="12" fillId="4" borderId="1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 wrapText="1"/>
    </xf>
    <xf numFmtId="0" fontId="11" fillId="3" borderId="3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9" fontId="11" fillId="2" borderId="1" xfId="0" applyNumberFormat="1" applyFont="1" applyFill="1" applyBorder="1" applyAlignment="1">
      <alignment horizontal="right" vertical="top"/>
    </xf>
    <xf numFmtId="9" fontId="11" fillId="2" borderId="1" xfId="0" applyNumberFormat="1" applyFont="1" applyFill="1" applyBorder="1" applyAlignment="1">
      <alignment horizontal="right" vertical="top" wrapText="1"/>
    </xf>
    <xf numFmtId="22" fontId="0" fillId="0" borderId="0" xfId="0" applyNumberFormat="1"/>
    <xf numFmtId="0" fontId="22" fillId="11" borderId="1" xfId="0" applyFont="1" applyFill="1" applyBorder="1"/>
    <xf numFmtId="0" fontId="0" fillId="0" borderId="1" xfId="0" applyBorder="1"/>
    <xf numFmtId="0" fontId="12" fillId="3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34" fillId="0" borderId="0" xfId="0" applyFont="1" applyAlignment="1">
      <alignment wrapText="1"/>
    </xf>
    <xf numFmtId="0" fontId="34" fillId="0" borderId="5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top"/>
    </xf>
    <xf numFmtId="0" fontId="23" fillId="0" borderId="0" xfId="0" applyFont="1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/>
    </xf>
    <xf numFmtId="0" fontId="2" fillId="6" borderId="0" xfId="0" applyFont="1" applyFill="1" applyAlignment="1"/>
    <xf numFmtId="0" fontId="22" fillId="14" borderId="1" xfId="0" applyFont="1" applyFill="1" applyBorder="1"/>
    <xf numFmtId="166" fontId="13" fillId="0" borderId="1" xfId="1" applyNumberFormat="1" applyBorder="1" applyAlignment="1">
      <alignment horizontal="center" vertical="center"/>
    </xf>
    <xf numFmtId="166" fontId="13" fillId="17" borderId="0" xfId="1" applyNumberFormat="1" applyFont="1" applyFill="1" applyBorder="1"/>
    <xf numFmtId="15" fontId="34" fillId="0" borderId="0" xfId="0" applyNumberFormat="1" applyFont="1" applyAlignment="1">
      <alignment wrapText="1"/>
    </xf>
    <xf numFmtId="0" fontId="2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37" fillId="0" borderId="1" xfId="0" applyFont="1" applyBorder="1" applyAlignment="1">
      <alignment horizontal="left" vertical="center" indent="5"/>
    </xf>
    <xf numFmtId="0" fontId="40" fillId="20" borderId="0" xfId="0" applyFont="1" applyFill="1"/>
    <xf numFmtId="0" fontId="39" fillId="20" borderId="0" xfId="0" applyFont="1" applyFill="1"/>
    <xf numFmtId="0" fontId="2" fillId="2" borderId="4" xfId="0" applyFont="1" applyFill="1" applyBorder="1" applyAlignment="1">
      <alignment horizontal="left" vertical="center"/>
    </xf>
    <xf numFmtId="0" fontId="28" fillId="0" borderId="3" xfId="6" applyFont="1" applyBorder="1" applyAlignment="1" applyProtection="1">
      <alignment horizontal="left" vertical="top" wrapText="1"/>
      <protection locked="0"/>
    </xf>
    <xf numFmtId="0" fontId="11" fillId="3" borderId="1" xfId="0" applyFont="1" applyFill="1" applyBorder="1" applyAlignment="1">
      <alignment horizontal="left" vertical="top"/>
    </xf>
    <xf numFmtId="0" fontId="12" fillId="3" borderId="1" xfId="0" applyFont="1" applyFill="1" applyBorder="1" applyAlignment="1">
      <alignment horizontal="center" vertical="top"/>
    </xf>
    <xf numFmtId="0" fontId="18" fillId="0" borderId="1" xfId="1" applyNumberFormat="1" applyFont="1" applyBorder="1" applyAlignment="1">
      <alignment horizontal="left"/>
    </xf>
    <xf numFmtId="0" fontId="18" fillId="0" borderId="1" xfId="1" applyNumberFormat="1" applyFont="1" applyBorder="1" applyAlignment="1">
      <alignment horizontal="center" vertical="center"/>
    </xf>
    <xf numFmtId="0" fontId="18" fillId="0" borderId="0" xfId="1" applyNumberFormat="1" applyFont="1" applyBorder="1" applyAlignment="1">
      <alignment horizontal="left"/>
    </xf>
    <xf numFmtId="0" fontId="18" fillId="0" borderId="0" xfId="1" applyNumberFormat="1" applyFont="1" applyBorder="1" applyAlignment="1">
      <alignment horizontal="center" vertical="center"/>
    </xf>
    <xf numFmtId="0" fontId="0" fillId="17" borderId="0" xfId="0" applyFill="1"/>
    <xf numFmtId="0" fontId="39" fillId="21" borderId="1" xfId="0" applyFont="1" applyFill="1" applyBorder="1"/>
    <xf numFmtId="0" fontId="33" fillId="2" borderId="1" xfId="5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top"/>
    </xf>
    <xf numFmtId="0" fontId="11" fillId="3" borderId="3" xfId="0" applyFont="1" applyFill="1" applyBorder="1" applyAlignment="1">
      <alignment horizontal="left" vertical="top"/>
    </xf>
    <xf numFmtId="0" fontId="3" fillId="3" borderId="49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top" wrapText="1"/>
    </xf>
    <xf numFmtId="0" fontId="11" fillId="3" borderId="4" xfId="0" applyFont="1" applyFill="1" applyBorder="1" applyAlignment="1">
      <alignment horizontal="left" vertical="top"/>
    </xf>
    <xf numFmtId="0" fontId="3" fillId="3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vertical="top"/>
    </xf>
    <xf numFmtId="0" fontId="7" fillId="2" borderId="25" xfId="0" applyFont="1" applyFill="1" applyBorder="1" applyAlignment="1">
      <alignment vertical="top"/>
    </xf>
    <xf numFmtId="0" fontId="7" fillId="2" borderId="4" xfId="0" applyFont="1" applyFill="1" applyBorder="1" applyAlignment="1">
      <alignment vertical="top"/>
    </xf>
    <xf numFmtId="0" fontId="11" fillId="3" borderId="4" xfId="0" applyFont="1" applyFill="1" applyBorder="1" applyAlignment="1">
      <alignment vertical="top"/>
    </xf>
    <xf numFmtId="0" fontId="16" fillId="11" borderId="1" xfId="0" applyFont="1" applyFill="1" applyBorder="1" applyAlignment="1">
      <alignment horizontal="center"/>
    </xf>
    <xf numFmtId="0" fontId="16" fillId="11" borderId="9" xfId="0" applyFont="1" applyFill="1" applyBorder="1" applyAlignment="1">
      <alignment wrapText="1"/>
    </xf>
    <xf numFmtId="0" fontId="16" fillId="11" borderId="8" xfId="0" applyFont="1" applyFill="1" applyBorder="1" applyAlignment="1">
      <alignment wrapText="1"/>
    </xf>
    <xf numFmtId="166" fontId="18" fillId="0" borderId="0" xfId="1" applyNumberFormat="1" applyFont="1" applyFill="1" applyBorder="1" applyAlignment="1">
      <alignment horizontal="left" vertical="top"/>
    </xf>
    <xf numFmtId="0" fontId="18" fillId="0" borderId="0" xfId="1" applyNumberFormat="1" applyFont="1" applyFill="1" applyBorder="1" applyAlignment="1">
      <alignment horizontal="left"/>
    </xf>
    <xf numFmtId="0" fontId="18" fillId="0" borderId="0" xfId="1" applyNumberFormat="1" applyFont="1" applyFill="1" applyBorder="1" applyAlignment="1">
      <alignment horizontal="center" vertical="center"/>
    </xf>
    <xf numFmtId="166" fontId="13" fillId="0" borderId="0" xfId="1" applyNumberFormat="1" applyFont="1" applyFill="1" applyBorder="1"/>
    <xf numFmtId="0" fontId="17" fillId="0" borderId="1" xfId="0" quotePrefix="1" applyNumberFormat="1" applyFont="1" applyBorder="1" applyAlignment="1">
      <alignment horizontal="center" vertical="top" wrapText="1"/>
    </xf>
    <xf numFmtId="0" fontId="27" fillId="6" borderId="10" xfId="0" applyFont="1" applyFill="1" applyBorder="1" applyAlignment="1">
      <alignment horizontal="center" vertical="center" wrapText="1"/>
    </xf>
    <xf numFmtId="0" fontId="27" fillId="6" borderId="27" xfId="0" applyFont="1" applyFill="1" applyBorder="1" applyAlignment="1">
      <alignment horizontal="center" vertical="center" wrapText="1"/>
    </xf>
    <xf numFmtId="0" fontId="27" fillId="6" borderId="2" xfId="0" applyFont="1" applyFill="1" applyBorder="1" applyAlignment="1">
      <alignment horizontal="center" vertical="center" wrapText="1"/>
    </xf>
    <xf numFmtId="10" fontId="27" fillId="0" borderId="10" xfId="0" applyNumberFormat="1" applyFont="1" applyBorder="1" applyAlignment="1">
      <alignment horizontal="center" vertical="center" wrapText="1"/>
    </xf>
    <xf numFmtId="10" fontId="27" fillId="0" borderId="27" xfId="0" applyNumberFormat="1" applyFont="1" applyBorder="1" applyAlignment="1">
      <alignment horizontal="center" vertical="center" wrapText="1"/>
    </xf>
    <xf numFmtId="10" fontId="27" fillId="0" borderId="2" xfId="0" applyNumberFormat="1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/>
    </xf>
    <xf numFmtId="0" fontId="8" fillId="2" borderId="28" xfId="0" applyFont="1" applyFill="1" applyBorder="1" applyAlignment="1">
      <alignment horizontal="left" vertical="center"/>
    </xf>
    <xf numFmtId="0" fontId="35" fillId="15" borderId="3" xfId="2" applyFont="1" applyFill="1" applyBorder="1" applyAlignment="1" applyProtection="1">
      <alignment horizontal="center" vertical="top"/>
    </xf>
    <xf numFmtId="0" fontId="35" fillId="15" borderId="25" xfId="2" applyFont="1" applyFill="1" applyBorder="1" applyAlignment="1" applyProtection="1">
      <alignment horizontal="center" vertical="top"/>
    </xf>
    <xf numFmtId="0" fontId="35" fillId="15" borderId="4" xfId="2" applyFont="1" applyFill="1" applyBorder="1" applyAlignment="1" applyProtection="1">
      <alignment horizontal="center" vertical="top"/>
    </xf>
    <xf numFmtId="0" fontId="5" fillId="11" borderId="3" xfId="5" applyFont="1" applyFill="1" applyBorder="1" applyAlignment="1" applyProtection="1">
      <alignment horizontal="center" vertical="top" wrapText="1"/>
    </xf>
    <xf numFmtId="0" fontId="5" fillId="11" borderId="25" xfId="5" applyFont="1" applyFill="1" applyBorder="1" applyAlignment="1" applyProtection="1">
      <alignment horizontal="center" vertical="top" wrapText="1"/>
    </xf>
    <xf numFmtId="0" fontId="5" fillId="11" borderId="4" xfId="5" applyFont="1" applyFill="1" applyBorder="1" applyAlignment="1" applyProtection="1">
      <alignment horizontal="center" vertical="top" wrapText="1"/>
    </xf>
    <xf numFmtId="0" fontId="27" fillId="0" borderId="3" xfId="0" applyFont="1" applyBorder="1" applyAlignment="1">
      <alignment horizontal="center"/>
    </xf>
    <xf numFmtId="0" fontId="27" fillId="0" borderId="25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35" fillId="11" borderId="3" xfId="2" applyFont="1" applyFill="1" applyBorder="1" applyAlignment="1" applyProtection="1">
      <alignment horizontal="center"/>
    </xf>
    <xf numFmtId="0" fontId="35" fillId="11" borderId="25" xfId="2" applyFont="1" applyFill="1" applyBorder="1" applyAlignment="1" applyProtection="1">
      <alignment horizontal="center"/>
    </xf>
    <xf numFmtId="0" fontId="35" fillId="11" borderId="4" xfId="2" applyFont="1" applyFill="1" applyBorder="1" applyAlignment="1" applyProtection="1">
      <alignment horizontal="center"/>
    </xf>
    <xf numFmtId="10" fontId="27" fillId="0" borderId="3" xfId="0" applyNumberFormat="1" applyFont="1" applyBorder="1" applyAlignment="1">
      <alignment horizontal="center"/>
    </xf>
    <xf numFmtId="10" fontId="27" fillId="0" borderId="25" xfId="0" applyNumberFormat="1" applyFont="1" applyBorder="1" applyAlignment="1">
      <alignment horizontal="center"/>
    </xf>
    <xf numFmtId="10" fontId="27" fillId="0" borderId="4" xfId="0" applyNumberFormat="1" applyFont="1" applyBorder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9" fillId="3" borderId="38" xfId="0" applyNumberFormat="1" applyFont="1" applyFill="1" applyBorder="1" applyAlignment="1">
      <alignment horizontal="center" vertical="center"/>
    </xf>
    <xf numFmtId="0" fontId="9" fillId="3" borderId="16" xfId="0" applyNumberFormat="1" applyFont="1" applyFill="1" applyBorder="1" applyAlignment="1">
      <alignment horizontal="center" vertical="center"/>
    </xf>
    <xf numFmtId="0" fontId="9" fillId="3" borderId="17" xfId="0" applyNumberFormat="1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left" vertical="center" wrapText="1"/>
    </xf>
    <xf numFmtId="0" fontId="8" fillId="2" borderId="30" xfId="0" applyFont="1" applyFill="1" applyBorder="1" applyAlignment="1">
      <alignment horizontal="left" vertical="center" wrapText="1"/>
    </xf>
    <xf numFmtId="0" fontId="8" fillId="2" borderId="31" xfId="0" applyFont="1" applyFill="1" applyBorder="1" applyAlignment="1">
      <alignment horizontal="left" vertical="center"/>
    </xf>
    <xf numFmtId="0" fontId="8" fillId="2" borderId="32" xfId="0" applyFont="1" applyFill="1" applyBorder="1" applyAlignment="1">
      <alignment horizontal="left" vertical="center"/>
    </xf>
    <xf numFmtId="164" fontId="3" fillId="3" borderId="33" xfId="0" applyNumberFormat="1" applyFont="1" applyFill="1" applyBorder="1" applyAlignment="1" applyProtection="1">
      <alignment horizontal="left" vertical="center" wrapText="1"/>
    </xf>
    <xf numFmtId="164" fontId="3" fillId="3" borderId="34" xfId="0" applyNumberFormat="1" applyFont="1" applyFill="1" applyBorder="1" applyAlignment="1" applyProtection="1">
      <alignment horizontal="left" vertical="center" wrapText="1"/>
    </xf>
    <xf numFmtId="164" fontId="3" fillId="3" borderId="35" xfId="0" applyNumberFormat="1" applyFont="1" applyFill="1" applyBorder="1" applyAlignment="1" applyProtection="1">
      <alignment horizontal="left" vertical="center" wrapText="1"/>
    </xf>
    <xf numFmtId="164" fontId="3" fillId="3" borderId="4" xfId="0" applyNumberFormat="1" applyFont="1" applyFill="1" applyBorder="1" applyAlignment="1" applyProtection="1">
      <alignment horizontal="left" vertical="center" wrapText="1"/>
    </xf>
    <xf numFmtId="164" fontId="3" fillId="3" borderId="36" xfId="0" applyNumberFormat="1" applyFont="1" applyFill="1" applyBorder="1" applyAlignment="1" applyProtection="1">
      <alignment horizontal="left" vertical="center" wrapText="1"/>
    </xf>
    <xf numFmtId="164" fontId="3" fillId="3" borderId="37" xfId="0" applyNumberFormat="1" applyFont="1" applyFill="1" applyBorder="1" applyAlignment="1" applyProtection="1">
      <alignment horizontal="left" vertical="center" wrapText="1"/>
    </xf>
    <xf numFmtId="0" fontId="23" fillId="0" borderId="2" xfId="0" applyFont="1" applyBorder="1" applyAlignment="1">
      <alignment horizontal="center" vertical="top" wrapText="1"/>
    </xf>
    <xf numFmtId="0" fontId="23" fillId="0" borderId="39" xfId="0" applyFont="1" applyBorder="1" applyAlignment="1">
      <alignment horizontal="center" vertical="top" wrapText="1"/>
    </xf>
    <xf numFmtId="0" fontId="31" fillId="11" borderId="13" xfId="0" applyFont="1" applyFill="1" applyBorder="1" applyAlignment="1">
      <alignment horizontal="center" vertical="top" wrapText="1"/>
    </xf>
    <xf numFmtId="0" fontId="31" fillId="11" borderId="44" xfId="0" applyFont="1" applyFill="1" applyBorder="1" applyAlignment="1">
      <alignment horizontal="center" vertical="top" wrapText="1"/>
    </xf>
    <xf numFmtId="0" fontId="0" fillId="0" borderId="1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3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6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40" xfId="0" applyBorder="1" applyAlignment="1">
      <alignment horizontal="left"/>
    </xf>
    <xf numFmtId="0" fontId="23" fillId="0" borderId="1" xfId="0" applyFont="1" applyBorder="1" applyAlignment="1">
      <alignment horizontal="center" vertical="top" wrapText="1"/>
    </xf>
    <xf numFmtId="0" fontId="23" fillId="0" borderId="40" xfId="0" applyFont="1" applyBorder="1" applyAlignment="1">
      <alignment horizontal="center" vertical="top" wrapText="1"/>
    </xf>
    <xf numFmtId="0" fontId="0" fillId="0" borderId="41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left"/>
    </xf>
    <xf numFmtId="0" fontId="30" fillId="0" borderId="35" xfId="0" applyFont="1" applyBorder="1" applyAlignment="1">
      <alignment horizontal="center" vertical="top" wrapText="1"/>
    </xf>
    <xf numFmtId="0" fontId="30" fillId="0" borderId="4" xfId="0" applyFont="1" applyBorder="1" applyAlignment="1">
      <alignment horizontal="center" vertical="top" wrapText="1"/>
    </xf>
    <xf numFmtId="0" fontId="0" fillId="0" borderId="11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0" xfId="0" applyBorder="1" applyAlignment="1">
      <alignment horizontal="center"/>
    </xf>
    <xf numFmtId="0" fontId="28" fillId="0" borderId="3" xfId="6" applyFont="1" applyBorder="1" applyAlignment="1" applyProtection="1">
      <alignment horizontal="left" vertical="top" wrapText="1"/>
      <protection locked="0"/>
    </xf>
    <xf numFmtId="0" fontId="28" fillId="0" borderId="25" xfId="6" applyFont="1" applyBorder="1" applyAlignment="1" applyProtection="1">
      <alignment horizontal="left" vertical="top" wrapText="1"/>
      <protection locked="0"/>
    </xf>
    <xf numFmtId="0" fontId="28" fillId="0" borderId="4" xfId="6" applyFont="1" applyBorder="1" applyAlignment="1" applyProtection="1">
      <alignment horizontal="left" vertical="top" wrapText="1"/>
      <protection locked="0"/>
    </xf>
    <xf numFmtId="0" fontId="5" fillId="11" borderId="10" xfId="6" applyFont="1" applyFill="1" applyBorder="1" applyAlignment="1" applyProtection="1">
      <alignment horizontal="left" vertical="top" wrapText="1"/>
    </xf>
    <xf numFmtId="0" fontId="5" fillId="11" borderId="2" xfId="6" applyFont="1" applyFill="1" applyBorder="1" applyAlignment="1" applyProtection="1">
      <alignment horizontal="left" vertical="top" wrapText="1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32" xfId="0" applyBorder="1" applyAlignment="1">
      <alignment horizontal="left"/>
    </xf>
    <xf numFmtId="0" fontId="5" fillId="11" borderId="3" xfId="6" applyFont="1" applyFill="1" applyBorder="1" applyAlignment="1" applyProtection="1">
      <alignment horizontal="center" vertical="top" wrapText="1"/>
    </xf>
    <xf numFmtId="0" fontId="5" fillId="11" borderId="25" xfId="6" applyFont="1" applyFill="1" applyBorder="1" applyAlignment="1" applyProtection="1">
      <alignment horizontal="center" vertical="top" wrapText="1"/>
    </xf>
    <xf numFmtId="0" fontId="5" fillId="11" borderId="4" xfId="6" applyFont="1" applyFill="1" applyBorder="1" applyAlignment="1" applyProtection="1">
      <alignment horizontal="center" vertical="top" wrapText="1"/>
    </xf>
    <xf numFmtId="0" fontId="31" fillId="11" borderId="12" xfId="0" applyFont="1" applyFill="1" applyBorder="1" applyAlignment="1">
      <alignment horizontal="left" vertical="top" wrapText="1"/>
    </xf>
    <xf numFmtId="0" fontId="31" fillId="11" borderId="13" xfId="0" applyFont="1" applyFill="1" applyBorder="1" applyAlignment="1">
      <alignment horizontal="left" vertical="top" wrapText="1"/>
    </xf>
    <xf numFmtId="0" fontId="31" fillId="11" borderId="44" xfId="0" applyFont="1" applyFill="1" applyBorder="1" applyAlignment="1">
      <alignment horizontal="left" vertical="top" wrapText="1"/>
    </xf>
    <xf numFmtId="0" fontId="36" fillId="15" borderId="3" xfId="2" applyFont="1" applyFill="1" applyBorder="1" applyAlignment="1" applyProtection="1">
      <alignment horizontal="left" vertical="top"/>
    </xf>
    <xf numFmtId="0" fontId="36" fillId="15" borderId="25" xfId="2" applyFont="1" applyFill="1" applyBorder="1" applyAlignment="1" applyProtection="1">
      <alignment horizontal="left" vertical="top"/>
    </xf>
    <xf numFmtId="0" fontId="5" fillId="11" borderId="47" xfId="6" applyFont="1" applyFill="1" applyBorder="1" applyAlignment="1" applyProtection="1">
      <alignment horizontal="left" vertical="top" wrapText="1"/>
    </xf>
    <xf numFmtId="0" fontId="5" fillId="11" borderId="26" xfId="6" applyFont="1" applyFill="1" applyBorder="1" applyAlignment="1" applyProtection="1">
      <alignment horizontal="left" vertical="top" wrapText="1"/>
    </xf>
    <xf numFmtId="0" fontId="5" fillId="11" borderId="48" xfId="6" applyFont="1" applyFill="1" applyBorder="1" applyAlignment="1" applyProtection="1">
      <alignment horizontal="left" vertical="top" wrapText="1"/>
    </xf>
    <xf numFmtId="0" fontId="5" fillId="11" borderId="49" xfId="6" applyFont="1" applyFill="1" applyBorder="1" applyAlignment="1" applyProtection="1">
      <alignment horizontal="left" vertical="top" wrapText="1"/>
    </xf>
    <xf numFmtId="0" fontId="5" fillId="11" borderId="50" xfId="6" applyFont="1" applyFill="1" applyBorder="1" applyAlignment="1" applyProtection="1">
      <alignment horizontal="left" vertical="top" wrapText="1"/>
    </xf>
    <xf numFmtId="0" fontId="5" fillId="11" borderId="5" xfId="6" applyFont="1" applyFill="1" applyBorder="1" applyAlignment="1" applyProtection="1">
      <alignment horizontal="left" vertical="top" wrapText="1"/>
    </xf>
    <xf numFmtId="166" fontId="13" fillId="17" borderId="0" xfId="1" applyNumberFormat="1" applyFont="1" applyFill="1" applyBorder="1" applyAlignment="1">
      <alignment horizontal="center"/>
    </xf>
    <xf numFmtId="166" fontId="13" fillId="17" borderId="52" xfId="1" applyNumberFormat="1" applyFont="1" applyFill="1" applyBorder="1" applyAlignment="1">
      <alignment horizontal="center"/>
    </xf>
    <xf numFmtId="0" fontId="3" fillId="3" borderId="49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5" fillId="11" borderId="13" xfId="2" applyFont="1" applyFill="1" applyBorder="1" applyAlignment="1" applyProtection="1">
      <alignment horizontal="left" vertical="top" wrapText="1"/>
    </xf>
    <xf numFmtId="0" fontId="5" fillId="11" borderId="44" xfId="2" applyFont="1" applyFill="1" applyBorder="1" applyAlignment="1" applyProtection="1">
      <alignment horizontal="left" vertical="top" wrapText="1"/>
    </xf>
    <xf numFmtId="49" fontId="4" fillId="2" borderId="2" xfId="6" applyNumberFormat="1" applyFont="1" applyFill="1" applyBorder="1" applyAlignment="1" applyProtection="1">
      <alignment horizontal="left" vertical="top" wrapText="1"/>
      <protection locked="0"/>
    </xf>
    <xf numFmtId="49" fontId="4" fillId="2" borderId="39" xfId="6" applyNumberFormat="1" applyFont="1" applyFill="1" applyBorder="1" applyAlignment="1" applyProtection="1">
      <alignment horizontal="left" vertical="top" wrapText="1"/>
      <protection locked="0"/>
    </xf>
    <xf numFmtId="0" fontId="19" fillId="3" borderId="51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49" fontId="4" fillId="2" borderId="1" xfId="6" applyNumberFormat="1" applyFont="1" applyFill="1" applyBorder="1" applyAlignment="1" applyProtection="1">
      <alignment horizontal="left" vertical="top" wrapText="1"/>
      <protection locked="0"/>
    </xf>
    <xf numFmtId="49" fontId="4" fillId="2" borderId="40" xfId="6" applyNumberFormat="1" applyFont="1" applyFill="1" applyBorder="1" applyAlignment="1" applyProtection="1">
      <alignment horizontal="left" vertical="top" wrapText="1"/>
      <protection locked="0"/>
    </xf>
    <xf numFmtId="0" fontId="19" fillId="12" borderId="3" xfId="2" applyFont="1" applyFill="1" applyBorder="1" applyAlignment="1" applyProtection="1">
      <alignment horizontal="center" wrapText="1"/>
    </xf>
    <xf numFmtId="0" fontId="19" fillId="12" borderId="25" xfId="2" applyFont="1" applyFill="1" applyBorder="1" applyAlignment="1" applyProtection="1">
      <alignment horizontal="center" wrapText="1"/>
    </xf>
    <xf numFmtId="0" fontId="19" fillId="12" borderId="4" xfId="2" applyFont="1" applyFill="1" applyBorder="1" applyAlignment="1" applyProtection="1">
      <alignment horizontal="center" wrapText="1"/>
    </xf>
    <xf numFmtId="0" fontId="19" fillId="12" borderId="38" xfId="1" applyNumberFormat="1" applyFont="1" applyFill="1" applyBorder="1" applyAlignment="1">
      <alignment horizontal="center"/>
    </xf>
    <xf numFmtId="0" fontId="19" fillId="12" borderId="16" xfId="1" applyNumberFormat="1" applyFont="1" applyFill="1" applyBorder="1" applyAlignment="1">
      <alignment horizontal="center"/>
    </xf>
    <xf numFmtId="0" fontId="19" fillId="12" borderId="17" xfId="1" applyNumberFormat="1" applyFont="1" applyFill="1" applyBorder="1" applyAlignment="1">
      <alignment horizontal="center"/>
    </xf>
    <xf numFmtId="0" fontId="19" fillId="12" borderId="38" xfId="0" applyFont="1" applyFill="1" applyBorder="1" applyAlignment="1">
      <alignment horizontal="center"/>
    </xf>
    <xf numFmtId="0" fontId="19" fillId="12" borderId="16" xfId="0" applyFont="1" applyFill="1" applyBorder="1" applyAlignment="1">
      <alignment horizontal="center"/>
    </xf>
    <xf numFmtId="0" fontId="19" fillId="12" borderId="17" xfId="0" applyFont="1" applyFill="1" applyBorder="1" applyAlignment="1">
      <alignment horizontal="center"/>
    </xf>
    <xf numFmtId="49" fontId="4" fillId="2" borderId="3" xfId="6" applyNumberFormat="1" applyFont="1" applyFill="1" applyBorder="1" applyAlignment="1" applyProtection="1">
      <alignment horizontal="center" vertical="top" wrapText="1"/>
      <protection locked="0"/>
    </xf>
    <xf numFmtId="49" fontId="4" fillId="2" borderId="25" xfId="6" applyNumberFormat="1" applyFont="1" applyFill="1" applyBorder="1" applyAlignment="1" applyProtection="1">
      <alignment horizontal="center" vertical="top" wrapText="1"/>
      <protection locked="0"/>
    </xf>
    <xf numFmtId="49" fontId="4" fillId="2" borderId="28" xfId="6" applyNumberFormat="1" applyFont="1" applyFill="1" applyBorder="1" applyAlignment="1" applyProtection="1">
      <alignment horizontal="center" vertical="top" wrapText="1"/>
      <protection locked="0"/>
    </xf>
    <xf numFmtId="0" fontId="22" fillId="19" borderId="1" xfId="0" applyFont="1" applyFill="1" applyBorder="1" applyAlignment="1">
      <alignment horizontal="center"/>
    </xf>
    <xf numFmtId="15" fontId="22" fillId="18" borderId="10" xfId="0" applyNumberFormat="1" applyFont="1" applyFill="1" applyBorder="1" applyAlignment="1">
      <alignment horizontal="left"/>
    </xf>
    <xf numFmtId="0" fontId="22" fillId="18" borderId="10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25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top"/>
    </xf>
    <xf numFmtId="0" fontId="3" fillId="3" borderId="25" xfId="0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 applyProtection="1">
      <alignment horizontal="left" vertical="center" wrapText="1"/>
    </xf>
    <xf numFmtId="0" fontId="19" fillId="16" borderId="23" xfId="0" applyFont="1" applyFill="1" applyBorder="1" applyAlignment="1">
      <alignment horizontal="center" vertical="center" wrapText="1"/>
    </xf>
    <xf numFmtId="0" fontId="19" fillId="16" borderId="0" xfId="0" applyFont="1" applyFill="1" applyBorder="1" applyAlignment="1">
      <alignment horizontal="center" vertical="center" wrapText="1"/>
    </xf>
    <xf numFmtId="0" fontId="19" fillId="16" borderId="1" xfId="0" applyFont="1" applyFill="1" applyBorder="1" applyAlignment="1">
      <alignment horizontal="center" vertical="center" wrapText="1"/>
    </xf>
    <xf numFmtId="164" fontId="12" fillId="3" borderId="1" xfId="0" applyNumberFormat="1" applyFont="1" applyFill="1" applyBorder="1" applyAlignment="1" applyProtection="1">
      <alignment horizontal="center" vertical="top" wrapText="1"/>
    </xf>
    <xf numFmtId="0" fontId="7" fillId="2" borderId="3" xfId="0" applyFont="1" applyFill="1" applyBorder="1" applyAlignment="1">
      <alignment horizontal="left" vertical="top"/>
    </xf>
    <xf numFmtId="0" fontId="7" fillId="2" borderId="25" xfId="0" applyFont="1" applyFill="1" applyBorder="1" applyAlignment="1">
      <alignment horizontal="left" vertical="top"/>
    </xf>
    <xf numFmtId="0" fontId="12" fillId="3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left" vertical="top"/>
    </xf>
    <xf numFmtId="0" fontId="12" fillId="3" borderId="3" xfId="0" applyFont="1" applyFill="1" applyBorder="1" applyAlignment="1">
      <alignment horizontal="center" vertical="top"/>
    </xf>
    <xf numFmtId="0" fontId="12" fillId="3" borderId="4" xfId="0" applyFont="1" applyFill="1" applyBorder="1" applyAlignment="1">
      <alignment horizontal="center" vertical="top"/>
    </xf>
    <xf numFmtId="0" fontId="20" fillId="2" borderId="3" xfId="0" applyFont="1" applyFill="1" applyBorder="1" applyAlignment="1">
      <alignment horizontal="left" vertical="center"/>
    </xf>
    <xf numFmtId="0" fontId="20" fillId="2" borderId="25" xfId="0" applyFont="1" applyFill="1" applyBorder="1" applyAlignment="1">
      <alignment horizontal="left" vertical="center"/>
    </xf>
    <xf numFmtId="0" fontId="20" fillId="2" borderId="4" xfId="0" applyFont="1" applyFill="1" applyBorder="1" applyAlignment="1">
      <alignment horizontal="left" vertical="center"/>
    </xf>
    <xf numFmtId="0" fontId="12" fillId="3" borderId="25" xfId="0" applyFont="1" applyFill="1" applyBorder="1" applyAlignment="1">
      <alignment horizontal="center" vertical="top"/>
    </xf>
    <xf numFmtId="164" fontId="12" fillId="3" borderId="3" xfId="0" applyNumberFormat="1" applyFont="1" applyFill="1" applyBorder="1" applyAlignment="1" applyProtection="1">
      <alignment horizontal="center" vertical="top" wrapText="1"/>
    </xf>
    <xf numFmtId="164" fontId="12" fillId="3" borderId="4" xfId="0" applyNumberFormat="1" applyFont="1" applyFill="1" applyBorder="1" applyAlignment="1" applyProtection="1">
      <alignment horizontal="center" vertical="top" wrapText="1"/>
    </xf>
    <xf numFmtId="0" fontId="22" fillId="11" borderId="10" xfId="0" applyFont="1" applyFill="1" applyBorder="1" applyAlignment="1">
      <alignment horizontal="center"/>
    </xf>
    <xf numFmtId="0" fontId="12" fillId="3" borderId="23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34" fillId="0" borderId="50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41" fillId="0" borderId="53" xfId="0" applyFont="1" applyBorder="1" applyAlignment="1">
      <alignment wrapText="1"/>
    </xf>
    <xf numFmtId="22" fontId="41" fillId="0" borderId="53" xfId="0" applyNumberFormat="1" applyFont="1" applyBorder="1" applyAlignment="1">
      <alignment wrapText="1"/>
    </xf>
  </cellXfs>
  <cellStyles count="7">
    <cellStyle name="Comma_Evalueserve - Poject Plan - Creating Database of CoinStar Network Agents" xfId="1"/>
    <cellStyle name="Nor}al" xfId="2"/>
    <cellStyle name="Nor}al 10" xfId="3"/>
    <cellStyle name="Nor}al 11" xfId="4"/>
    <cellStyle name="Nor}al 2" xfId="5"/>
    <cellStyle name="Normal" xfId="0" builtinId="0"/>
    <cellStyle name="Normal 2" xfId="6"/>
  </cellStyles>
  <dxfs count="53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CC6600"/>
      </font>
      <fill>
        <patternFill>
          <bgColor rgb="FFFFFF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CC6600"/>
      </font>
      <fill>
        <patternFill>
          <bgColor rgb="FFFFFF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CC6600"/>
      </font>
      <fill>
        <patternFill>
          <bgColor rgb="FFFFFFCC"/>
        </patternFill>
      </fill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auto="1"/>
      </font>
      <fill>
        <patternFill>
          <bgColor indexed="52"/>
        </patternFill>
      </fill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auto="1"/>
      </font>
      <fill>
        <patternFill>
          <bgColor indexed="52"/>
        </patternFill>
      </fill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2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CC6600"/>
      </font>
      <fill>
        <patternFill>
          <bgColor rgb="FFFFFFC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CC6600"/>
      </font>
      <fill>
        <patternFill>
          <bgColor rgb="FFFFFF66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theme="9" tint="-0.24994659260841701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>
        <c:manualLayout>
          <c:xMode val="edge"/>
          <c:yMode val="edge"/>
          <c:x val="0.34443371465359285"/>
          <c:y val="1.4624563682117056E-2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77854876216483"/>
          <c:y val="0.12629427203952445"/>
          <c:w val="0.65916796029949942"/>
          <c:h val="0.716437857032576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Status!$E$11</c:f>
              <c:strCache>
                <c:ptCount val="1"/>
                <c:pt idx="0">
                  <c:v>Total Tests</c:v>
                </c:pt>
              </c:strCache>
            </c:strRef>
          </c:tx>
          <c:invertIfNegative val="0"/>
          <c:cat>
            <c:strLit>
              <c:ptCount val="5"/>
              <c:pt idx="0">
                <c:v>Pass</c:v>
              </c:pt>
              <c:pt idx="1">
                <c:v>Fail</c:v>
              </c:pt>
              <c:pt idx="2">
                <c:v>Block</c:v>
              </c:pt>
              <c:pt idx="3">
                <c:v>Pend</c:v>
              </c:pt>
              <c:pt idx="4">
                <c:v>NA</c:v>
              </c:pt>
            </c:strLit>
          </c:cat>
          <c:val>
            <c:numRef>
              <c:f>Status!$E$12:$E$16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200872"/>
        <c:axId val="397706944"/>
      </c:barChart>
      <c:catAx>
        <c:axId val="39820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7706944"/>
        <c:crosses val="autoZero"/>
        <c:auto val="1"/>
        <c:lblAlgn val="ctr"/>
        <c:lblOffset val="100"/>
        <c:noMultiLvlLbl val="0"/>
      </c:catAx>
      <c:valAx>
        <c:axId val="3977069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82008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35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N"/>
              <a:t>Defect Category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Status!$B$60:$E$60</c:f>
              <c:strCache>
                <c:ptCount val="4"/>
                <c:pt idx="0">
                  <c:v>Functional</c:v>
                </c:pt>
                <c:pt idx="1">
                  <c:v>Cosmetic</c:v>
                </c:pt>
                <c:pt idx="2">
                  <c:v>Suggestion</c:v>
                </c:pt>
                <c:pt idx="3">
                  <c:v>Security</c:v>
                </c:pt>
              </c:strCache>
            </c:strRef>
          </c:cat>
          <c:val>
            <c:numRef>
              <c:f>Status!$B$61:$E$61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N"/>
              <a:t>Defect Status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(Status!$B$69,Status!$B$71,Status!$B$73,Status!$B$75)</c:f>
              <c:strCache>
                <c:ptCount val="4"/>
                <c:pt idx="0">
                  <c:v>Open</c:v>
                </c:pt>
                <c:pt idx="1">
                  <c:v>Re-opened</c:v>
                </c:pt>
                <c:pt idx="2">
                  <c:v>Resolved</c:v>
                </c:pt>
                <c:pt idx="3">
                  <c:v>Closed</c:v>
                </c:pt>
              </c:strCache>
            </c:strRef>
          </c:cat>
          <c:val>
            <c:numRef>
              <c:f>(Status!$B$70,Status!$B$72,Status!$B$74,Status!$B$76)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>
        <c:manualLayout>
          <c:xMode val="edge"/>
          <c:yMode val="edge"/>
          <c:x val="0.38244047619047616"/>
          <c:y val="2.030456852791878E-2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77854876216486"/>
          <c:y val="0.12629427203952445"/>
          <c:w val="0.65916796029949964"/>
          <c:h val="0.71643785703257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Status!$D$11</c:f>
              <c:strCache>
                <c:ptCount val="1"/>
                <c:pt idx="0">
                  <c:v>Executed Tests</c:v>
                </c:pt>
              </c:strCache>
            </c:strRef>
          </c:tx>
          <c:invertIfNegative val="0"/>
          <c:cat>
            <c:strRef>
              <c:f>Status!$B$12:$B$13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Status!$D$12:$D$13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08512"/>
        <c:axId val="397708904"/>
      </c:barChart>
      <c:catAx>
        <c:axId val="39770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7708904"/>
        <c:crosses val="autoZero"/>
        <c:auto val="1"/>
        <c:lblAlgn val="ctr"/>
        <c:lblOffset val="100"/>
        <c:noMultiLvlLbl val="0"/>
      </c:catAx>
      <c:valAx>
        <c:axId val="3977089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77085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35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19050</xdr:rowOff>
    </xdr:from>
    <xdr:to>
      <xdr:col>11</xdr:col>
      <xdr:colOff>9525</xdr:colOff>
      <xdr:row>17</xdr:row>
      <xdr:rowOff>209550</xdr:rowOff>
    </xdr:to>
    <xdr:graphicFrame macro="">
      <xdr:nvGraphicFramePr>
        <xdr:cNvPr id="1253216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31</xdr:row>
      <xdr:rowOff>104775</xdr:rowOff>
    </xdr:from>
    <xdr:to>
      <xdr:col>4</xdr:col>
      <xdr:colOff>438150</xdr:colOff>
      <xdr:row>49</xdr:row>
      <xdr:rowOff>57150</xdr:rowOff>
    </xdr:to>
    <xdr:graphicFrame macro="">
      <xdr:nvGraphicFramePr>
        <xdr:cNvPr id="1253216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904875</xdr:colOff>
      <xdr:row>31</xdr:row>
      <xdr:rowOff>142875</xdr:rowOff>
    </xdr:from>
    <xdr:to>
      <xdr:col>9</xdr:col>
      <xdr:colOff>438150</xdr:colOff>
      <xdr:row>50</xdr:row>
      <xdr:rowOff>0</xdr:rowOff>
    </xdr:to>
    <xdr:graphicFrame macro="">
      <xdr:nvGraphicFramePr>
        <xdr:cNvPr id="1253217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85725</xdr:colOff>
      <xdr:row>7</xdr:row>
      <xdr:rowOff>0</xdr:rowOff>
    </xdr:from>
    <xdr:to>
      <xdr:col>18</xdr:col>
      <xdr:colOff>600075</xdr:colOff>
      <xdr:row>18</xdr:row>
      <xdr:rowOff>0</xdr:rowOff>
    </xdr:to>
    <xdr:graphicFrame macro="">
      <xdr:nvGraphicFramePr>
        <xdr:cNvPr id="1253217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6"/>
  <sheetViews>
    <sheetView topLeftCell="A55" zoomScaleNormal="100" zoomScaleSheetLayoutView="100" workbookViewId="0">
      <selection activeCell="P66" sqref="P66"/>
    </sheetView>
  </sheetViews>
  <sheetFormatPr defaultRowHeight="12" x14ac:dyDescent="0.25"/>
  <cols>
    <col min="1" max="1" width="2.7109375" style="4" customWidth="1"/>
    <col min="2" max="2" width="22.7109375" style="4" customWidth="1"/>
    <col min="3" max="3" width="8.42578125" style="15" bestFit="1" customWidth="1"/>
    <col min="4" max="4" width="23" style="4" customWidth="1"/>
    <col min="5" max="6" width="14.28515625" style="4" customWidth="1"/>
    <col min="7" max="7" width="9.5703125" style="4" customWidth="1"/>
    <col min="8" max="11" width="9.140625" style="4"/>
    <col min="12" max="12" width="1.42578125" style="4" customWidth="1"/>
    <col min="13" max="16384" width="9.140625" style="4"/>
  </cols>
  <sheetData>
    <row r="1" spans="1:12" ht="12.75" thickBot="1" x14ac:dyDescent="0.3"/>
    <row r="2" spans="1:12" ht="24.75" customHeight="1" x14ac:dyDescent="0.25">
      <c r="A2" s="234" t="s">
        <v>25</v>
      </c>
      <c r="B2" s="235"/>
      <c r="C2" s="230" t="s">
        <v>234</v>
      </c>
      <c r="D2" s="231"/>
    </row>
    <row r="3" spans="1:12" ht="15" customHeight="1" x14ac:dyDescent="0.25">
      <c r="A3" s="236" t="s">
        <v>144</v>
      </c>
      <c r="B3" s="237"/>
      <c r="C3" s="207" t="s">
        <v>233</v>
      </c>
      <c r="D3" s="208"/>
    </row>
    <row r="4" spans="1:12" ht="15" customHeight="1" x14ac:dyDescent="0.25">
      <c r="A4" s="236" t="s">
        <v>23</v>
      </c>
      <c r="B4" s="237"/>
      <c r="C4" s="207" t="s">
        <v>212</v>
      </c>
      <c r="D4" s="208"/>
    </row>
    <row r="5" spans="1:12" ht="15" customHeight="1" thickBot="1" x14ac:dyDescent="0.3">
      <c r="A5" s="238" t="s">
        <v>213</v>
      </c>
      <c r="B5" s="239"/>
      <c r="C5" s="232" t="s">
        <v>195</v>
      </c>
      <c r="D5" s="233"/>
    </row>
    <row r="8" spans="1:12" ht="15" customHeight="1" thickBot="1" x14ac:dyDescent="0.3">
      <c r="A8" s="19"/>
      <c r="B8" s="224"/>
      <c r="C8" s="224"/>
      <c r="D8" s="224"/>
      <c r="E8" s="224"/>
      <c r="F8" s="224"/>
      <c r="G8" s="224"/>
      <c r="H8" s="224"/>
      <c r="I8" s="224"/>
      <c r="J8" s="224"/>
      <c r="K8" s="224"/>
      <c r="L8" s="19"/>
    </row>
    <row r="9" spans="1:12" ht="15" customHeight="1" thickBot="1" x14ac:dyDescent="0.3">
      <c r="A9" s="19"/>
      <c r="B9" s="227"/>
      <c r="C9" s="228"/>
      <c r="D9" s="228"/>
      <c r="E9" s="229"/>
      <c r="F9" s="21"/>
      <c r="G9" s="21"/>
      <c r="H9" s="21"/>
      <c r="I9" s="21"/>
      <c r="J9" s="21"/>
      <c r="K9" s="21"/>
      <c r="L9" s="19"/>
    </row>
    <row r="10" spans="1:12" ht="12.75" thickBot="1" x14ac:dyDescent="0.3">
      <c r="A10" s="19"/>
      <c r="B10" s="112" t="s">
        <v>136</v>
      </c>
      <c r="C10" s="109">
        <f>SUM(C12:C16)</f>
        <v>0</v>
      </c>
      <c r="D10" s="107"/>
      <c r="E10" s="108"/>
      <c r="F10" s="13"/>
      <c r="G10" s="20" t="s">
        <v>4</v>
      </c>
      <c r="H10" s="20" t="s">
        <v>7</v>
      </c>
      <c r="I10" s="13"/>
      <c r="J10" s="13"/>
      <c r="L10" s="19"/>
    </row>
    <row r="11" spans="1:12" x14ac:dyDescent="0.25">
      <c r="A11" s="19"/>
      <c r="B11" s="113" t="s">
        <v>145</v>
      </c>
      <c r="C11" s="110">
        <f>SUM(C12:C13)</f>
        <v>0</v>
      </c>
      <c r="D11" s="64" t="s">
        <v>11</v>
      </c>
      <c r="E11" s="106" t="s">
        <v>10</v>
      </c>
      <c r="F11" s="13"/>
      <c r="G11" s="20" t="s">
        <v>5</v>
      </c>
      <c r="H11" s="20" t="s">
        <v>8</v>
      </c>
      <c r="I11" s="13"/>
      <c r="J11" s="13"/>
      <c r="L11" s="19"/>
    </row>
    <row r="12" spans="1:12" x14ac:dyDescent="0.25">
      <c r="A12" s="19"/>
      <c r="B12" s="114" t="s">
        <v>5</v>
      </c>
      <c r="C12" s="111">
        <f>SUM('Validation_Test Cases'!C4,'Business_Test Cases'!C4,'Regression BTC'!C4)</f>
        <v>0</v>
      </c>
      <c r="D12" s="102">
        <f>IF(C12=0,,(C12/(C12+C13)))</f>
        <v>0</v>
      </c>
      <c r="E12" s="60">
        <f>IF(C10=0,,(C12/C10))</f>
        <v>0</v>
      </c>
      <c r="F12" s="13"/>
      <c r="G12" s="20" t="s">
        <v>4</v>
      </c>
      <c r="H12" s="20" t="s">
        <v>7</v>
      </c>
      <c r="I12" s="13"/>
      <c r="J12" s="13"/>
      <c r="L12" s="19"/>
    </row>
    <row r="13" spans="1:12" x14ac:dyDescent="0.25">
      <c r="A13" s="19"/>
      <c r="B13" s="114" t="s">
        <v>6</v>
      </c>
      <c r="C13" s="111">
        <f>SUM('Validation_Test Cases'!C5,'Business_Test Cases'!C5,'Regression BTC'!C5)</f>
        <v>0</v>
      </c>
      <c r="D13" s="102">
        <f>IF(C13=0,,(C13/(C12+C13)))</f>
        <v>0</v>
      </c>
      <c r="E13" s="60">
        <f>IF(C10=0,,(C13/C10))</f>
        <v>0</v>
      </c>
      <c r="F13" s="13"/>
      <c r="G13" s="20" t="s">
        <v>6</v>
      </c>
      <c r="H13" s="20" t="s">
        <v>8</v>
      </c>
      <c r="I13" s="13"/>
      <c r="J13" s="13"/>
      <c r="L13" s="19"/>
    </row>
    <row r="14" spans="1:12" x14ac:dyDescent="0.25">
      <c r="A14" s="19"/>
      <c r="B14" s="114" t="s">
        <v>16</v>
      </c>
      <c r="C14" s="111">
        <f>SUM('Validation_Test Cases'!C6,'Business_Test Cases'!C6,'Regression BTC'!C6)</f>
        <v>0</v>
      </c>
      <c r="D14" s="102">
        <f>IF(C14=0,,(C14/(C13+C14)))</f>
        <v>0</v>
      </c>
      <c r="E14" s="60">
        <f>IF(C10=0,,(C14/C10))</f>
        <v>0</v>
      </c>
      <c r="F14" s="13"/>
      <c r="G14" s="20" t="s">
        <v>4</v>
      </c>
      <c r="H14" s="20" t="s">
        <v>7</v>
      </c>
      <c r="I14" s="13"/>
      <c r="J14" s="13"/>
      <c r="L14" s="19"/>
    </row>
    <row r="15" spans="1:12" x14ac:dyDescent="0.25">
      <c r="A15" s="19"/>
      <c r="B15" s="114" t="s">
        <v>15</v>
      </c>
      <c r="C15" s="111">
        <f>SUM('Validation_Test Cases'!C7,'Business_Test Cases'!C7,'Regression BTC'!C7)</f>
        <v>0</v>
      </c>
      <c r="D15" s="102">
        <f>IF(C15=0,,(C15/(C14+C15)))</f>
        <v>0</v>
      </c>
      <c r="E15" s="60">
        <f>IF(C10=0,,(C15/C10))</f>
        <v>0</v>
      </c>
      <c r="F15" s="13"/>
      <c r="G15" s="20" t="s">
        <v>16</v>
      </c>
      <c r="H15" s="20" t="s">
        <v>8</v>
      </c>
      <c r="I15" s="13"/>
      <c r="J15" s="13"/>
      <c r="L15" s="19"/>
    </row>
    <row r="16" spans="1:12" ht="12.75" thickBot="1" x14ac:dyDescent="0.3">
      <c r="A16" s="19"/>
      <c r="B16" s="115" t="s">
        <v>9</v>
      </c>
      <c r="C16" s="111">
        <f>SUM('Validation_Test Cases'!C8,'Business_Test Cases'!C8,'Regression BTC'!C8)</f>
        <v>0</v>
      </c>
      <c r="D16" s="102">
        <f>IF(C16=0,,(C16/(C15+C16)))</f>
        <v>0</v>
      </c>
      <c r="E16" s="60">
        <f>IF(C10=0,,(C16/C10))</f>
        <v>0</v>
      </c>
      <c r="F16" s="13"/>
      <c r="I16" s="13"/>
      <c r="J16" s="13"/>
      <c r="L16" s="19"/>
    </row>
    <row r="17" spans="1:19" ht="15" customHeight="1" x14ac:dyDescent="0.25">
      <c r="A17" s="19"/>
      <c r="B17" s="226"/>
      <c r="C17" s="226"/>
      <c r="D17" s="226"/>
      <c r="E17" s="226"/>
      <c r="F17" s="226"/>
      <c r="G17" s="226"/>
      <c r="H17" s="226"/>
      <c r="I17" s="226"/>
      <c r="J17" s="226"/>
      <c r="K17" s="226"/>
      <c r="L17" s="19"/>
    </row>
    <row r="18" spans="1:19" ht="17.25" customHeight="1" x14ac:dyDescent="0.25">
      <c r="A18" s="19"/>
      <c r="B18" s="224"/>
      <c r="C18" s="224"/>
      <c r="D18" s="224"/>
      <c r="E18" s="224"/>
      <c r="F18" s="224"/>
      <c r="G18" s="224"/>
      <c r="H18" s="224"/>
      <c r="I18" s="224"/>
      <c r="J18" s="224"/>
      <c r="K18" s="224"/>
      <c r="L18" s="19"/>
    </row>
    <row r="19" spans="1:19" ht="7.5" customHeight="1" x14ac:dyDescent="0.25">
      <c r="A19" s="63"/>
      <c r="B19" s="225"/>
      <c r="C19" s="225"/>
      <c r="D19" s="225"/>
      <c r="E19" s="225"/>
      <c r="F19" s="225"/>
      <c r="G19" s="225"/>
      <c r="H19" s="225"/>
      <c r="I19" s="225"/>
      <c r="J19" s="225"/>
      <c r="K19" s="225"/>
      <c r="L19" s="63"/>
      <c r="M19" s="63"/>
      <c r="N19" s="63"/>
      <c r="O19" s="63"/>
      <c r="P19" s="63"/>
      <c r="Q19" s="63"/>
      <c r="R19" s="63"/>
      <c r="S19" s="63"/>
    </row>
    <row r="20" spans="1:19" ht="7.5" customHeight="1" x14ac:dyDescent="0.25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3"/>
    </row>
    <row r="21" spans="1:19" ht="15" x14ac:dyDescent="0.25">
      <c r="B21" s="218" t="s">
        <v>43</v>
      </c>
      <c r="C21" s="219"/>
      <c r="D21" s="219"/>
      <c r="E21" s="220"/>
    </row>
    <row r="22" spans="1:19" x14ac:dyDescent="0.2">
      <c r="B22" s="59" t="s">
        <v>44</v>
      </c>
      <c r="C22" s="215" t="str">
        <f>IF(COUNTIF(Schedule!H55:H67,"Yes")&lt;=1,"Green",IF(AND(COUNTIF(Schedule!#REF!,"Yes")&gt;=2,COUNTIF(Schedule!#REF!,"Yes")&lt;=3),"Yellow",IF(COUNTIF(Schedule!#REF!,"Yes")&gt;3,"Red","")))</f>
        <v>Green</v>
      </c>
      <c r="D22" s="216"/>
      <c r="E22" s="217"/>
    </row>
    <row r="23" spans="1:19" x14ac:dyDescent="0.2">
      <c r="B23" s="59" t="s">
        <v>45</v>
      </c>
      <c r="C23" s="215" t="str">
        <f>IF(COUNTIF(Schedule!H55:H67,"Yes")&lt;=1,"Green",IF(AND(COUNTIF(Schedule!H55:H67,"Yes")&gt;=2,COUNTIF(Schedule!H55:H67,"Yes")&lt;=3),"Yellow",IF(COUNTIF(Schedule!H55:H67,"Yes")&gt;3,"Red","")))</f>
        <v>Green</v>
      </c>
      <c r="D23" s="216"/>
      <c r="E23" s="217"/>
    </row>
    <row r="24" spans="1:19" x14ac:dyDescent="0.2">
      <c r="B24" s="59" t="s">
        <v>46</v>
      </c>
      <c r="C24" s="215" t="str">
        <f>F65</f>
        <v>Normal</v>
      </c>
      <c r="D24" s="216"/>
      <c r="E24" s="217"/>
    </row>
    <row r="25" spans="1:19" x14ac:dyDescent="0.2">
      <c r="B25" s="59" t="s">
        <v>47</v>
      </c>
      <c r="C25" s="215" t="str">
        <f>K65</f>
        <v>Normal</v>
      </c>
      <c r="D25" s="216"/>
      <c r="E25" s="217"/>
    </row>
    <row r="26" spans="1:19" ht="15" customHeight="1" x14ac:dyDescent="0.2">
      <c r="B26" s="59" t="s">
        <v>48</v>
      </c>
      <c r="C26" s="221" t="e">
        <f>J69</f>
        <v>#DIV/0!</v>
      </c>
      <c r="D26" s="222"/>
      <c r="E26" s="223"/>
    </row>
    <row r="27" spans="1:19" x14ac:dyDescent="0.25">
      <c r="C27" s="4"/>
    </row>
    <row r="28" spans="1:19" ht="7.5" customHeight="1" x14ac:dyDescent="0.25">
      <c r="C28" s="4"/>
    </row>
    <row r="29" spans="1:19" x14ac:dyDescent="0.25">
      <c r="C29" s="4"/>
    </row>
    <row r="59" spans="2:11" ht="15" x14ac:dyDescent="0.2">
      <c r="B59" s="209" t="s">
        <v>64</v>
      </c>
      <c r="C59" s="210"/>
      <c r="D59" s="210"/>
      <c r="E59" s="211"/>
      <c r="F59" s="75"/>
      <c r="G59" s="75"/>
      <c r="H59" s="75"/>
      <c r="I59" s="75"/>
      <c r="J59" s="75"/>
      <c r="K59" s="75"/>
    </row>
    <row r="60" spans="2:11" ht="24" x14ac:dyDescent="0.2">
      <c r="B60" s="78" t="s">
        <v>96</v>
      </c>
      <c r="C60" s="78" t="s">
        <v>35</v>
      </c>
      <c r="D60" s="78" t="s">
        <v>37</v>
      </c>
      <c r="E60" s="71" t="s">
        <v>101</v>
      </c>
      <c r="F60" s="75"/>
      <c r="G60" s="75"/>
      <c r="H60" s="75"/>
      <c r="I60" s="75"/>
      <c r="J60" s="75"/>
      <c r="K60" s="75"/>
    </row>
    <row r="61" spans="2:11" ht="12.75" x14ac:dyDescent="0.2">
      <c r="B61" s="43">
        <f>COUNTIF('Defect Report'!D:D,B60)</f>
        <v>0</v>
      </c>
      <c r="C61" s="43">
        <f>COUNTIF('Defect Report'!D:D,C60)</f>
        <v>0</v>
      </c>
      <c r="D61" s="43">
        <f>COUNTIF('Defect Report'!D:D,D60)</f>
        <v>0</v>
      </c>
      <c r="E61" s="43">
        <f>COUNTIF('Defect Report'!D:D,E60)</f>
        <v>0</v>
      </c>
      <c r="F61" s="75"/>
      <c r="G61" s="75"/>
      <c r="H61" s="75"/>
      <c r="I61" s="75"/>
      <c r="J61" s="75"/>
      <c r="K61" s="75"/>
    </row>
    <row r="62" spans="2:11" ht="12.75" x14ac:dyDescent="0.2">
      <c r="B62" s="75"/>
      <c r="C62" s="75"/>
      <c r="D62" s="75"/>
      <c r="E62" s="75"/>
      <c r="F62" s="75"/>
      <c r="G62" s="75"/>
      <c r="H62" s="75"/>
      <c r="I62" s="75"/>
      <c r="J62" s="75"/>
      <c r="K62" s="75"/>
    </row>
    <row r="63" spans="2:11" ht="15" x14ac:dyDescent="0.25">
      <c r="B63" s="209" t="s">
        <v>17</v>
      </c>
      <c r="C63" s="210"/>
      <c r="D63" s="210"/>
      <c r="E63" s="210"/>
      <c r="F63" s="211"/>
      <c r="G63" s="209" t="s">
        <v>65</v>
      </c>
      <c r="H63" s="210"/>
      <c r="I63" s="210"/>
      <c r="J63" s="210"/>
      <c r="K63" s="211"/>
    </row>
    <row r="64" spans="2:11" ht="24" x14ac:dyDescent="0.25">
      <c r="B64" s="71" t="s">
        <v>42</v>
      </c>
      <c r="C64" s="71" t="s">
        <v>66</v>
      </c>
      <c r="D64" s="71" t="s">
        <v>97</v>
      </c>
      <c r="E64" s="71" t="s">
        <v>67</v>
      </c>
      <c r="F64" s="44" t="s">
        <v>68</v>
      </c>
      <c r="G64" s="71" t="s">
        <v>33</v>
      </c>
      <c r="H64" s="71" t="s">
        <v>100</v>
      </c>
      <c r="I64" s="71" t="s">
        <v>40</v>
      </c>
      <c r="J64" s="71" t="s">
        <v>67</v>
      </c>
      <c r="K64" s="44" t="s">
        <v>28</v>
      </c>
    </row>
    <row r="65" spans="2:11" x14ac:dyDescent="0.25">
      <c r="B65" s="45">
        <f>COUNTIF('Defect Report'!H:H,B64)</f>
        <v>0</v>
      </c>
      <c r="C65" s="45">
        <f>COUNTIF('Defect Report'!H:H,C64)</f>
        <v>0</v>
      </c>
      <c r="D65" s="45">
        <f>COUNTIF('Defect Report'!H:H,D64)</f>
        <v>0</v>
      </c>
      <c r="E65" s="45">
        <f>COUNTIF('Defect Report'!H:H,E64)</f>
        <v>0</v>
      </c>
      <c r="F65" s="46" t="str">
        <f>IF(SUM(B65:C65)&gt;SUM(D65:E65),"Risk","Normal")</f>
        <v>Normal</v>
      </c>
      <c r="G65" s="45">
        <f>COUNTIF('Defect Report'!G:G,G64)</f>
        <v>0</v>
      </c>
      <c r="H65" s="45">
        <f>COUNTIF('Defect Report'!G:G,H64)</f>
        <v>0</v>
      </c>
      <c r="I65" s="45">
        <f>COUNTIF('Defect Report'!G:G,I64)</f>
        <v>0</v>
      </c>
      <c r="J65" s="45">
        <f>COUNTIF('Defect Report'!G:G,J64)</f>
        <v>0</v>
      </c>
      <c r="K65" s="46" t="str">
        <f>IF(SUM(G65:H65)&gt;SUM(I65:J65),"Risk","Normal")</f>
        <v>Normal</v>
      </c>
    </row>
    <row r="66" spans="2:11" ht="12.75" x14ac:dyDescent="0.2">
      <c r="B66" s="75"/>
      <c r="C66" s="75"/>
      <c r="D66" s="75"/>
      <c r="E66" s="75"/>
      <c r="F66" s="75"/>
      <c r="G66" s="75"/>
      <c r="H66" s="75"/>
      <c r="I66" s="75"/>
      <c r="J66" s="75"/>
      <c r="K66" s="75"/>
    </row>
    <row r="67" spans="2:11" ht="15" x14ac:dyDescent="0.2">
      <c r="B67" s="209" t="s">
        <v>69</v>
      </c>
      <c r="C67" s="210"/>
      <c r="D67" s="210"/>
      <c r="E67" s="210"/>
      <c r="F67" s="210"/>
      <c r="G67" s="210"/>
      <c r="H67" s="210"/>
      <c r="I67" s="210"/>
      <c r="J67" s="211"/>
      <c r="K67" s="75"/>
    </row>
    <row r="68" spans="2:11" ht="24" x14ac:dyDescent="0.2">
      <c r="B68" s="71" t="s">
        <v>4</v>
      </c>
      <c r="C68" s="212" t="s">
        <v>90</v>
      </c>
      <c r="D68" s="213"/>
      <c r="E68" s="213"/>
      <c r="F68" s="213"/>
      <c r="G68" s="213"/>
      <c r="H68" s="214"/>
      <c r="I68" s="79" t="s">
        <v>14</v>
      </c>
      <c r="J68" s="79" t="s">
        <v>110</v>
      </c>
      <c r="K68" s="75"/>
    </row>
    <row r="69" spans="2:11" ht="24" customHeight="1" x14ac:dyDescent="0.2">
      <c r="B69" s="71" t="s">
        <v>85</v>
      </c>
      <c r="C69" s="71" t="s">
        <v>70</v>
      </c>
      <c r="D69" s="71" t="s">
        <v>102</v>
      </c>
      <c r="E69" s="71" t="s">
        <v>38</v>
      </c>
      <c r="F69" s="71" t="s">
        <v>103</v>
      </c>
      <c r="G69" s="71" t="s">
        <v>104</v>
      </c>
      <c r="H69" s="71" t="s">
        <v>34</v>
      </c>
      <c r="I69" s="201">
        <f>C11</f>
        <v>0</v>
      </c>
      <c r="J69" s="204" t="e">
        <f>(SUM(B70,B72,B74,B76)-SUM(D76,E76,F76,H76))/I69</f>
        <v>#DIV/0!</v>
      </c>
      <c r="K69" s="75"/>
    </row>
    <row r="70" spans="2:11" ht="12.75" x14ac:dyDescent="0.2">
      <c r="B70" s="61">
        <f>COUNTIF('Defect Report'!J:J,B69)</f>
        <v>0</v>
      </c>
      <c r="C70" s="61">
        <f>COUNTIFS('Defect Report'!J:J,B69,'Defect Report'!K:K,C69)</f>
        <v>0</v>
      </c>
      <c r="D70" s="61">
        <f>COUNTIFS('Defect Report'!J:J,B69,'Defect Report'!K:K,D69)</f>
        <v>0</v>
      </c>
      <c r="E70" s="61">
        <f>COUNTIFS('Defect Report'!J:J,B69,'Defect Report'!K:K,E69)</f>
        <v>0</v>
      </c>
      <c r="F70" s="61">
        <f>COUNTIFS('Defect Report'!J:J,B69,'Defect Report'!K:K,F69)</f>
        <v>0</v>
      </c>
      <c r="G70" s="61">
        <f>COUNTIFS('Defect Report'!J:J,B69,'Defect Report'!K:K,G69)</f>
        <v>0</v>
      </c>
      <c r="H70" s="61">
        <f>COUNTIFS('Defect Report'!J:J,B69,'Defect Report'!K:K,H69)</f>
        <v>0</v>
      </c>
      <c r="I70" s="202"/>
      <c r="J70" s="205"/>
      <c r="K70" s="75"/>
    </row>
    <row r="71" spans="2:11" ht="12.75" x14ac:dyDescent="0.2">
      <c r="B71" s="71" t="s">
        <v>41</v>
      </c>
      <c r="C71" s="71" t="s">
        <v>105</v>
      </c>
      <c r="D71" s="71" t="s">
        <v>106</v>
      </c>
      <c r="E71" s="71"/>
      <c r="F71" s="71"/>
      <c r="G71" s="71"/>
      <c r="H71" s="71"/>
      <c r="I71" s="202"/>
      <c r="J71" s="205"/>
      <c r="K71" s="75"/>
    </row>
    <row r="72" spans="2:11" ht="12.75" x14ac:dyDescent="0.2">
      <c r="B72" s="61">
        <f>COUNTIF('Defect Report'!J:J,B71)</f>
        <v>0</v>
      </c>
      <c r="C72" s="61">
        <f>COUNTIFS('Defect Report'!J:J,B71,'Defect Report'!K:K,C71)</f>
        <v>0</v>
      </c>
      <c r="D72" s="61">
        <f>COUNTIFS('Defect Report'!J:J,B71,'Defect Report'!K:K,D71)</f>
        <v>0</v>
      </c>
      <c r="E72" s="61">
        <f>COUNTIFS('Defect Report'!J:J,B71,'Defect Report'!K:K,E71)</f>
        <v>0</v>
      </c>
      <c r="F72" s="61">
        <f>COUNTIFS('Defect Report'!J:J,B71,'Defect Report'!K:K,F71)</f>
        <v>0</v>
      </c>
      <c r="G72" s="61">
        <f>COUNTIFS('Defect Report'!J:J,B71,'Defect Report'!K:K,G71)</f>
        <v>0</v>
      </c>
      <c r="H72" s="61">
        <f>COUNTIFS('Defect Report'!J:J,B71,'Defect Report'!K:K,H71)</f>
        <v>0</v>
      </c>
      <c r="I72" s="202"/>
      <c r="J72" s="205"/>
      <c r="K72" s="75"/>
    </row>
    <row r="73" spans="2:11" ht="24" customHeight="1" x14ac:dyDescent="0.2">
      <c r="B73" s="71" t="s">
        <v>32</v>
      </c>
      <c r="C73" s="71" t="s">
        <v>98</v>
      </c>
      <c r="D73" s="71" t="s">
        <v>39</v>
      </c>
      <c r="E73" s="71" t="s">
        <v>107</v>
      </c>
      <c r="F73" s="71" t="s">
        <v>99</v>
      </c>
      <c r="G73" s="71" t="s">
        <v>108</v>
      </c>
      <c r="H73" s="71" t="s">
        <v>109</v>
      </c>
      <c r="I73" s="202"/>
      <c r="J73" s="205"/>
      <c r="K73" s="75"/>
    </row>
    <row r="74" spans="2:11" ht="12.75" x14ac:dyDescent="0.2">
      <c r="B74" s="61">
        <f>COUNTIF('Defect Report'!J:J,B73)</f>
        <v>0</v>
      </c>
      <c r="C74" s="61">
        <f>COUNTIFS('Defect Report'!J:J,B73,'Defect Report'!K:K,C73)</f>
        <v>0</v>
      </c>
      <c r="D74" s="61">
        <f>COUNTIFS('Defect Report'!J:J,B73,'Defect Report'!K:K,D73)</f>
        <v>0</v>
      </c>
      <c r="E74" s="61">
        <f>COUNTIFS('Defect Report'!J:J,B73,'Defect Report'!K:K,E73)</f>
        <v>0</v>
      </c>
      <c r="F74" s="61">
        <f>COUNTIFS('Defect Report'!J:J,B73,'Defect Report'!K:K,F73)</f>
        <v>0</v>
      </c>
      <c r="G74" s="61">
        <f>COUNTIFS('Defect Report'!J:J,B73,'Defect Report'!K:K,G73)</f>
        <v>0</v>
      </c>
      <c r="H74" s="61">
        <f>COUNTIFS('Defect Report'!J:J,B73,'Defect Report'!K:K,H73)</f>
        <v>0</v>
      </c>
      <c r="I74" s="202"/>
      <c r="J74" s="205"/>
      <c r="K74" s="75"/>
    </row>
    <row r="75" spans="2:11" ht="24" customHeight="1" x14ac:dyDescent="0.2">
      <c r="B75" s="71" t="s">
        <v>36</v>
      </c>
      <c r="C75" s="71" t="s">
        <v>98</v>
      </c>
      <c r="D75" s="71" t="s">
        <v>39</v>
      </c>
      <c r="E75" s="71" t="s">
        <v>107</v>
      </c>
      <c r="F75" s="71" t="s">
        <v>99</v>
      </c>
      <c r="G75" s="71" t="s">
        <v>108</v>
      </c>
      <c r="H75" s="71" t="s">
        <v>109</v>
      </c>
      <c r="I75" s="202"/>
      <c r="J75" s="205"/>
      <c r="K75" s="75"/>
    </row>
    <row r="76" spans="2:11" ht="12.75" x14ac:dyDescent="0.2">
      <c r="B76" s="61">
        <f>COUNTIF('Defect Report'!J:J,B75)</f>
        <v>0</v>
      </c>
      <c r="C76" s="61">
        <f>COUNTIFS('Defect Report'!J:J,B75,'Defect Report'!K:K,C75)</f>
        <v>0</v>
      </c>
      <c r="D76" s="61">
        <f>COUNTIFS('Defect Report'!J:J,B75,'Defect Report'!K:K,D75)</f>
        <v>0</v>
      </c>
      <c r="E76" s="61">
        <f>COUNTIFS('Defect Report'!J:J,B75,'Defect Report'!K:K,E75)</f>
        <v>0</v>
      </c>
      <c r="F76" s="61">
        <f>COUNTIFS('Defect Report'!J:J,B75,'Defect Report'!K:K,F75)</f>
        <v>0</v>
      </c>
      <c r="G76" s="61">
        <v>0</v>
      </c>
      <c r="H76" s="61">
        <f>COUNTIFS('Defect Report'!J:J,B75,'Defect Report'!K:K,H75)</f>
        <v>0</v>
      </c>
      <c r="I76" s="203"/>
      <c r="J76" s="206"/>
      <c r="K76" s="75"/>
    </row>
  </sheetData>
  <sheetProtection selectLockedCells="1" selectUnlockedCells="1"/>
  <mergeCells count="26">
    <mergeCell ref="B18:K18"/>
    <mergeCell ref="B17:K17"/>
    <mergeCell ref="B9:E9"/>
    <mergeCell ref="C2:D2"/>
    <mergeCell ref="C4:D4"/>
    <mergeCell ref="C5:D5"/>
    <mergeCell ref="A2:B2"/>
    <mergeCell ref="A4:B4"/>
    <mergeCell ref="A5:B5"/>
    <mergeCell ref="A3:B3"/>
    <mergeCell ref="I69:I76"/>
    <mergeCell ref="J69:J76"/>
    <mergeCell ref="C3:D3"/>
    <mergeCell ref="B59:E59"/>
    <mergeCell ref="B63:F63"/>
    <mergeCell ref="G63:K63"/>
    <mergeCell ref="B67:J67"/>
    <mergeCell ref="C68:H68"/>
    <mergeCell ref="C24:E24"/>
    <mergeCell ref="C25:E25"/>
    <mergeCell ref="B21:E21"/>
    <mergeCell ref="C22:E22"/>
    <mergeCell ref="C23:E23"/>
    <mergeCell ref="C26:E26"/>
    <mergeCell ref="B8:K8"/>
    <mergeCell ref="B19:K19"/>
  </mergeCells>
  <phoneticPr fontId="10" type="noConversion"/>
  <conditionalFormatting sqref="C26:E26">
    <cfRule type="cellIs" dxfId="534" priority="27" stopIfTrue="1" operator="greaterThan">
      <formula>20%</formula>
    </cfRule>
    <cfRule type="cellIs" dxfId="533" priority="28" stopIfTrue="1" operator="between">
      <formula>10%</formula>
      <formula>20%</formula>
    </cfRule>
    <cfRule type="cellIs" dxfId="532" priority="29" stopIfTrue="1" operator="lessThan">
      <formula>10%</formula>
    </cfRule>
  </conditionalFormatting>
  <conditionalFormatting sqref="D12:E16">
    <cfRule type="cellIs" dxfId="531" priority="1" stopIfTrue="1" operator="equal">
      <formula>1</formula>
    </cfRule>
  </conditionalFormatting>
  <conditionalFormatting sqref="C12:C16">
    <cfRule type="cellIs" dxfId="530" priority="20" stopIfTrue="1" operator="equal">
      <formula>"Passed"</formula>
    </cfRule>
  </conditionalFormatting>
  <conditionalFormatting sqref="B16">
    <cfRule type="cellIs" dxfId="529" priority="16" stopIfTrue="1" operator="equal">
      <formula>"Not Applicable"</formula>
    </cfRule>
    <cfRule type="cellIs" dxfId="528" priority="17" stopIfTrue="1" operator="equal">
      <formula>"On Hold"</formula>
    </cfRule>
    <cfRule type="cellIs" dxfId="527" priority="18" stopIfTrue="1" operator="equal">
      <formula>"Failed"</formula>
    </cfRule>
    <cfRule type="cellIs" dxfId="526" priority="19" stopIfTrue="1" operator="equal">
      <formula>"Passed"</formula>
    </cfRule>
  </conditionalFormatting>
  <conditionalFormatting sqref="B12:B16">
    <cfRule type="cellIs" dxfId="525" priority="12" stopIfTrue="1" operator="equal">
      <formula>"NA"</formula>
    </cfRule>
    <cfRule type="cellIs" dxfId="524" priority="13" stopIfTrue="1" operator="equal">
      <formula>"On Hold"</formula>
    </cfRule>
    <cfRule type="cellIs" dxfId="523" priority="14" stopIfTrue="1" operator="equal">
      <formula>"Failed"</formula>
    </cfRule>
    <cfRule type="cellIs" dxfId="522" priority="15" stopIfTrue="1" operator="equal">
      <formula>"Passed"</formula>
    </cfRule>
  </conditionalFormatting>
  <conditionalFormatting sqref="B14:B15">
    <cfRule type="cellIs" dxfId="521" priority="7" stopIfTrue="1" operator="equal">
      <formula>"Pending"</formula>
    </cfRule>
    <cfRule type="cellIs" dxfId="520" priority="8" stopIfTrue="1" operator="equal">
      <formula>"NA"</formula>
    </cfRule>
    <cfRule type="cellIs" dxfId="519" priority="9" stopIfTrue="1" operator="equal">
      <formula>"Blocked"</formula>
    </cfRule>
    <cfRule type="cellIs" dxfId="518" priority="10" stopIfTrue="1" operator="equal">
      <formula>"Failed"</formula>
    </cfRule>
    <cfRule type="cellIs" dxfId="517" priority="11" stopIfTrue="1" operator="equal">
      <formula>"Passed"</formula>
    </cfRule>
  </conditionalFormatting>
  <conditionalFormatting sqref="B15">
    <cfRule type="cellIs" dxfId="516" priority="2" stopIfTrue="1" operator="equal">
      <formula>"Pending"</formula>
    </cfRule>
    <cfRule type="cellIs" dxfId="515" priority="3" stopIfTrue="1" operator="equal">
      <formula>"NA"</formula>
    </cfRule>
    <cfRule type="cellIs" dxfId="514" priority="4" stopIfTrue="1" operator="equal">
      <formula>"Blocked"</formula>
    </cfRule>
    <cfRule type="cellIs" dxfId="513" priority="5" stopIfTrue="1" operator="equal">
      <formula>"Failed"</formula>
    </cfRule>
    <cfRule type="cellIs" dxfId="512" priority="6" stopIfTrue="1" operator="equal">
      <formula>"Passed"</formula>
    </cfRule>
  </conditionalFormatting>
  <printOptions horizontalCentered="1" verticalCentered="1"/>
  <pageMargins left="0.7" right="0.7" top="0.75" bottom="0.75" header="0.3" footer="0.3"/>
  <pageSetup paperSize="9" orientation="landscape" r:id="rId1"/>
  <headerFooter>
    <oddHeader>&amp;L&amp;D &amp;T&amp;C&amp;"-,Bold"&amp;12&amp;F&amp;R&amp;"-,Bold"&amp;12&amp;A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2"/>
  <sheetViews>
    <sheetView workbookViewId="0">
      <selection activeCell="C2" sqref="C2"/>
    </sheetView>
  </sheetViews>
  <sheetFormatPr defaultColWidth="21.140625" defaultRowHeight="15" x14ac:dyDescent="0.25"/>
  <cols>
    <col min="2" max="2" width="28" customWidth="1"/>
    <col min="3" max="3" width="17.5703125" customWidth="1"/>
  </cols>
  <sheetData>
    <row r="1" spans="1:3" ht="15.75" thickBot="1" x14ac:dyDescent="0.3">
      <c r="A1" s="104" t="s">
        <v>134</v>
      </c>
      <c r="B1" s="126"/>
      <c r="C1" s="103" t="s">
        <v>135</v>
      </c>
    </row>
    <row r="2" spans="1:3" s="105" customFormat="1" ht="23.25" customHeight="1" x14ac:dyDescent="0.25">
      <c r="A2" s="104" t="s">
        <v>152</v>
      </c>
      <c r="B2" s="104" t="s">
        <v>142</v>
      </c>
      <c r="C2" s="104" t="s">
        <v>143</v>
      </c>
    </row>
  </sheetData>
  <pageMargins left="0.7" right="0.7" top="0.75" bottom="0.75" header="0.3" footer="0.3"/>
  <pageSetup orientation="portrait" horizont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S279"/>
  <sheetViews>
    <sheetView tabSelected="1" workbookViewId="0">
      <selection activeCell="A2" sqref="A2"/>
    </sheetView>
  </sheetViews>
  <sheetFormatPr defaultRowHeight="15" x14ac:dyDescent="0.25"/>
  <cols>
    <col min="1" max="1" width="6" style="125" bestFit="1" customWidth="1"/>
    <col min="2" max="2" width="92" style="125" bestFit="1" customWidth="1"/>
    <col min="3" max="3" width="28.28515625" style="125" bestFit="1" customWidth="1"/>
    <col min="4" max="4" width="10.7109375" style="125" bestFit="1" customWidth="1"/>
    <col min="5" max="5" width="11.85546875" style="125" bestFit="1" customWidth="1"/>
    <col min="6" max="6" width="18.85546875" style="125" customWidth="1"/>
    <col min="7" max="7" width="10.7109375" style="125" bestFit="1" customWidth="1"/>
    <col min="8" max="9" width="13.42578125" style="125" bestFit="1" customWidth="1"/>
    <col min="10" max="10" width="9.140625" style="125"/>
    <col min="11" max="11" width="9.5703125" style="125" bestFit="1" customWidth="1"/>
    <col min="12" max="12" width="11.5703125" style="125" bestFit="1" customWidth="1"/>
    <col min="13" max="13" width="14.7109375" style="125" bestFit="1" customWidth="1"/>
    <col min="14" max="14" width="15.5703125" style="125" bestFit="1" customWidth="1"/>
    <col min="15" max="15" width="10.85546875" style="125" bestFit="1" customWidth="1"/>
    <col min="16" max="16" width="11.140625" style="125" bestFit="1" customWidth="1"/>
    <col min="17" max="17" width="15.28515625" style="125" bestFit="1" customWidth="1"/>
    <col min="18" max="18" width="15.7109375" style="125" bestFit="1" customWidth="1"/>
    <col min="19" max="16384" width="9.140625" style="125"/>
  </cols>
  <sheetData>
    <row r="1" spans="1:19" s="176" customFormat="1" x14ac:dyDescent="0.25">
      <c r="A1" s="177" t="s">
        <v>21</v>
      </c>
      <c r="B1" s="177" t="s">
        <v>88</v>
      </c>
      <c r="C1" s="177" t="s">
        <v>25</v>
      </c>
      <c r="D1" s="177" t="s">
        <v>24</v>
      </c>
      <c r="E1" s="177" t="s">
        <v>26</v>
      </c>
      <c r="F1" s="177" t="s">
        <v>27</v>
      </c>
      <c r="G1" s="177" t="s">
        <v>28</v>
      </c>
      <c r="H1" s="177" t="s">
        <v>29</v>
      </c>
      <c r="I1" s="177" t="s">
        <v>89</v>
      </c>
      <c r="J1" s="177" t="s">
        <v>4</v>
      </c>
      <c r="K1" s="177" t="s">
        <v>90</v>
      </c>
      <c r="L1" s="177" t="s">
        <v>30</v>
      </c>
      <c r="M1" s="177" t="s">
        <v>31</v>
      </c>
      <c r="N1" s="177" t="s">
        <v>91</v>
      </c>
      <c r="O1" s="177" t="s">
        <v>92</v>
      </c>
      <c r="P1" s="177" t="s">
        <v>93</v>
      </c>
      <c r="Q1" s="177" t="s">
        <v>94</v>
      </c>
      <c r="R1" s="177" t="s">
        <v>95</v>
      </c>
    </row>
    <row r="2" spans="1:19" x14ac:dyDescent="0.25">
      <c r="A2" s="364"/>
      <c r="B2" s="364"/>
      <c r="C2" s="364"/>
      <c r="D2" s="364"/>
      <c r="E2" s="364"/>
      <c r="F2" s="365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5"/>
    </row>
    <row r="3" spans="1:19" x14ac:dyDescent="0.25">
      <c r="A3" s="364"/>
      <c r="B3" s="364"/>
      <c r="C3" s="364"/>
      <c r="D3" s="364"/>
      <c r="E3" s="364"/>
      <c r="F3" s="365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5"/>
      <c r="S3" s="143"/>
    </row>
    <row r="4" spans="1:19" x14ac:dyDescent="0.25">
      <c r="F4" s="143"/>
      <c r="R4" s="143"/>
      <c r="S4" s="143"/>
    </row>
    <row r="5" spans="1:19" x14ac:dyDescent="0.25">
      <c r="F5" s="143"/>
      <c r="R5" s="143"/>
      <c r="S5" s="143"/>
    </row>
    <row r="6" spans="1:19" x14ac:dyDescent="0.25">
      <c r="F6" s="143"/>
      <c r="R6" s="143"/>
      <c r="S6" s="143"/>
    </row>
    <row r="7" spans="1:19" x14ac:dyDescent="0.25">
      <c r="F7" s="143"/>
      <c r="R7" s="143"/>
      <c r="S7" s="143"/>
    </row>
    <row r="8" spans="1:19" x14ac:dyDescent="0.25">
      <c r="F8" s="143"/>
      <c r="R8" s="143"/>
      <c r="S8" s="143"/>
    </row>
    <row r="9" spans="1:19" x14ac:dyDescent="0.25">
      <c r="F9" s="143"/>
      <c r="R9" s="143"/>
      <c r="S9" s="143"/>
    </row>
    <row r="10" spans="1:19" x14ac:dyDescent="0.25">
      <c r="F10" s="143"/>
      <c r="R10" s="143"/>
    </row>
    <row r="11" spans="1:19" x14ac:dyDescent="0.25">
      <c r="F11" s="143"/>
      <c r="R11" s="143"/>
      <c r="S11" s="143"/>
    </row>
    <row r="12" spans="1:19" x14ac:dyDescent="0.25">
      <c r="F12" s="143"/>
      <c r="R12" s="143"/>
      <c r="S12" s="143"/>
    </row>
    <row r="13" spans="1:19" x14ac:dyDescent="0.25">
      <c r="F13" s="143"/>
      <c r="R13" s="143"/>
      <c r="S13" s="143"/>
    </row>
    <row r="14" spans="1:19" x14ac:dyDescent="0.25">
      <c r="F14" s="143"/>
      <c r="R14" s="143"/>
      <c r="S14" s="143"/>
    </row>
    <row r="15" spans="1:19" x14ac:dyDescent="0.25">
      <c r="F15" s="143"/>
      <c r="R15" s="143"/>
      <c r="S15" s="143"/>
    </row>
    <row r="16" spans="1:19" x14ac:dyDescent="0.25">
      <c r="F16" s="143"/>
      <c r="R16" s="143"/>
      <c r="S16" s="143"/>
    </row>
    <row r="17" spans="6:19" x14ac:dyDescent="0.25">
      <c r="F17" s="143"/>
      <c r="R17" s="143"/>
      <c r="S17" s="143"/>
    </row>
    <row r="18" spans="6:19" x14ac:dyDescent="0.25">
      <c r="F18" s="143"/>
      <c r="R18" s="143"/>
      <c r="S18" s="143"/>
    </row>
    <row r="19" spans="6:19" x14ac:dyDescent="0.25">
      <c r="F19" s="143"/>
      <c r="R19" s="143"/>
      <c r="S19" s="143"/>
    </row>
    <row r="20" spans="6:19" x14ac:dyDescent="0.25">
      <c r="F20" s="143"/>
      <c r="R20" s="143"/>
      <c r="S20" s="143"/>
    </row>
    <row r="21" spans="6:19" x14ac:dyDescent="0.25">
      <c r="F21" s="143"/>
      <c r="R21" s="143"/>
      <c r="S21" s="143"/>
    </row>
    <row r="22" spans="6:19" x14ac:dyDescent="0.25">
      <c r="F22" s="143"/>
      <c r="R22" s="143"/>
      <c r="S22" s="143"/>
    </row>
    <row r="23" spans="6:19" x14ac:dyDescent="0.25">
      <c r="F23" s="143"/>
      <c r="R23" s="143"/>
      <c r="S23" s="143"/>
    </row>
    <row r="24" spans="6:19" x14ac:dyDescent="0.25">
      <c r="F24" s="143"/>
      <c r="R24" s="143"/>
      <c r="S24" s="143"/>
    </row>
    <row r="25" spans="6:19" x14ac:dyDescent="0.25">
      <c r="F25" s="143"/>
      <c r="R25" s="143"/>
      <c r="S25" s="143"/>
    </row>
    <row r="26" spans="6:19" x14ac:dyDescent="0.25">
      <c r="F26" s="143"/>
      <c r="R26" s="143"/>
      <c r="S26" s="143"/>
    </row>
    <row r="27" spans="6:19" x14ac:dyDescent="0.25">
      <c r="F27" s="143"/>
      <c r="R27" s="143"/>
      <c r="S27" s="143"/>
    </row>
    <row r="28" spans="6:19" x14ac:dyDescent="0.25">
      <c r="F28" s="143"/>
      <c r="R28" s="143"/>
      <c r="S28" s="143"/>
    </row>
    <row r="29" spans="6:19" x14ac:dyDescent="0.25">
      <c r="F29" s="143"/>
      <c r="R29" s="143"/>
      <c r="S29" s="143"/>
    </row>
    <row r="30" spans="6:19" x14ac:dyDescent="0.25">
      <c r="F30" s="143"/>
      <c r="R30" s="143"/>
      <c r="S30" s="143"/>
    </row>
    <row r="31" spans="6:19" x14ac:dyDescent="0.25">
      <c r="F31" s="143"/>
      <c r="R31" s="143"/>
      <c r="S31" s="143"/>
    </row>
    <row r="32" spans="6:19" x14ac:dyDescent="0.25">
      <c r="F32" s="143"/>
      <c r="R32" s="143"/>
      <c r="S32" s="143"/>
    </row>
    <row r="33" spans="18:19" x14ac:dyDescent="0.25">
      <c r="R33" s="143"/>
      <c r="S33" s="143"/>
    </row>
    <row r="34" spans="18:19" x14ac:dyDescent="0.25">
      <c r="R34" s="143"/>
      <c r="S34" s="143"/>
    </row>
    <row r="35" spans="18:19" x14ac:dyDescent="0.25">
      <c r="R35" s="143"/>
      <c r="S35" s="143"/>
    </row>
    <row r="36" spans="18:19" x14ac:dyDescent="0.25">
      <c r="R36" s="143"/>
      <c r="S36" s="143"/>
    </row>
    <row r="37" spans="18:19" x14ac:dyDescent="0.25">
      <c r="R37" s="143"/>
    </row>
    <row r="38" spans="18:19" x14ac:dyDescent="0.25">
      <c r="R38" s="143"/>
    </row>
    <row r="39" spans="18:19" x14ac:dyDescent="0.25">
      <c r="R39" s="143"/>
    </row>
    <row r="40" spans="18:19" x14ac:dyDescent="0.25">
      <c r="R40" s="143"/>
    </row>
    <row r="41" spans="18:19" x14ac:dyDescent="0.25">
      <c r="R41" s="143"/>
    </row>
    <row r="42" spans="18:19" x14ac:dyDescent="0.25">
      <c r="R42" s="143"/>
    </row>
    <row r="43" spans="18:19" x14ac:dyDescent="0.25">
      <c r="R43" s="143"/>
    </row>
    <row r="44" spans="18:19" x14ac:dyDescent="0.25">
      <c r="R44" s="143"/>
    </row>
    <row r="45" spans="18:19" x14ac:dyDescent="0.25">
      <c r="R45" s="143"/>
    </row>
    <row r="46" spans="18:19" x14ac:dyDescent="0.25">
      <c r="R46" s="143"/>
    </row>
    <row r="47" spans="18:19" x14ac:dyDescent="0.25">
      <c r="R47" s="143"/>
    </row>
    <row r="48" spans="18:19" x14ac:dyDescent="0.25">
      <c r="R48" s="143"/>
    </row>
    <row r="49" spans="18:18" x14ac:dyDescent="0.25">
      <c r="R49" s="143"/>
    </row>
    <row r="50" spans="18:18" x14ac:dyDescent="0.25">
      <c r="R50" s="143"/>
    </row>
    <row r="51" spans="18:18" x14ac:dyDescent="0.25">
      <c r="R51" s="143"/>
    </row>
    <row r="52" spans="18:18" x14ac:dyDescent="0.25">
      <c r="R52" s="143"/>
    </row>
    <row r="53" spans="18:18" x14ac:dyDescent="0.25">
      <c r="R53" s="143"/>
    </row>
    <row r="54" spans="18:18" x14ac:dyDescent="0.25">
      <c r="R54" s="143"/>
    </row>
    <row r="56" spans="18:18" x14ac:dyDescent="0.25">
      <c r="R56" s="143"/>
    </row>
    <row r="57" spans="18:18" x14ac:dyDescent="0.25">
      <c r="R57" s="143"/>
    </row>
    <row r="58" spans="18:18" x14ac:dyDescent="0.25">
      <c r="R58" s="143"/>
    </row>
    <row r="59" spans="18:18" x14ac:dyDescent="0.25">
      <c r="R59" s="143"/>
    </row>
    <row r="60" spans="18:18" x14ac:dyDescent="0.25">
      <c r="R60" s="143"/>
    </row>
    <row r="61" spans="18:18" x14ac:dyDescent="0.25">
      <c r="R61" s="143"/>
    </row>
    <row r="62" spans="18:18" x14ac:dyDescent="0.25">
      <c r="R62" s="143"/>
    </row>
    <row r="63" spans="18:18" x14ac:dyDescent="0.25">
      <c r="R63" s="143"/>
    </row>
    <row r="64" spans="18:18" x14ac:dyDescent="0.25">
      <c r="R64" s="143"/>
    </row>
    <row r="65" spans="18:18" x14ac:dyDescent="0.25">
      <c r="R65" s="143"/>
    </row>
    <row r="66" spans="18:18" x14ac:dyDescent="0.25">
      <c r="R66" s="143"/>
    </row>
    <row r="67" spans="18:18" x14ac:dyDescent="0.25">
      <c r="R67" s="143"/>
    </row>
    <row r="68" spans="18:18" x14ac:dyDescent="0.25">
      <c r="R68" s="143"/>
    </row>
    <row r="71" spans="18:18" x14ac:dyDescent="0.25">
      <c r="R71" s="143"/>
    </row>
    <row r="72" spans="18:18" x14ac:dyDescent="0.25">
      <c r="R72" s="143"/>
    </row>
    <row r="73" spans="18:18" x14ac:dyDescent="0.25">
      <c r="R73" s="143"/>
    </row>
    <row r="76" spans="18:18" x14ac:dyDescent="0.25">
      <c r="R76" s="143"/>
    </row>
    <row r="77" spans="18:18" x14ac:dyDescent="0.25">
      <c r="R77" s="143"/>
    </row>
    <row r="78" spans="18:18" x14ac:dyDescent="0.25">
      <c r="R78" s="143"/>
    </row>
    <row r="79" spans="18:18" x14ac:dyDescent="0.25">
      <c r="R79" s="143"/>
    </row>
    <row r="82" spans="18:18" x14ac:dyDescent="0.25">
      <c r="R82" s="143"/>
    </row>
    <row r="83" spans="18:18" x14ac:dyDescent="0.25">
      <c r="R83" s="143"/>
    </row>
    <row r="85" spans="18:18" x14ac:dyDescent="0.25">
      <c r="R85" s="143"/>
    </row>
    <row r="86" spans="18:18" x14ac:dyDescent="0.25">
      <c r="R86" s="143"/>
    </row>
    <row r="87" spans="18:18" x14ac:dyDescent="0.25">
      <c r="R87" s="143"/>
    </row>
    <row r="91" spans="18:18" x14ac:dyDescent="0.25">
      <c r="R91" s="143"/>
    </row>
    <row r="95" spans="18:18" x14ac:dyDescent="0.25">
      <c r="R95" s="143"/>
    </row>
    <row r="96" spans="18:18" x14ac:dyDescent="0.25">
      <c r="R96" s="143"/>
    </row>
    <row r="98" spans="18:18" x14ac:dyDescent="0.25">
      <c r="R98" s="143"/>
    </row>
    <row r="99" spans="18:18" x14ac:dyDescent="0.25">
      <c r="R99" s="143"/>
    </row>
    <row r="100" spans="18:18" x14ac:dyDescent="0.25">
      <c r="R100" s="143"/>
    </row>
    <row r="102" spans="18:18" x14ac:dyDescent="0.25">
      <c r="R102" s="143"/>
    </row>
    <row r="103" spans="18:18" x14ac:dyDescent="0.25">
      <c r="R103" s="143"/>
    </row>
    <row r="104" spans="18:18" x14ac:dyDescent="0.25">
      <c r="R104" s="143"/>
    </row>
    <row r="105" spans="18:18" x14ac:dyDescent="0.25">
      <c r="R105" s="143"/>
    </row>
    <row r="106" spans="18:18" x14ac:dyDescent="0.25">
      <c r="R106" s="143"/>
    </row>
    <row r="107" spans="18:18" x14ac:dyDescent="0.25">
      <c r="R107" s="143"/>
    </row>
    <row r="108" spans="18:18" x14ac:dyDescent="0.25">
      <c r="R108" s="143"/>
    </row>
    <row r="109" spans="18:18" x14ac:dyDescent="0.25">
      <c r="R109" s="143"/>
    </row>
    <row r="111" spans="18:18" x14ac:dyDescent="0.25">
      <c r="R111" s="143"/>
    </row>
    <row r="112" spans="18:18" x14ac:dyDescent="0.25">
      <c r="R112" s="143"/>
    </row>
    <row r="113" spans="18:18" x14ac:dyDescent="0.25">
      <c r="R113" s="143"/>
    </row>
    <row r="114" spans="18:18" x14ac:dyDescent="0.25">
      <c r="R114" s="143"/>
    </row>
    <row r="115" spans="18:18" x14ac:dyDescent="0.25">
      <c r="R115" s="143"/>
    </row>
    <row r="116" spans="18:18" x14ac:dyDescent="0.25">
      <c r="R116" s="143"/>
    </row>
    <row r="117" spans="18:18" x14ac:dyDescent="0.25">
      <c r="R117" s="143"/>
    </row>
    <row r="118" spans="18:18" x14ac:dyDescent="0.25">
      <c r="R118" s="143"/>
    </row>
    <row r="119" spans="18:18" x14ac:dyDescent="0.25">
      <c r="R119" s="143"/>
    </row>
    <row r="120" spans="18:18" x14ac:dyDescent="0.25">
      <c r="R120" s="143"/>
    </row>
    <row r="121" spans="18:18" x14ac:dyDescent="0.25">
      <c r="R121" s="143"/>
    </row>
    <row r="122" spans="18:18" x14ac:dyDescent="0.25">
      <c r="R122" s="143"/>
    </row>
    <row r="123" spans="18:18" x14ac:dyDescent="0.25">
      <c r="R123" s="143"/>
    </row>
    <row r="124" spans="18:18" x14ac:dyDescent="0.25">
      <c r="R124" s="143"/>
    </row>
    <row r="125" spans="18:18" x14ac:dyDescent="0.25">
      <c r="R125" s="143"/>
    </row>
    <row r="126" spans="18:18" x14ac:dyDescent="0.25">
      <c r="R126" s="143"/>
    </row>
    <row r="127" spans="18:18" x14ac:dyDescent="0.25">
      <c r="R127" s="143"/>
    </row>
    <row r="128" spans="18:18" x14ac:dyDescent="0.25">
      <c r="R128" s="143"/>
    </row>
    <row r="129" spans="18:18" x14ac:dyDescent="0.25">
      <c r="R129" s="143"/>
    </row>
    <row r="130" spans="18:18" x14ac:dyDescent="0.25">
      <c r="R130" s="143"/>
    </row>
    <row r="131" spans="18:18" x14ac:dyDescent="0.25">
      <c r="R131" s="143"/>
    </row>
    <row r="132" spans="18:18" x14ac:dyDescent="0.25">
      <c r="R132" s="143"/>
    </row>
    <row r="133" spans="18:18" x14ac:dyDescent="0.25">
      <c r="R133" s="143"/>
    </row>
    <row r="134" spans="18:18" x14ac:dyDescent="0.25">
      <c r="R134" s="143"/>
    </row>
    <row r="135" spans="18:18" x14ac:dyDescent="0.25">
      <c r="R135" s="143"/>
    </row>
    <row r="136" spans="18:18" x14ac:dyDescent="0.25">
      <c r="R136" s="143"/>
    </row>
    <row r="137" spans="18:18" x14ac:dyDescent="0.25">
      <c r="R137" s="143"/>
    </row>
    <row r="138" spans="18:18" x14ac:dyDescent="0.25">
      <c r="R138" s="143"/>
    </row>
    <row r="139" spans="18:18" x14ac:dyDescent="0.25">
      <c r="R139" s="143"/>
    </row>
    <row r="140" spans="18:18" x14ac:dyDescent="0.25">
      <c r="R140" s="143"/>
    </row>
    <row r="141" spans="18:18" x14ac:dyDescent="0.25">
      <c r="R141" s="143"/>
    </row>
    <row r="142" spans="18:18" x14ac:dyDescent="0.25">
      <c r="R142" s="143"/>
    </row>
    <row r="143" spans="18:18" x14ac:dyDescent="0.25">
      <c r="R143" s="143"/>
    </row>
    <row r="144" spans="18:18" x14ac:dyDescent="0.25">
      <c r="R144" s="143"/>
    </row>
    <row r="145" spans="18:18" x14ac:dyDescent="0.25">
      <c r="R145" s="143"/>
    </row>
    <row r="146" spans="18:18" x14ac:dyDescent="0.25">
      <c r="R146" s="143"/>
    </row>
    <row r="147" spans="18:18" x14ac:dyDescent="0.25">
      <c r="R147" s="143"/>
    </row>
    <row r="148" spans="18:18" x14ac:dyDescent="0.25">
      <c r="R148" s="143"/>
    </row>
    <row r="149" spans="18:18" x14ac:dyDescent="0.25">
      <c r="R149" s="143"/>
    </row>
    <row r="150" spans="18:18" x14ac:dyDescent="0.25">
      <c r="R150" s="143"/>
    </row>
    <row r="151" spans="18:18" x14ac:dyDescent="0.25">
      <c r="R151" s="143"/>
    </row>
    <row r="152" spans="18:18" x14ac:dyDescent="0.25">
      <c r="R152" s="143"/>
    </row>
    <row r="153" spans="18:18" x14ac:dyDescent="0.25">
      <c r="R153" s="143"/>
    </row>
    <row r="154" spans="18:18" x14ac:dyDescent="0.25">
      <c r="R154" s="143"/>
    </row>
    <row r="155" spans="18:18" x14ac:dyDescent="0.25">
      <c r="R155" s="143"/>
    </row>
    <row r="156" spans="18:18" x14ac:dyDescent="0.25">
      <c r="R156" s="143"/>
    </row>
    <row r="157" spans="18:18" x14ac:dyDescent="0.25">
      <c r="R157" s="143"/>
    </row>
    <row r="158" spans="18:18" x14ac:dyDescent="0.25">
      <c r="R158" s="143"/>
    </row>
    <row r="159" spans="18:18" x14ac:dyDescent="0.25">
      <c r="R159" s="143"/>
    </row>
    <row r="160" spans="18:18" x14ac:dyDescent="0.25">
      <c r="R160" s="143"/>
    </row>
    <row r="161" spans="1:18" x14ac:dyDescent="0.25">
      <c r="R161" s="143"/>
    </row>
    <row r="162" spans="1:18" x14ac:dyDescent="0.25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6"/>
      <c r="N162" s="356"/>
      <c r="O162" s="356"/>
      <c r="P162" s="356"/>
      <c r="Q162" s="356"/>
      <c r="R162" s="356"/>
    </row>
    <row r="163" spans="1:18" x14ac:dyDescent="0.25">
      <c r="A163" s="144"/>
      <c r="B163" s="144"/>
      <c r="C163" s="144"/>
      <c r="D163" s="144"/>
      <c r="E163" s="144"/>
      <c r="F163" s="144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</row>
    <row r="164" spans="1:18" x14ac:dyDescent="0.25">
      <c r="F164" s="143"/>
      <c r="R164" s="143"/>
    </row>
    <row r="165" spans="1:18" x14ac:dyDescent="0.25">
      <c r="F165" s="143"/>
      <c r="R165" s="143"/>
    </row>
    <row r="166" spans="1:18" x14ac:dyDescent="0.25">
      <c r="F166" s="143"/>
      <c r="R166" s="143"/>
    </row>
    <row r="167" spans="1:18" x14ac:dyDescent="0.25">
      <c r="F167" s="143"/>
      <c r="R167" s="143"/>
    </row>
    <row r="168" spans="1:18" x14ac:dyDescent="0.25">
      <c r="F168" s="143"/>
      <c r="R168" s="143"/>
    </row>
    <row r="169" spans="1:18" x14ac:dyDescent="0.25">
      <c r="F169" s="143"/>
      <c r="R169" s="143"/>
    </row>
    <row r="170" spans="1:18" x14ac:dyDescent="0.25">
      <c r="F170" s="143"/>
      <c r="R170" s="143"/>
    </row>
    <row r="171" spans="1:18" x14ac:dyDescent="0.25">
      <c r="F171" s="143"/>
      <c r="R171" s="143"/>
    </row>
    <row r="172" spans="1:18" x14ac:dyDescent="0.25">
      <c r="F172" s="143"/>
      <c r="R172" s="143"/>
    </row>
    <row r="173" spans="1:18" x14ac:dyDescent="0.25">
      <c r="F173" s="143"/>
      <c r="R173" s="143"/>
    </row>
    <row r="174" spans="1:18" x14ac:dyDescent="0.25">
      <c r="F174" s="143"/>
      <c r="R174" s="143"/>
    </row>
    <row r="175" spans="1:18" x14ac:dyDescent="0.25">
      <c r="F175" s="143"/>
      <c r="R175" s="143"/>
    </row>
    <row r="176" spans="1:18" x14ac:dyDescent="0.25">
      <c r="F176" s="143"/>
      <c r="R176" s="143"/>
    </row>
    <row r="177" spans="6:18" x14ac:dyDescent="0.25">
      <c r="F177" s="143"/>
      <c r="R177" s="143"/>
    </row>
    <row r="178" spans="6:18" x14ac:dyDescent="0.25">
      <c r="F178" s="143"/>
      <c r="R178" s="143"/>
    </row>
    <row r="179" spans="6:18" x14ac:dyDescent="0.25">
      <c r="F179" s="143"/>
      <c r="R179" s="143"/>
    </row>
    <row r="180" spans="6:18" x14ac:dyDescent="0.25">
      <c r="F180" s="143"/>
      <c r="R180" s="143"/>
    </row>
    <row r="181" spans="6:18" x14ac:dyDescent="0.25">
      <c r="F181" s="143"/>
      <c r="R181" s="143"/>
    </row>
    <row r="182" spans="6:18" x14ac:dyDescent="0.25">
      <c r="F182" s="143"/>
      <c r="R182" s="143"/>
    </row>
    <row r="183" spans="6:18" x14ac:dyDescent="0.25">
      <c r="F183" s="143"/>
      <c r="R183" s="143"/>
    </row>
    <row r="184" spans="6:18" x14ac:dyDescent="0.25">
      <c r="F184" s="143"/>
      <c r="R184" s="143"/>
    </row>
    <row r="185" spans="6:18" x14ac:dyDescent="0.25">
      <c r="F185" s="143"/>
      <c r="R185" s="143"/>
    </row>
    <row r="186" spans="6:18" x14ac:dyDescent="0.25">
      <c r="F186" s="143"/>
      <c r="R186" s="143"/>
    </row>
    <row r="187" spans="6:18" x14ac:dyDescent="0.25">
      <c r="F187" s="143"/>
      <c r="R187" s="143"/>
    </row>
    <row r="188" spans="6:18" x14ac:dyDescent="0.25">
      <c r="F188" s="143"/>
      <c r="R188" s="143"/>
    </row>
    <row r="189" spans="6:18" x14ac:dyDescent="0.25">
      <c r="F189" s="143"/>
      <c r="R189" s="143"/>
    </row>
    <row r="190" spans="6:18" x14ac:dyDescent="0.25">
      <c r="F190" s="143"/>
      <c r="R190" s="143"/>
    </row>
    <row r="191" spans="6:18" x14ac:dyDescent="0.25">
      <c r="F191" s="143"/>
      <c r="R191" s="143"/>
    </row>
    <row r="192" spans="6:18" x14ac:dyDescent="0.25">
      <c r="F192" s="143"/>
      <c r="R192" s="143"/>
    </row>
    <row r="193" spans="6:18" x14ac:dyDescent="0.25">
      <c r="F193" s="143"/>
      <c r="R193" s="143"/>
    </row>
    <row r="194" spans="6:18" x14ac:dyDescent="0.25">
      <c r="F194" s="143"/>
      <c r="R194" s="143"/>
    </row>
    <row r="195" spans="6:18" x14ac:dyDescent="0.25">
      <c r="F195" s="143"/>
      <c r="R195" s="143"/>
    </row>
    <row r="196" spans="6:18" x14ac:dyDescent="0.25">
      <c r="F196" s="143"/>
      <c r="R196" s="143"/>
    </row>
    <row r="197" spans="6:18" x14ac:dyDescent="0.25">
      <c r="F197" s="143"/>
      <c r="R197" s="143"/>
    </row>
    <row r="198" spans="6:18" x14ac:dyDescent="0.25">
      <c r="F198" s="143"/>
      <c r="R198" s="143"/>
    </row>
    <row r="199" spans="6:18" x14ac:dyDescent="0.25">
      <c r="F199" s="143"/>
      <c r="R199" s="143"/>
    </row>
    <row r="200" spans="6:18" x14ac:dyDescent="0.25">
      <c r="F200" s="143"/>
      <c r="R200" s="143"/>
    </row>
    <row r="201" spans="6:18" x14ac:dyDescent="0.25">
      <c r="F201" s="143"/>
      <c r="R201" s="143"/>
    </row>
    <row r="202" spans="6:18" x14ac:dyDescent="0.25">
      <c r="F202" s="143"/>
      <c r="R202" s="143"/>
    </row>
    <row r="203" spans="6:18" x14ac:dyDescent="0.25">
      <c r="F203" s="143"/>
      <c r="R203" s="143"/>
    </row>
    <row r="204" spans="6:18" x14ac:dyDescent="0.25">
      <c r="F204" s="143"/>
      <c r="R204" s="143"/>
    </row>
    <row r="205" spans="6:18" x14ac:dyDescent="0.25">
      <c r="F205" s="143"/>
      <c r="R205" s="143"/>
    </row>
    <row r="206" spans="6:18" x14ac:dyDescent="0.25">
      <c r="F206" s="143"/>
      <c r="R206" s="143"/>
    </row>
    <row r="207" spans="6:18" x14ac:dyDescent="0.25">
      <c r="F207" s="143"/>
      <c r="R207" s="143"/>
    </row>
    <row r="208" spans="6:18" x14ac:dyDescent="0.25">
      <c r="F208" s="143"/>
      <c r="R208" s="143"/>
    </row>
    <row r="209" spans="6:18" x14ac:dyDescent="0.25">
      <c r="F209" s="143"/>
      <c r="R209" s="143"/>
    </row>
    <row r="210" spans="6:18" x14ac:dyDescent="0.25">
      <c r="F210" s="143"/>
      <c r="R210" s="143"/>
    </row>
    <row r="211" spans="6:18" x14ac:dyDescent="0.25">
      <c r="F211" s="143"/>
      <c r="R211" s="143"/>
    </row>
    <row r="212" spans="6:18" x14ac:dyDescent="0.25">
      <c r="F212" s="143"/>
      <c r="R212" s="143"/>
    </row>
    <row r="213" spans="6:18" x14ac:dyDescent="0.25">
      <c r="F213" s="143"/>
      <c r="R213" s="143"/>
    </row>
    <row r="214" spans="6:18" x14ac:dyDescent="0.25">
      <c r="F214" s="143"/>
      <c r="R214" s="143"/>
    </row>
    <row r="215" spans="6:18" x14ac:dyDescent="0.25">
      <c r="F215" s="143"/>
      <c r="R215" s="143"/>
    </row>
    <row r="216" spans="6:18" x14ac:dyDescent="0.25">
      <c r="F216" s="143"/>
      <c r="R216" s="143"/>
    </row>
    <row r="217" spans="6:18" x14ac:dyDescent="0.25">
      <c r="F217" s="143"/>
      <c r="R217" s="143"/>
    </row>
    <row r="218" spans="6:18" x14ac:dyDescent="0.25">
      <c r="F218" s="143"/>
      <c r="R218" s="143"/>
    </row>
    <row r="219" spans="6:18" x14ac:dyDescent="0.25">
      <c r="F219" s="143"/>
      <c r="R219" s="143"/>
    </row>
    <row r="220" spans="6:18" x14ac:dyDescent="0.25">
      <c r="F220" s="143"/>
      <c r="R220" s="143"/>
    </row>
    <row r="221" spans="6:18" x14ac:dyDescent="0.25">
      <c r="F221" s="143"/>
      <c r="R221" s="143"/>
    </row>
    <row r="222" spans="6:18" x14ac:dyDescent="0.25">
      <c r="F222" s="143"/>
      <c r="R222" s="143"/>
    </row>
    <row r="223" spans="6:18" x14ac:dyDescent="0.25">
      <c r="F223" s="143"/>
      <c r="R223" s="143"/>
    </row>
    <row r="224" spans="6:18" x14ac:dyDescent="0.25">
      <c r="F224" s="143"/>
      <c r="R224" s="143"/>
    </row>
    <row r="225" spans="6:18" x14ac:dyDescent="0.25">
      <c r="F225" s="143"/>
      <c r="R225" s="143"/>
    </row>
    <row r="226" spans="6:18" x14ac:dyDescent="0.25">
      <c r="F226" s="143"/>
      <c r="R226" s="143"/>
    </row>
    <row r="227" spans="6:18" x14ac:dyDescent="0.25">
      <c r="F227" s="143"/>
      <c r="R227" s="143"/>
    </row>
    <row r="228" spans="6:18" x14ac:dyDescent="0.25">
      <c r="F228" s="143"/>
      <c r="R228" s="143"/>
    </row>
    <row r="229" spans="6:18" x14ac:dyDescent="0.25">
      <c r="F229" s="143"/>
      <c r="R229" s="143"/>
    </row>
    <row r="230" spans="6:18" x14ac:dyDescent="0.25">
      <c r="F230" s="143"/>
      <c r="R230" s="143"/>
    </row>
    <row r="231" spans="6:18" x14ac:dyDescent="0.25">
      <c r="F231" s="143"/>
      <c r="R231" s="143"/>
    </row>
    <row r="232" spans="6:18" x14ac:dyDescent="0.25">
      <c r="F232" s="143"/>
      <c r="R232" s="143"/>
    </row>
    <row r="233" spans="6:18" x14ac:dyDescent="0.25">
      <c r="F233" s="143"/>
      <c r="R233" s="143"/>
    </row>
    <row r="234" spans="6:18" x14ac:dyDescent="0.25">
      <c r="F234" s="143"/>
      <c r="R234" s="143"/>
    </row>
    <row r="235" spans="6:18" x14ac:dyDescent="0.25">
      <c r="F235" s="143"/>
      <c r="R235" s="143"/>
    </row>
    <row r="236" spans="6:18" x14ac:dyDescent="0.25">
      <c r="F236" s="143"/>
      <c r="R236" s="143"/>
    </row>
    <row r="237" spans="6:18" x14ac:dyDescent="0.25">
      <c r="F237" s="143"/>
      <c r="R237" s="143"/>
    </row>
    <row r="238" spans="6:18" x14ac:dyDescent="0.25">
      <c r="F238" s="143"/>
      <c r="R238" s="143"/>
    </row>
    <row r="239" spans="6:18" x14ac:dyDescent="0.25">
      <c r="F239" s="143"/>
      <c r="R239" s="143"/>
    </row>
    <row r="240" spans="6:18" x14ac:dyDescent="0.25">
      <c r="F240" s="143"/>
      <c r="R240" s="143"/>
    </row>
    <row r="241" spans="6:18" x14ac:dyDescent="0.25">
      <c r="F241" s="143"/>
      <c r="R241" s="143"/>
    </row>
    <row r="242" spans="6:18" x14ac:dyDescent="0.25">
      <c r="F242" s="143"/>
      <c r="R242" s="143"/>
    </row>
    <row r="243" spans="6:18" x14ac:dyDescent="0.25">
      <c r="F243" s="143"/>
      <c r="R243" s="143"/>
    </row>
    <row r="244" spans="6:18" x14ac:dyDescent="0.25">
      <c r="F244" s="143"/>
      <c r="R244" s="143"/>
    </row>
    <row r="245" spans="6:18" x14ac:dyDescent="0.25">
      <c r="F245" s="143"/>
      <c r="R245" s="143"/>
    </row>
    <row r="246" spans="6:18" x14ac:dyDescent="0.25">
      <c r="F246" s="143"/>
      <c r="R246" s="143"/>
    </row>
    <row r="247" spans="6:18" x14ac:dyDescent="0.25">
      <c r="F247" s="143"/>
      <c r="R247" s="143"/>
    </row>
    <row r="248" spans="6:18" x14ac:dyDescent="0.25">
      <c r="F248" s="143"/>
      <c r="R248" s="143"/>
    </row>
    <row r="249" spans="6:18" x14ac:dyDescent="0.25">
      <c r="F249" s="143"/>
      <c r="R249" s="143"/>
    </row>
    <row r="250" spans="6:18" x14ac:dyDescent="0.25">
      <c r="F250" s="143"/>
      <c r="R250" s="143"/>
    </row>
    <row r="251" spans="6:18" x14ac:dyDescent="0.25">
      <c r="F251" s="143"/>
      <c r="R251" s="143"/>
    </row>
    <row r="252" spans="6:18" x14ac:dyDescent="0.25">
      <c r="F252" s="143"/>
      <c r="R252" s="143"/>
    </row>
    <row r="253" spans="6:18" x14ac:dyDescent="0.25">
      <c r="F253" s="143"/>
      <c r="R253" s="143"/>
    </row>
    <row r="254" spans="6:18" x14ac:dyDescent="0.25">
      <c r="F254" s="143"/>
      <c r="R254" s="143"/>
    </row>
    <row r="255" spans="6:18" x14ac:dyDescent="0.25">
      <c r="F255" s="143"/>
      <c r="R255" s="143"/>
    </row>
    <row r="256" spans="6:18" x14ac:dyDescent="0.25">
      <c r="F256" s="143"/>
      <c r="R256" s="143"/>
    </row>
    <row r="257" spans="6:18" x14ac:dyDescent="0.25">
      <c r="F257" s="143"/>
      <c r="R257" s="143"/>
    </row>
    <row r="258" spans="6:18" x14ac:dyDescent="0.25">
      <c r="F258" s="143"/>
      <c r="R258" s="143"/>
    </row>
    <row r="259" spans="6:18" x14ac:dyDescent="0.25">
      <c r="F259" s="143"/>
      <c r="R259" s="143"/>
    </row>
    <row r="260" spans="6:18" x14ac:dyDescent="0.25">
      <c r="F260" s="143"/>
      <c r="R260" s="143"/>
    </row>
    <row r="261" spans="6:18" x14ac:dyDescent="0.25">
      <c r="F261" s="143"/>
      <c r="R261" s="143"/>
    </row>
    <row r="262" spans="6:18" x14ac:dyDescent="0.25">
      <c r="F262" s="143"/>
      <c r="R262" s="143"/>
    </row>
    <row r="263" spans="6:18" x14ac:dyDescent="0.25">
      <c r="F263" s="143"/>
      <c r="R263" s="143"/>
    </row>
    <row r="264" spans="6:18" x14ac:dyDescent="0.25">
      <c r="F264" s="143"/>
      <c r="R264" s="143"/>
    </row>
    <row r="265" spans="6:18" x14ac:dyDescent="0.25">
      <c r="F265" s="143"/>
      <c r="R265" s="143"/>
    </row>
    <row r="266" spans="6:18" x14ac:dyDescent="0.25">
      <c r="F266" s="143"/>
      <c r="R266" s="143"/>
    </row>
    <row r="267" spans="6:18" x14ac:dyDescent="0.25">
      <c r="F267" s="143"/>
      <c r="R267" s="143"/>
    </row>
    <row r="268" spans="6:18" x14ac:dyDescent="0.25">
      <c r="F268" s="143"/>
      <c r="R268" s="143"/>
    </row>
    <row r="269" spans="6:18" x14ac:dyDescent="0.25">
      <c r="F269" s="143"/>
      <c r="R269" s="143"/>
    </row>
    <row r="270" spans="6:18" x14ac:dyDescent="0.25">
      <c r="F270" s="143"/>
      <c r="R270" s="143"/>
    </row>
    <row r="271" spans="6:18" x14ac:dyDescent="0.25">
      <c r="F271" s="143"/>
      <c r="R271" s="143"/>
    </row>
    <row r="272" spans="6:18" x14ac:dyDescent="0.25">
      <c r="F272" s="143"/>
      <c r="R272" s="143"/>
    </row>
    <row r="273" spans="1:18" x14ac:dyDescent="0.25">
      <c r="F273" s="143"/>
      <c r="R273" s="143"/>
    </row>
    <row r="274" spans="1:18" x14ac:dyDescent="0.25">
      <c r="F274" s="143"/>
      <c r="R274" s="143"/>
    </row>
    <row r="275" spans="1:18" x14ac:dyDescent="0.25">
      <c r="F275" s="143"/>
      <c r="R275" s="143"/>
    </row>
    <row r="276" spans="1:18" s="145" customFormat="1" x14ac:dyDescent="0.25">
      <c r="A276" s="125"/>
      <c r="B276" s="125"/>
      <c r="C276" s="125"/>
      <c r="D276" s="125"/>
      <c r="E276" s="125"/>
      <c r="F276" s="143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43"/>
    </row>
    <row r="277" spans="1:18" x14ac:dyDescent="0.25">
      <c r="F277" s="143"/>
      <c r="R277" s="143"/>
    </row>
    <row r="278" spans="1:18" x14ac:dyDescent="0.25">
      <c r="F278" s="143"/>
      <c r="R278" s="143"/>
    </row>
    <row r="279" spans="1:18" x14ac:dyDescent="0.25">
      <c r="F279" s="143"/>
      <c r="R279" s="143"/>
    </row>
  </sheetData>
  <mergeCells count="1">
    <mergeCell ref="A162:R162"/>
  </mergeCells>
  <pageMargins left="0.7" right="0.7" top="0.75" bottom="0.75" header="0.3" footer="0.3"/>
  <pageSetup scale="5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A4" sqref="A4"/>
    </sheetView>
  </sheetViews>
  <sheetFormatPr defaultRowHeight="10.5" x14ac:dyDescent="0.15"/>
  <cols>
    <col min="1" max="1" width="6.28515625" style="149" bestFit="1" customWidth="1"/>
    <col min="2" max="2" width="11.85546875" style="149" customWidth="1"/>
    <col min="3" max="3" width="12" style="149" bestFit="1" customWidth="1"/>
    <col min="4" max="4" width="39.42578125" style="149" customWidth="1"/>
    <col min="5" max="5" width="19.42578125" style="151" customWidth="1"/>
    <col min="6" max="6" width="21.28515625" style="149" customWidth="1"/>
    <col min="7" max="7" width="39.5703125" style="149" customWidth="1"/>
    <col min="8" max="8" width="9.42578125" style="149" customWidth="1"/>
    <col min="9" max="9" width="9" style="149" customWidth="1"/>
    <col min="10" max="10" width="11.28515625" style="149" bestFit="1" customWidth="1"/>
    <col min="11" max="11" width="17.140625" style="149" customWidth="1"/>
    <col min="12" max="13" width="14.42578125" style="149" bestFit="1" customWidth="1"/>
    <col min="14" max="14" width="10.7109375" style="149" customWidth="1"/>
    <col min="15" max="15" width="30.85546875" style="149" bestFit="1" customWidth="1"/>
    <col min="16" max="16384" width="9.140625" style="149"/>
  </cols>
  <sheetData>
    <row r="1" spans="1:15" x14ac:dyDescent="0.15">
      <c r="A1" s="357" t="s">
        <v>135</v>
      </c>
      <c r="B1" s="358"/>
      <c r="C1" s="359" t="s">
        <v>195</v>
      </c>
      <c r="D1" s="360"/>
      <c r="E1" s="150"/>
      <c r="F1" s="146"/>
      <c r="G1" s="146"/>
      <c r="H1" s="146"/>
      <c r="I1" s="146"/>
      <c r="J1" s="146"/>
      <c r="K1" s="146"/>
      <c r="L1" s="146"/>
      <c r="M1" s="146"/>
      <c r="N1" s="146"/>
      <c r="O1" s="146"/>
    </row>
    <row r="2" spans="1:15" x14ac:dyDescent="0.15">
      <c r="A2" s="361" t="s">
        <v>156</v>
      </c>
      <c r="B2" s="362"/>
      <c r="C2" s="363"/>
      <c r="D2" s="147">
        <f>COUNT(A4:A228)</f>
        <v>0</v>
      </c>
      <c r="E2" s="147"/>
      <c r="F2" s="146"/>
      <c r="G2" s="146"/>
      <c r="H2" s="146"/>
      <c r="I2" s="146"/>
      <c r="J2" s="146"/>
      <c r="K2" s="146"/>
      <c r="L2" s="146"/>
      <c r="M2" s="146"/>
      <c r="N2" s="146"/>
      <c r="O2" s="146"/>
    </row>
    <row r="3" spans="1:15" ht="21" x14ac:dyDescent="0.15">
      <c r="A3" s="148" t="s">
        <v>157</v>
      </c>
      <c r="B3" s="148" t="s">
        <v>4</v>
      </c>
      <c r="C3" s="148" t="s">
        <v>158</v>
      </c>
      <c r="D3" s="148" t="s">
        <v>159</v>
      </c>
      <c r="E3" s="148" t="s">
        <v>180</v>
      </c>
      <c r="F3" s="148" t="s">
        <v>160</v>
      </c>
      <c r="G3" s="148" t="s">
        <v>161</v>
      </c>
      <c r="H3" s="148" t="s">
        <v>29</v>
      </c>
      <c r="I3" s="148" t="s">
        <v>162</v>
      </c>
      <c r="J3" s="148" t="s">
        <v>163</v>
      </c>
      <c r="K3" s="148" t="s">
        <v>164</v>
      </c>
      <c r="L3" s="148" t="s">
        <v>165</v>
      </c>
      <c r="M3" s="148" t="s">
        <v>166</v>
      </c>
      <c r="N3" s="148" t="s">
        <v>167</v>
      </c>
      <c r="O3" s="148" t="s">
        <v>168</v>
      </c>
    </row>
    <row r="4" spans="1:15" x14ac:dyDescent="0.15">
      <c r="C4" s="161"/>
    </row>
    <row r="5" spans="1:15" x14ac:dyDescent="0.15">
      <c r="C5" s="161"/>
    </row>
    <row r="6" spans="1:15" x14ac:dyDescent="0.15">
      <c r="C6" s="161"/>
    </row>
    <row r="7" spans="1:15" x14ac:dyDescent="0.15">
      <c r="C7" s="161"/>
    </row>
  </sheetData>
  <mergeCells count="3">
    <mergeCell ref="A1:B1"/>
    <mergeCell ref="C1:D1"/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P45"/>
  <sheetViews>
    <sheetView workbookViewId="0">
      <selection activeCell="A10" sqref="A10:C10"/>
    </sheetView>
  </sheetViews>
  <sheetFormatPr defaultRowHeight="15" x14ac:dyDescent="0.25"/>
  <cols>
    <col min="1" max="1" width="23.7109375" customWidth="1"/>
    <col min="2" max="2" width="17.85546875" customWidth="1"/>
    <col min="3" max="3" width="28.7109375" customWidth="1"/>
    <col min="7" max="7" width="10.7109375" customWidth="1"/>
    <col min="11" max="11" width="11" customWidth="1"/>
  </cols>
  <sheetData>
    <row r="1" spans="1:6" ht="15.75" thickBot="1" x14ac:dyDescent="0.3">
      <c r="A1" s="100" t="s">
        <v>134</v>
      </c>
      <c r="B1" s="99" t="s">
        <v>195</v>
      </c>
      <c r="C1" s="101" t="s">
        <v>135</v>
      </c>
      <c r="D1" s="244"/>
      <c r="E1" s="244"/>
      <c r="F1" s="245"/>
    </row>
    <row r="2" spans="1:6" ht="15.75" thickBot="1" x14ac:dyDescent="0.3"/>
    <row r="3" spans="1:6" ht="15.75" thickBot="1" x14ac:dyDescent="0.3">
      <c r="A3" s="97" t="s">
        <v>117</v>
      </c>
      <c r="B3" s="98" t="s">
        <v>118</v>
      </c>
      <c r="C3" s="242" t="s">
        <v>82</v>
      </c>
      <c r="D3" s="243"/>
    </row>
    <row r="4" spans="1:6" x14ac:dyDescent="0.25">
      <c r="A4" s="96" t="s">
        <v>23</v>
      </c>
      <c r="B4" s="153" t="s">
        <v>181</v>
      </c>
      <c r="C4" s="240" t="s">
        <v>119</v>
      </c>
      <c r="D4" s="241"/>
    </row>
    <row r="5" spans="1:6" x14ac:dyDescent="0.25">
      <c r="A5" s="95" t="s">
        <v>120</v>
      </c>
      <c r="B5" s="153" t="s">
        <v>232</v>
      </c>
      <c r="C5" s="255" t="s">
        <v>121</v>
      </c>
      <c r="D5" s="256"/>
    </row>
    <row r="6" spans="1:6" x14ac:dyDescent="0.25">
      <c r="A6" s="95" t="s">
        <v>146</v>
      </c>
      <c r="B6" s="25" t="s">
        <v>195</v>
      </c>
      <c r="C6" s="255" t="s">
        <v>227</v>
      </c>
      <c r="D6" s="256"/>
    </row>
    <row r="7" spans="1:6" s="125" customFormat="1" x14ac:dyDescent="0.25">
      <c r="A7" s="95" t="s">
        <v>154</v>
      </c>
      <c r="B7" s="95" t="str">
        <f>Status!C5</f>
        <v>Rajeev Singh</v>
      </c>
      <c r="C7" s="260" t="s">
        <v>155</v>
      </c>
      <c r="D7" s="261"/>
    </row>
    <row r="8" spans="1:6" ht="15.75" thickBot="1" x14ac:dyDescent="0.3">
      <c r="A8" s="121"/>
      <c r="B8" s="125"/>
      <c r="C8" s="122"/>
      <c r="D8" s="123"/>
    </row>
    <row r="9" spans="1:6" ht="15.75" thickBot="1" x14ac:dyDescent="0.3">
      <c r="A9" s="286" t="s">
        <v>129</v>
      </c>
      <c r="B9" s="287"/>
      <c r="C9" s="288"/>
    </row>
    <row r="10" spans="1:6" x14ac:dyDescent="0.25">
      <c r="A10" s="262"/>
      <c r="B10" s="263"/>
      <c r="C10" s="264"/>
    </row>
    <row r="11" spans="1:6" x14ac:dyDescent="0.25">
      <c r="A11" s="252"/>
      <c r="B11" s="253"/>
      <c r="C11" s="254"/>
    </row>
    <row r="12" spans="1:6" ht="15.75" thickBot="1" x14ac:dyDescent="0.3">
      <c r="A12" s="257"/>
      <c r="B12" s="258"/>
      <c r="C12" s="259"/>
    </row>
    <row r="14" spans="1:6" s="125" customFormat="1" ht="15.75" thickBot="1" x14ac:dyDescent="0.3"/>
    <row r="15" spans="1:6" ht="15.75" thickBot="1" x14ac:dyDescent="0.3">
      <c r="A15" s="286" t="s">
        <v>122</v>
      </c>
      <c r="B15" s="287"/>
      <c r="C15" s="288"/>
    </row>
    <row r="16" spans="1:6" x14ac:dyDescent="0.25">
      <c r="A16" s="265" t="s">
        <v>235</v>
      </c>
      <c r="B16" s="263"/>
      <c r="C16" s="264"/>
    </row>
    <row r="17" spans="1:3" x14ac:dyDescent="0.25">
      <c r="A17" s="266"/>
      <c r="B17" s="267"/>
      <c r="C17" s="268"/>
    </row>
    <row r="18" spans="1:3" ht="15.75" thickBot="1" x14ac:dyDescent="0.3">
      <c r="A18" s="94"/>
      <c r="B18" s="94"/>
      <c r="C18" s="94"/>
    </row>
    <row r="19" spans="1:3" ht="15.75" thickBot="1" x14ac:dyDescent="0.3">
      <c r="A19" s="286" t="s">
        <v>130</v>
      </c>
      <c r="B19" s="287"/>
      <c r="C19" s="288"/>
    </row>
    <row r="20" spans="1:3" x14ac:dyDescent="0.25">
      <c r="A20" s="246" t="s">
        <v>231</v>
      </c>
      <c r="B20" s="247"/>
      <c r="C20" s="248"/>
    </row>
    <row r="21" spans="1:3" x14ac:dyDescent="0.25">
      <c r="A21" s="249"/>
      <c r="B21" s="250"/>
      <c r="C21" s="251"/>
    </row>
    <row r="22" spans="1:3" ht="15.75" thickBot="1" x14ac:dyDescent="0.3">
      <c r="A22" s="280"/>
      <c r="B22" s="281"/>
      <c r="C22" s="282"/>
    </row>
    <row r="23" spans="1:3" ht="15.75" thickBot="1" x14ac:dyDescent="0.3">
      <c r="A23" s="94"/>
      <c r="B23" s="94"/>
      <c r="C23" s="94"/>
    </row>
    <row r="24" spans="1:3" ht="15.75" thickBot="1" x14ac:dyDescent="0.3">
      <c r="A24" s="286" t="s">
        <v>131</v>
      </c>
      <c r="B24" s="287"/>
      <c r="C24" s="288"/>
    </row>
    <row r="25" spans="1:3" x14ac:dyDescent="0.25">
      <c r="A25" s="246" t="s">
        <v>220</v>
      </c>
      <c r="B25" s="247"/>
      <c r="C25" s="248"/>
    </row>
    <row r="26" spans="1:3" x14ac:dyDescent="0.25">
      <c r="A26" s="274"/>
      <c r="B26" s="275"/>
      <c r="C26" s="276"/>
    </row>
    <row r="27" spans="1:3" x14ac:dyDescent="0.25">
      <c r="A27" s="274"/>
      <c r="B27" s="275"/>
      <c r="C27" s="276"/>
    </row>
    <row r="28" spans="1:3" ht="15.75" thickBot="1" x14ac:dyDescent="0.3">
      <c r="A28" s="277"/>
      <c r="B28" s="278"/>
      <c r="C28" s="279"/>
    </row>
    <row r="29" spans="1:3" ht="15.75" thickBot="1" x14ac:dyDescent="0.3"/>
    <row r="30" spans="1:3" ht="15.75" thickBot="1" x14ac:dyDescent="0.3">
      <c r="A30" s="286" t="s">
        <v>132</v>
      </c>
      <c r="B30" s="287"/>
      <c r="C30" s="288"/>
    </row>
    <row r="31" spans="1:3" x14ac:dyDescent="0.25">
      <c r="A31" s="246" t="s">
        <v>221</v>
      </c>
      <c r="B31" s="247"/>
      <c r="C31" s="248"/>
    </row>
    <row r="32" spans="1:3" x14ac:dyDescent="0.25">
      <c r="A32" s="274"/>
      <c r="B32" s="275"/>
      <c r="C32" s="276"/>
    </row>
    <row r="33" spans="1:16" x14ac:dyDescent="0.25">
      <c r="A33" s="274"/>
      <c r="B33" s="275"/>
      <c r="C33" s="276"/>
    </row>
    <row r="34" spans="1:16" x14ac:dyDescent="0.25">
      <c r="A34" s="274"/>
      <c r="B34" s="275"/>
      <c r="C34" s="276"/>
    </row>
    <row r="35" spans="1:16" x14ac:dyDescent="0.25">
      <c r="A35" s="274"/>
      <c r="B35" s="275"/>
      <c r="C35" s="276"/>
    </row>
    <row r="37" spans="1:16" x14ac:dyDescent="0.25">
      <c r="A37" s="209" t="s">
        <v>71</v>
      </c>
      <c r="B37" s="210"/>
      <c r="C37" s="210"/>
      <c r="D37" s="210"/>
      <c r="E37" s="210"/>
      <c r="F37" s="210"/>
      <c r="G37" s="210"/>
      <c r="H37" s="210"/>
      <c r="I37" s="210"/>
      <c r="J37" s="210"/>
      <c r="K37" s="211"/>
      <c r="L37" s="289"/>
      <c r="M37" s="290"/>
      <c r="N37" s="290"/>
      <c r="O37" s="290"/>
      <c r="P37" s="290"/>
    </row>
    <row r="38" spans="1:16" x14ac:dyDescent="0.25">
      <c r="A38" s="80" t="s">
        <v>72</v>
      </c>
      <c r="B38" s="291" t="s">
        <v>73</v>
      </c>
      <c r="C38" s="292"/>
      <c r="D38" s="292"/>
      <c r="E38" s="293"/>
      <c r="F38" s="272" t="s">
        <v>74</v>
      </c>
      <c r="G38" s="80" t="s">
        <v>75</v>
      </c>
      <c r="H38" s="80" t="s">
        <v>76</v>
      </c>
      <c r="I38" s="272" t="s">
        <v>77</v>
      </c>
      <c r="J38" s="272" t="s">
        <v>78</v>
      </c>
      <c r="K38" s="272" t="s">
        <v>79</v>
      </c>
      <c r="L38" s="283" t="s">
        <v>80</v>
      </c>
      <c r="M38" s="284"/>
      <c r="N38" s="284"/>
      <c r="O38" s="285"/>
      <c r="P38" s="80" t="s">
        <v>3</v>
      </c>
    </row>
    <row r="39" spans="1:16" ht="36" x14ac:dyDescent="0.25">
      <c r="A39" s="81"/>
      <c r="B39" s="294"/>
      <c r="C39" s="295"/>
      <c r="D39" s="295"/>
      <c r="E39" s="296"/>
      <c r="F39" s="273"/>
      <c r="G39" s="81"/>
      <c r="H39" s="81"/>
      <c r="I39" s="273"/>
      <c r="J39" s="273"/>
      <c r="K39" s="273"/>
      <c r="L39" s="82" t="s">
        <v>81</v>
      </c>
      <c r="M39" s="82" t="s">
        <v>82</v>
      </c>
      <c r="N39" s="82" t="s">
        <v>83</v>
      </c>
      <c r="O39" s="82" t="s">
        <v>84</v>
      </c>
      <c r="P39" s="81"/>
    </row>
    <row r="40" spans="1:16" x14ac:dyDescent="0.25">
      <c r="A40" s="47" t="s">
        <v>85</v>
      </c>
      <c r="B40" s="269" t="s">
        <v>223</v>
      </c>
      <c r="C40" s="270"/>
      <c r="D40" s="270"/>
      <c r="E40" s="271"/>
      <c r="F40" s="169" t="s">
        <v>224</v>
      </c>
      <c r="G40" s="49">
        <v>3</v>
      </c>
      <c r="H40" s="49">
        <v>4</v>
      </c>
      <c r="I40" s="50">
        <f>G40*H40</f>
        <v>12</v>
      </c>
      <c r="J40" s="51">
        <v>42466</v>
      </c>
      <c r="K40" s="51">
        <v>42466</v>
      </c>
      <c r="L40" s="35" t="s">
        <v>194</v>
      </c>
      <c r="M40" s="35" t="s">
        <v>194</v>
      </c>
      <c r="N40" s="35" t="s">
        <v>194</v>
      </c>
      <c r="O40" s="35" t="s">
        <v>194</v>
      </c>
      <c r="P40" s="54" t="s">
        <v>225</v>
      </c>
    </row>
    <row r="41" spans="1:16" x14ac:dyDescent="0.25">
      <c r="A41" s="47" t="s">
        <v>85</v>
      </c>
      <c r="B41" s="269" t="s">
        <v>226</v>
      </c>
      <c r="C41" s="270"/>
      <c r="D41" s="270"/>
      <c r="E41" s="271"/>
      <c r="F41" s="169" t="s">
        <v>224</v>
      </c>
      <c r="G41" s="49">
        <v>2</v>
      </c>
      <c r="H41" s="49">
        <v>5</v>
      </c>
      <c r="I41" s="50">
        <f>G41*H41</f>
        <v>10</v>
      </c>
      <c r="J41" s="51">
        <v>42466</v>
      </c>
      <c r="K41" s="51">
        <v>42466</v>
      </c>
      <c r="L41" s="35" t="s">
        <v>194</v>
      </c>
      <c r="M41" s="35" t="s">
        <v>194</v>
      </c>
      <c r="N41" s="35" t="s">
        <v>194</v>
      </c>
      <c r="O41" s="35" t="s">
        <v>194</v>
      </c>
      <c r="P41" s="54" t="s">
        <v>225</v>
      </c>
    </row>
    <row r="42" spans="1:16" x14ac:dyDescent="0.25">
      <c r="A42" s="47"/>
      <c r="B42" s="269"/>
      <c r="C42" s="270"/>
      <c r="D42" s="270"/>
      <c r="E42" s="271"/>
      <c r="F42" s="48"/>
      <c r="G42" s="49"/>
      <c r="H42" s="49"/>
      <c r="I42" s="50"/>
      <c r="J42" s="51"/>
      <c r="K42" s="51"/>
      <c r="L42" s="52"/>
      <c r="M42" s="53"/>
      <c r="N42" s="51"/>
      <c r="O42" s="51"/>
      <c r="P42" s="54"/>
    </row>
    <row r="43" spans="1:16" x14ac:dyDescent="0.25">
      <c r="A43" s="47"/>
      <c r="B43" s="269"/>
      <c r="C43" s="270"/>
      <c r="D43" s="270"/>
      <c r="E43" s="271"/>
      <c r="F43" s="48"/>
      <c r="G43" s="49"/>
      <c r="H43" s="49"/>
      <c r="I43" s="50"/>
      <c r="J43" s="51"/>
      <c r="K43" s="51"/>
      <c r="L43" s="57"/>
      <c r="M43" s="50"/>
      <c r="N43" s="55"/>
      <c r="O43" s="55"/>
      <c r="P43" s="54"/>
    </row>
    <row r="44" spans="1:16" x14ac:dyDescent="0.25">
      <c r="A44" s="47"/>
      <c r="B44" s="269"/>
      <c r="C44" s="270"/>
      <c r="D44" s="270"/>
      <c r="E44" s="271"/>
      <c r="F44" s="48"/>
      <c r="G44" s="49"/>
      <c r="H44" s="49"/>
      <c r="I44" s="50"/>
      <c r="J44" s="51"/>
      <c r="K44" s="51"/>
      <c r="L44" s="57"/>
      <c r="M44" s="50"/>
      <c r="N44" s="56"/>
      <c r="O44" s="56"/>
      <c r="P44" s="54"/>
    </row>
    <row r="45" spans="1:16" x14ac:dyDescent="0.25">
      <c r="A45" s="47"/>
      <c r="B45" s="269"/>
      <c r="C45" s="270"/>
      <c r="D45" s="270"/>
      <c r="E45" s="271"/>
      <c r="F45" s="48"/>
      <c r="G45" s="49"/>
      <c r="H45" s="49"/>
      <c r="I45" s="50"/>
      <c r="J45" s="51"/>
      <c r="K45" s="51"/>
      <c r="L45" s="58"/>
      <c r="M45" s="56"/>
      <c r="N45" s="56"/>
      <c r="O45" s="56"/>
      <c r="P45" s="54"/>
    </row>
  </sheetData>
  <mergeCells count="42">
    <mergeCell ref="L38:O38"/>
    <mergeCell ref="A31:C31"/>
    <mergeCell ref="A32:C32"/>
    <mergeCell ref="A33:C33"/>
    <mergeCell ref="A9:C9"/>
    <mergeCell ref="A15:C15"/>
    <mergeCell ref="A19:C19"/>
    <mergeCell ref="A24:C24"/>
    <mergeCell ref="A30:C30"/>
    <mergeCell ref="L37:P37"/>
    <mergeCell ref="A37:K37"/>
    <mergeCell ref="J38:J39"/>
    <mergeCell ref="K38:K39"/>
    <mergeCell ref="B38:E39"/>
    <mergeCell ref="A34:C34"/>
    <mergeCell ref="A35:C35"/>
    <mergeCell ref="A25:C25"/>
    <mergeCell ref="A26:C26"/>
    <mergeCell ref="A27:C27"/>
    <mergeCell ref="A28:C28"/>
    <mergeCell ref="A22:C22"/>
    <mergeCell ref="B43:E43"/>
    <mergeCell ref="B44:E44"/>
    <mergeCell ref="B45:E45"/>
    <mergeCell ref="I38:I39"/>
    <mergeCell ref="F38:F39"/>
    <mergeCell ref="B40:E40"/>
    <mergeCell ref="B41:E41"/>
    <mergeCell ref="B42:E42"/>
    <mergeCell ref="C4:D4"/>
    <mergeCell ref="C3:D3"/>
    <mergeCell ref="D1:F1"/>
    <mergeCell ref="A20:C20"/>
    <mergeCell ref="A21:C21"/>
    <mergeCell ref="A11:C11"/>
    <mergeCell ref="C5:D5"/>
    <mergeCell ref="A12:C12"/>
    <mergeCell ref="C7:D7"/>
    <mergeCell ref="A10:C10"/>
    <mergeCell ref="A16:C16"/>
    <mergeCell ref="A17:C17"/>
    <mergeCell ref="C6:D6"/>
  </mergeCells>
  <conditionalFormatting sqref="G42:H45">
    <cfRule type="cellIs" dxfId="511" priority="6" stopIfTrue="1" operator="equal">
      <formula>5</formula>
    </cfRule>
    <cfRule type="cellIs" dxfId="510" priority="7" stopIfTrue="1" operator="equal">
      <formula>4</formula>
    </cfRule>
    <cfRule type="cellIs" dxfId="509" priority="8" stopIfTrue="1" operator="equal">
      <formula>3</formula>
    </cfRule>
    <cfRule type="cellIs" dxfId="508" priority="9" stopIfTrue="1" operator="equal">
      <formula>2</formula>
    </cfRule>
    <cfRule type="cellIs" dxfId="507" priority="10" stopIfTrue="1" operator="equal">
      <formula>1</formula>
    </cfRule>
  </conditionalFormatting>
  <conditionalFormatting sqref="G40:H41">
    <cfRule type="cellIs" dxfId="506" priority="1" stopIfTrue="1" operator="equal">
      <formula>5</formula>
    </cfRule>
    <cfRule type="cellIs" dxfId="505" priority="2" stopIfTrue="1" operator="equal">
      <formula>4</formula>
    </cfRule>
    <cfRule type="cellIs" dxfId="504" priority="3" stopIfTrue="1" operator="equal">
      <formula>3</formula>
    </cfRule>
    <cfRule type="cellIs" dxfId="503" priority="4" stopIfTrue="1" operator="equal">
      <formula>2</formula>
    </cfRule>
    <cfRule type="cellIs" dxfId="502" priority="5" stopIfTrue="1" operator="equal">
      <formula>1</formula>
    </cfRule>
  </conditionalFormatting>
  <dataValidations count="3">
    <dataValidation type="list" allowBlank="1" showInputMessage="1" showErrorMessage="1" sqref="A40:A45">
      <formula1>"Open, Closed, On-hold, Trasfered, Accepted"</formula1>
    </dataValidation>
    <dataValidation type="list" allowBlank="1" showInputMessage="1" showErrorMessage="1" sqref="F40:F45">
      <formula1>"Schedule, Quality, Budget, Business Success, Staff Attrition, Communication, Others"</formula1>
    </dataValidation>
    <dataValidation type="list" allowBlank="1" showInputMessage="1" showErrorMessage="1" sqref="G40:H45">
      <formula1>"1,2,3,4,5"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543"/>
  <sheetViews>
    <sheetView zoomScale="110" zoomScaleNormal="110" workbookViewId="0">
      <pane ySplit="1" topLeftCell="A68" activePane="bottomLeft" state="frozen"/>
      <selection activeCell="A14" sqref="A14"/>
      <selection pane="bottomLeft" activeCell="C74" sqref="C74"/>
    </sheetView>
  </sheetViews>
  <sheetFormatPr defaultRowHeight="12" x14ac:dyDescent="0.2"/>
  <cols>
    <col min="1" max="1" width="6.28515625" style="6" bestFit="1" customWidth="1"/>
    <col min="2" max="2" width="32" style="11" bestFit="1" customWidth="1"/>
    <col min="3" max="3" width="13.5703125" style="6" bestFit="1" customWidth="1"/>
    <col min="4" max="4" width="10.85546875" style="10" bestFit="1" customWidth="1"/>
    <col min="5" max="5" width="12.140625" style="10" bestFit="1" customWidth="1"/>
    <col min="6" max="6" width="10.85546875" style="11" bestFit="1" customWidth="1"/>
    <col min="7" max="7" width="11.28515625" style="12" customWidth="1"/>
    <col min="8" max="8" width="10.7109375" style="8" customWidth="1"/>
    <col min="9" max="9" width="10.5703125" style="5" customWidth="1"/>
    <col min="10" max="10" width="8.5703125" style="5" customWidth="1"/>
    <col min="11" max="11" width="9" style="5" customWidth="1"/>
    <col min="12" max="12" width="9.85546875" style="5" customWidth="1"/>
    <col min="13" max="13" width="11.42578125" style="5" customWidth="1"/>
    <col min="14" max="15" width="10.42578125" style="5" customWidth="1"/>
    <col min="16" max="16" width="12.140625" style="5" customWidth="1"/>
    <col min="17" max="18" width="4.5703125" style="5" bestFit="1" customWidth="1"/>
    <col min="19" max="19" width="4.85546875" style="5" bestFit="1" customWidth="1"/>
    <col min="20" max="20" width="5.140625" style="5" bestFit="1" customWidth="1"/>
    <col min="21" max="21" width="4.7109375" style="5" bestFit="1" customWidth="1"/>
    <col min="22" max="22" width="5.5703125" style="5" bestFit="1" customWidth="1"/>
    <col min="23" max="23" width="4.7109375" style="5" bestFit="1" customWidth="1"/>
    <col min="24" max="25" width="4.5703125" style="5" bestFit="1" customWidth="1"/>
    <col min="26" max="26" width="4.85546875" style="5" bestFit="1" customWidth="1"/>
    <col min="27" max="27" width="5.140625" style="5" bestFit="1" customWidth="1"/>
    <col min="28" max="28" width="4.7109375" style="5" bestFit="1" customWidth="1"/>
    <col min="29" max="29" width="5.5703125" style="5" bestFit="1" customWidth="1"/>
    <col min="30" max="30" width="4.7109375" style="5" bestFit="1" customWidth="1"/>
    <col min="31" max="32" width="4.5703125" style="5" bestFit="1" customWidth="1"/>
    <col min="33" max="33" width="4.85546875" style="5" bestFit="1" customWidth="1"/>
    <col min="34" max="34" width="5.140625" style="5" bestFit="1" customWidth="1"/>
    <col min="35" max="35" width="4.7109375" style="5" bestFit="1" customWidth="1"/>
    <col min="36" max="36" width="5.5703125" style="5" bestFit="1" customWidth="1"/>
    <col min="37" max="37" width="4.7109375" style="5" bestFit="1" customWidth="1"/>
    <col min="38" max="39" width="4.5703125" style="5" bestFit="1" customWidth="1"/>
    <col min="40" max="40" width="4.85546875" style="5" bestFit="1" customWidth="1"/>
    <col min="41" max="41" width="5.140625" style="5" bestFit="1" customWidth="1"/>
    <col min="42" max="42" width="4.7109375" style="5" bestFit="1" customWidth="1"/>
    <col min="43" max="43" width="5.5703125" style="5" bestFit="1" customWidth="1"/>
    <col min="44" max="44" width="4.7109375" style="5" bestFit="1" customWidth="1"/>
    <col min="45" max="46" width="4.5703125" style="5" bestFit="1" customWidth="1"/>
    <col min="47" max="16384" width="9.140625" style="5"/>
  </cols>
  <sheetData>
    <row r="1" spans="1:16" ht="12" customHeight="1" x14ac:dyDescent="0.2">
      <c r="A1" s="304" t="s">
        <v>134</v>
      </c>
      <c r="B1" s="305"/>
      <c r="C1" s="306" t="s">
        <v>195</v>
      </c>
      <c r="D1" s="306"/>
      <c r="E1" s="17" t="s">
        <v>135</v>
      </c>
      <c r="F1" s="301"/>
      <c r="G1" s="302"/>
      <c r="H1" s="303"/>
    </row>
    <row r="2" spans="1:16" s="75" customFormat="1" ht="15.75" customHeight="1" x14ac:dyDescent="0.2">
      <c r="A2" s="311" t="s">
        <v>178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04"/>
      <c r="N2" s="305"/>
      <c r="O2" s="304"/>
      <c r="P2" s="305"/>
    </row>
    <row r="3" spans="1:16" ht="12" customHeight="1" thickBot="1" x14ac:dyDescent="0.25">
      <c r="A3" s="128"/>
      <c r="B3" s="129"/>
      <c r="C3" s="129"/>
      <c r="D3" s="193" t="s">
        <v>236</v>
      </c>
      <c r="E3" s="193" t="s">
        <v>236</v>
      </c>
      <c r="F3" s="193" t="s">
        <v>236</v>
      </c>
      <c r="G3" s="193" t="s">
        <v>236</v>
      </c>
      <c r="H3" s="193" t="s">
        <v>236</v>
      </c>
      <c r="I3" s="193" t="s">
        <v>236</v>
      </c>
      <c r="J3" s="193" t="s">
        <v>236</v>
      </c>
      <c r="K3" s="193" t="s">
        <v>236</v>
      </c>
    </row>
    <row r="4" spans="1:16" ht="12" customHeight="1" thickBot="1" x14ac:dyDescent="0.25">
      <c r="A4" s="76" t="s">
        <v>123</v>
      </c>
      <c r="B4" s="77" t="s">
        <v>124</v>
      </c>
      <c r="C4" s="77"/>
      <c r="D4" s="130" t="s">
        <v>126</v>
      </c>
      <c r="E4" s="130" t="s">
        <v>170</v>
      </c>
      <c r="F4" s="130" t="s">
        <v>171</v>
      </c>
      <c r="G4" s="130" t="s">
        <v>175</v>
      </c>
      <c r="H4" s="130" t="s">
        <v>176</v>
      </c>
      <c r="I4" s="130" t="s">
        <v>125</v>
      </c>
      <c r="J4" s="130" t="s">
        <v>174</v>
      </c>
      <c r="K4" s="130" t="s">
        <v>126</v>
      </c>
    </row>
    <row r="5" spans="1:16" ht="12" customHeight="1" thickBot="1" x14ac:dyDescent="0.25">
      <c r="A5" s="91"/>
      <c r="B5" s="92"/>
      <c r="C5" s="92" t="s">
        <v>169</v>
      </c>
      <c r="D5" s="93">
        <v>6</v>
      </c>
      <c r="E5" s="93">
        <v>7</v>
      </c>
      <c r="F5" s="93">
        <v>8</v>
      </c>
      <c r="G5" s="93">
        <v>9</v>
      </c>
      <c r="H5" s="93">
        <v>10</v>
      </c>
      <c r="I5" s="93">
        <v>11</v>
      </c>
      <c r="J5" s="93">
        <v>12</v>
      </c>
      <c r="K5" s="93">
        <v>13</v>
      </c>
    </row>
    <row r="6" spans="1:16" ht="12" customHeight="1" x14ac:dyDescent="0.2">
      <c r="A6" s="65">
        <v>1</v>
      </c>
      <c r="B6" s="66" t="s">
        <v>177</v>
      </c>
      <c r="C6" s="132">
        <f>SUM(D6:G6)</f>
        <v>0</v>
      </c>
      <c r="D6" s="67"/>
      <c r="E6" s="67"/>
      <c r="F6" s="67"/>
      <c r="G6" s="131"/>
      <c r="H6" s="131"/>
      <c r="I6" s="67"/>
      <c r="J6" s="67"/>
      <c r="K6" s="67"/>
    </row>
    <row r="7" spans="1:16" ht="12" customHeight="1" x14ac:dyDescent="0.2">
      <c r="A7" s="65">
        <v>2</v>
      </c>
      <c r="B7" s="66" t="s">
        <v>148</v>
      </c>
      <c r="C7" s="132">
        <f>SUM(D7:G7)</f>
        <v>0</v>
      </c>
      <c r="D7" s="67"/>
      <c r="E7" s="67"/>
      <c r="F7" s="67"/>
      <c r="G7" s="131"/>
      <c r="H7" s="131"/>
      <c r="I7" s="67"/>
      <c r="J7" s="67"/>
      <c r="K7" s="67"/>
    </row>
    <row r="8" spans="1:16" ht="12" customHeight="1" x14ac:dyDescent="0.2">
      <c r="A8" s="65">
        <v>3</v>
      </c>
      <c r="B8" s="66" t="s">
        <v>149</v>
      </c>
      <c r="C8" s="132">
        <f>SUM(D8:G8)</f>
        <v>0</v>
      </c>
      <c r="D8" s="67"/>
      <c r="E8" s="67"/>
      <c r="F8" s="67"/>
      <c r="G8" s="131"/>
      <c r="H8" s="131"/>
      <c r="I8" s="67"/>
      <c r="J8" s="67"/>
      <c r="K8" s="67"/>
    </row>
    <row r="9" spans="1:16" ht="12" customHeight="1" x14ac:dyDescent="0.2">
      <c r="A9" s="65">
        <v>4</v>
      </c>
      <c r="B9" s="66" t="s">
        <v>150</v>
      </c>
      <c r="C9" s="159">
        <f>SUM(D9:K9)</f>
        <v>0</v>
      </c>
      <c r="D9" s="67"/>
      <c r="E9" s="67"/>
      <c r="F9" s="67"/>
      <c r="G9" s="131"/>
      <c r="H9" s="131"/>
      <c r="I9" s="67"/>
      <c r="J9" s="67"/>
      <c r="K9" s="67"/>
    </row>
    <row r="10" spans="1:16" ht="12" customHeight="1" x14ac:dyDescent="0.2">
      <c r="A10" s="65">
        <v>5</v>
      </c>
      <c r="B10" s="66" t="s">
        <v>153</v>
      </c>
      <c r="C10" s="159">
        <f>SUM(D10:J10)</f>
        <v>0</v>
      </c>
      <c r="D10" s="67"/>
      <c r="E10" s="67"/>
      <c r="F10" s="67"/>
      <c r="G10" s="131"/>
      <c r="H10" s="131"/>
      <c r="I10" s="67"/>
      <c r="J10" s="67"/>
      <c r="K10" s="67"/>
    </row>
    <row r="11" spans="1:16" ht="12" customHeight="1" x14ac:dyDescent="0.2">
      <c r="A11" s="65">
        <v>6</v>
      </c>
      <c r="B11" s="66" t="s">
        <v>128</v>
      </c>
      <c r="C11" s="159">
        <f t="shared" ref="C11:C17" si="0">SUM(D11:K11)</f>
        <v>0</v>
      </c>
      <c r="D11" s="67"/>
      <c r="E11" s="67"/>
      <c r="F11" s="67"/>
      <c r="G11" s="131"/>
      <c r="H11" s="131"/>
      <c r="I11" s="67"/>
      <c r="J11" s="67"/>
      <c r="K11" s="67"/>
    </row>
    <row r="12" spans="1:16" ht="12" customHeight="1" x14ac:dyDescent="0.2">
      <c r="A12" s="65">
        <v>7</v>
      </c>
      <c r="B12" s="66" t="s">
        <v>222</v>
      </c>
      <c r="C12" s="159">
        <f t="shared" si="0"/>
        <v>0</v>
      </c>
      <c r="D12" s="67"/>
      <c r="E12" s="67"/>
      <c r="F12" s="67"/>
      <c r="G12" s="131"/>
      <c r="H12" s="131"/>
      <c r="I12" s="67"/>
      <c r="J12" s="67"/>
      <c r="K12" s="67"/>
    </row>
    <row r="13" spans="1:16" ht="12" customHeight="1" x14ac:dyDescent="0.2">
      <c r="A13" s="65">
        <v>8</v>
      </c>
      <c r="B13" s="66" t="s">
        <v>237</v>
      </c>
      <c r="C13" s="159">
        <f t="shared" si="0"/>
        <v>0</v>
      </c>
      <c r="D13" s="67"/>
      <c r="E13" s="67"/>
      <c r="F13" s="67"/>
      <c r="G13" s="131"/>
      <c r="H13" s="131"/>
      <c r="I13" s="67"/>
      <c r="J13" s="67"/>
      <c r="K13" s="67"/>
    </row>
    <row r="14" spans="1:16" ht="12" customHeight="1" x14ac:dyDescent="0.2">
      <c r="A14" s="65">
        <v>9</v>
      </c>
      <c r="B14" s="66" t="s">
        <v>219</v>
      </c>
      <c r="C14" s="159">
        <f t="shared" si="0"/>
        <v>0</v>
      </c>
      <c r="D14" s="67"/>
      <c r="E14" s="67"/>
      <c r="F14" s="67"/>
      <c r="G14" s="131"/>
      <c r="H14" s="131"/>
      <c r="I14" s="67"/>
      <c r="J14" s="67"/>
      <c r="K14" s="67"/>
    </row>
    <row r="15" spans="1:16" ht="12" customHeight="1" x14ac:dyDescent="0.2">
      <c r="A15" s="65">
        <v>10</v>
      </c>
      <c r="B15" s="66" t="s">
        <v>218</v>
      </c>
      <c r="C15" s="159">
        <f t="shared" si="0"/>
        <v>0</v>
      </c>
      <c r="D15" s="67"/>
      <c r="E15" s="67"/>
      <c r="F15" s="67"/>
      <c r="G15" s="131"/>
      <c r="H15" s="131"/>
      <c r="I15" s="67"/>
      <c r="J15" s="67"/>
      <c r="K15" s="67"/>
    </row>
    <row r="16" spans="1:16" ht="12" customHeight="1" x14ac:dyDescent="0.2">
      <c r="A16" s="65">
        <v>11</v>
      </c>
      <c r="B16" s="66" t="s">
        <v>228</v>
      </c>
      <c r="C16" s="159">
        <f t="shared" si="0"/>
        <v>0</v>
      </c>
      <c r="D16" s="67"/>
      <c r="E16" s="67"/>
      <c r="F16" s="67"/>
      <c r="G16" s="131"/>
      <c r="H16" s="131"/>
      <c r="I16" s="67"/>
      <c r="J16" s="67"/>
      <c r="K16" s="67"/>
    </row>
    <row r="17" spans="1:16" ht="12" customHeight="1" x14ac:dyDescent="0.2">
      <c r="A17" s="65">
        <v>12</v>
      </c>
      <c r="B17" s="66" t="s">
        <v>230</v>
      </c>
      <c r="C17" s="159">
        <f t="shared" si="0"/>
        <v>0</v>
      </c>
      <c r="D17" s="67"/>
      <c r="E17" s="67"/>
      <c r="F17" s="67"/>
      <c r="G17" s="131"/>
      <c r="H17" s="131"/>
      <c r="I17" s="67"/>
      <c r="J17" s="67"/>
      <c r="K17" s="67"/>
    </row>
    <row r="18" spans="1:16" ht="12" customHeight="1" x14ac:dyDescent="0.2">
      <c r="A18" s="65">
        <v>13</v>
      </c>
      <c r="B18" s="66" t="s">
        <v>151</v>
      </c>
      <c r="C18" s="132">
        <f>SUM(D18:J18)</f>
        <v>0</v>
      </c>
      <c r="D18" s="67"/>
      <c r="E18" s="67"/>
      <c r="F18" s="67"/>
      <c r="G18" s="131"/>
      <c r="H18" s="131"/>
      <c r="I18" s="67"/>
      <c r="J18" s="67"/>
      <c r="K18" s="67"/>
    </row>
    <row r="19" spans="1:16" ht="12" customHeight="1" x14ac:dyDescent="0.2">
      <c r="A19" s="65">
        <v>14</v>
      </c>
      <c r="B19" s="66" t="s">
        <v>63</v>
      </c>
      <c r="C19" s="132">
        <v>1</v>
      </c>
      <c r="D19" s="67"/>
      <c r="E19" s="67"/>
      <c r="F19" s="67"/>
      <c r="G19" s="131"/>
      <c r="H19" s="131"/>
      <c r="I19" s="67"/>
      <c r="J19" s="67"/>
      <c r="K19" s="67"/>
    </row>
    <row r="20" spans="1:16" ht="12" customHeight="1" x14ac:dyDescent="0.2">
      <c r="A20" s="65"/>
      <c r="B20" s="172" t="s">
        <v>173</v>
      </c>
      <c r="C20" s="173">
        <f>SUM(C6:C19)</f>
        <v>1</v>
      </c>
      <c r="D20" s="67"/>
      <c r="E20" s="67"/>
      <c r="F20" s="67"/>
      <c r="G20" s="131"/>
      <c r="H20" s="131"/>
      <c r="I20" s="67"/>
      <c r="J20" s="67"/>
      <c r="K20" s="67"/>
    </row>
    <row r="21" spans="1:16" ht="12" customHeight="1" x14ac:dyDescent="0.2">
      <c r="A21" s="72"/>
      <c r="B21" s="174"/>
      <c r="C21" s="175"/>
      <c r="D21" s="75"/>
      <c r="E21" s="75"/>
      <c r="F21" s="75"/>
      <c r="G21" s="75"/>
      <c r="H21" s="199"/>
      <c r="I21" s="199"/>
      <c r="J21" s="75"/>
      <c r="K21" s="75"/>
      <c r="L21" s="75"/>
      <c r="M21" s="75"/>
      <c r="N21" s="75"/>
      <c r="O21" s="199"/>
      <c r="P21" s="199"/>
    </row>
    <row r="22" spans="1:16" s="9" customFormat="1" ht="12" customHeight="1" x14ac:dyDescent="0.2">
      <c r="A22" s="196"/>
      <c r="B22" s="197"/>
      <c r="C22" s="198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</row>
    <row r="23" spans="1:16" s="75" customFormat="1" ht="15.75" customHeight="1" x14ac:dyDescent="0.2">
      <c r="A23" s="311" t="s">
        <v>179</v>
      </c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299"/>
      <c r="N23" s="300"/>
      <c r="O23" s="299"/>
      <c r="P23" s="300"/>
    </row>
    <row r="24" spans="1:16" ht="12" customHeight="1" thickBot="1" x14ac:dyDescent="0.25">
      <c r="A24" s="128"/>
      <c r="B24" s="129"/>
      <c r="C24" s="129"/>
      <c r="D24" s="193" t="s">
        <v>236</v>
      </c>
      <c r="E24" s="193" t="s">
        <v>236</v>
      </c>
      <c r="F24" s="193" t="s">
        <v>236</v>
      </c>
      <c r="G24" s="193" t="s">
        <v>236</v>
      </c>
      <c r="H24" s="193" t="s">
        <v>236</v>
      </c>
      <c r="I24" s="193" t="s">
        <v>236</v>
      </c>
      <c r="J24" s="193" t="s">
        <v>236</v>
      </c>
      <c r="K24" s="193" t="s">
        <v>236</v>
      </c>
    </row>
    <row r="25" spans="1:16" ht="12" customHeight="1" thickBot="1" x14ac:dyDescent="0.25">
      <c r="A25" s="76" t="s">
        <v>123</v>
      </c>
      <c r="B25" s="77" t="s">
        <v>124</v>
      </c>
      <c r="C25" s="77"/>
      <c r="D25" s="130" t="s">
        <v>126</v>
      </c>
      <c r="E25" s="130" t="s">
        <v>170</v>
      </c>
      <c r="F25" s="130" t="s">
        <v>171</v>
      </c>
      <c r="G25" s="130" t="s">
        <v>175</v>
      </c>
      <c r="H25" s="130" t="s">
        <v>176</v>
      </c>
      <c r="I25" s="130" t="s">
        <v>125</v>
      </c>
      <c r="J25" s="130" t="s">
        <v>174</v>
      </c>
      <c r="K25" s="130" t="s">
        <v>126</v>
      </c>
    </row>
    <row r="26" spans="1:16" ht="12" customHeight="1" thickBot="1" x14ac:dyDescent="0.25">
      <c r="A26" s="91"/>
      <c r="B26" s="92"/>
      <c r="C26" s="92" t="s">
        <v>169</v>
      </c>
      <c r="D26" s="93">
        <v>6</v>
      </c>
      <c r="E26" s="93">
        <v>7</v>
      </c>
      <c r="F26" s="93">
        <v>8</v>
      </c>
      <c r="G26" s="93">
        <v>9</v>
      </c>
      <c r="H26" s="93">
        <v>10</v>
      </c>
      <c r="I26" s="93">
        <v>11</v>
      </c>
      <c r="J26" s="93">
        <v>12</v>
      </c>
      <c r="K26" s="93">
        <v>13</v>
      </c>
    </row>
    <row r="27" spans="1:16" ht="12" customHeight="1" x14ac:dyDescent="0.2">
      <c r="A27" s="65">
        <v>1</v>
      </c>
      <c r="B27" s="66" t="s">
        <v>177</v>
      </c>
      <c r="C27" s="132">
        <f>SUM(D27:G27)</f>
        <v>0</v>
      </c>
      <c r="D27" s="67"/>
      <c r="E27" s="67"/>
      <c r="F27" s="67"/>
      <c r="G27" s="131"/>
      <c r="H27" s="131"/>
      <c r="I27" s="67"/>
      <c r="J27" s="67"/>
      <c r="K27" s="67"/>
    </row>
    <row r="28" spans="1:16" ht="12" customHeight="1" x14ac:dyDescent="0.2">
      <c r="A28" s="65">
        <v>2</v>
      </c>
      <c r="B28" s="66" t="s">
        <v>148</v>
      </c>
      <c r="C28" s="132">
        <f>SUM(D28:G28)</f>
        <v>0</v>
      </c>
      <c r="D28" s="67"/>
      <c r="E28" s="67"/>
      <c r="F28" s="67"/>
      <c r="G28" s="131"/>
      <c r="H28" s="131"/>
      <c r="I28" s="67"/>
      <c r="J28" s="67"/>
      <c r="K28" s="67"/>
    </row>
    <row r="29" spans="1:16" ht="12" customHeight="1" x14ac:dyDescent="0.2">
      <c r="A29" s="65">
        <v>3</v>
      </c>
      <c r="B29" s="66" t="s">
        <v>149</v>
      </c>
      <c r="C29" s="132">
        <f>SUM(D29:G29)</f>
        <v>0</v>
      </c>
      <c r="D29" s="67"/>
      <c r="E29" s="67"/>
      <c r="F29" s="67"/>
      <c r="G29" s="131"/>
      <c r="H29" s="131"/>
      <c r="I29" s="67"/>
      <c r="J29" s="67"/>
      <c r="K29" s="67"/>
    </row>
    <row r="30" spans="1:16" ht="12" customHeight="1" x14ac:dyDescent="0.2">
      <c r="A30" s="65">
        <v>4</v>
      </c>
      <c r="B30" s="66" t="s">
        <v>150</v>
      </c>
      <c r="C30" s="159">
        <f>SUM(D30:K30)</f>
        <v>0</v>
      </c>
      <c r="D30" s="67"/>
      <c r="E30" s="67"/>
      <c r="F30" s="67"/>
      <c r="G30" s="131"/>
      <c r="H30" s="131"/>
      <c r="I30" s="67"/>
      <c r="J30" s="67"/>
      <c r="K30" s="67"/>
    </row>
    <row r="31" spans="1:16" ht="12" customHeight="1" x14ac:dyDescent="0.2">
      <c r="A31" s="65">
        <v>5</v>
      </c>
      <c r="B31" s="66" t="s">
        <v>153</v>
      </c>
      <c r="C31" s="159">
        <f>SUM(D31:J31)</f>
        <v>0</v>
      </c>
      <c r="D31" s="67"/>
      <c r="E31" s="67"/>
      <c r="F31" s="67"/>
      <c r="G31" s="131"/>
      <c r="H31" s="131"/>
      <c r="I31" s="67"/>
      <c r="J31" s="67"/>
      <c r="K31" s="67"/>
    </row>
    <row r="32" spans="1:16" ht="12" customHeight="1" x14ac:dyDescent="0.2">
      <c r="A32" s="65">
        <v>6</v>
      </c>
      <c r="B32" s="66" t="s">
        <v>128</v>
      </c>
      <c r="C32" s="159">
        <f t="shared" ref="C32:C38" si="1">SUM(D32:K32)</f>
        <v>0</v>
      </c>
      <c r="D32" s="67"/>
      <c r="E32" s="67"/>
      <c r="F32" s="67"/>
      <c r="G32" s="131"/>
      <c r="H32" s="131"/>
      <c r="I32" s="67"/>
      <c r="J32" s="67"/>
      <c r="K32" s="67"/>
    </row>
    <row r="33" spans="1:16" ht="12" customHeight="1" x14ac:dyDescent="0.2">
      <c r="A33" s="65">
        <v>7</v>
      </c>
      <c r="B33" s="66" t="s">
        <v>222</v>
      </c>
      <c r="C33" s="159">
        <f t="shared" si="1"/>
        <v>0</v>
      </c>
      <c r="D33" s="67"/>
      <c r="E33" s="67"/>
      <c r="F33" s="67"/>
      <c r="G33" s="131"/>
      <c r="H33" s="131"/>
      <c r="I33" s="67"/>
      <c r="J33" s="67"/>
      <c r="K33" s="67"/>
    </row>
    <row r="34" spans="1:16" ht="12" customHeight="1" x14ac:dyDescent="0.2">
      <c r="A34" s="65">
        <v>8</v>
      </c>
      <c r="B34" s="66" t="s">
        <v>217</v>
      </c>
      <c r="C34" s="159">
        <f t="shared" si="1"/>
        <v>0</v>
      </c>
      <c r="D34" s="67"/>
      <c r="E34" s="67"/>
      <c r="F34" s="67"/>
      <c r="G34" s="131"/>
      <c r="H34" s="131"/>
      <c r="I34" s="67"/>
      <c r="J34" s="67"/>
      <c r="K34" s="67"/>
    </row>
    <row r="35" spans="1:16" ht="12" customHeight="1" x14ac:dyDescent="0.2">
      <c r="A35" s="65">
        <v>9</v>
      </c>
      <c r="B35" s="66" t="s">
        <v>219</v>
      </c>
      <c r="C35" s="159">
        <f t="shared" si="1"/>
        <v>0</v>
      </c>
      <c r="D35" s="67"/>
      <c r="E35" s="67"/>
      <c r="F35" s="67"/>
      <c r="G35" s="131"/>
      <c r="H35" s="131"/>
      <c r="I35" s="67"/>
      <c r="J35" s="67"/>
      <c r="K35" s="67"/>
    </row>
    <row r="36" spans="1:16" ht="12" customHeight="1" x14ac:dyDescent="0.2">
      <c r="A36" s="65">
        <v>10</v>
      </c>
      <c r="B36" s="66" t="s">
        <v>218</v>
      </c>
      <c r="C36" s="159">
        <f t="shared" si="1"/>
        <v>0</v>
      </c>
      <c r="D36" s="67"/>
      <c r="E36" s="67"/>
      <c r="F36" s="67"/>
      <c r="G36" s="131"/>
      <c r="H36" s="131"/>
      <c r="I36" s="67"/>
      <c r="J36" s="67"/>
      <c r="K36" s="67"/>
    </row>
    <row r="37" spans="1:16" ht="12" customHeight="1" x14ac:dyDescent="0.2">
      <c r="A37" s="65">
        <v>11</v>
      </c>
      <c r="B37" s="66" t="s">
        <v>228</v>
      </c>
      <c r="C37" s="159">
        <f t="shared" si="1"/>
        <v>0</v>
      </c>
      <c r="D37" s="67"/>
      <c r="E37" s="67"/>
      <c r="F37" s="67"/>
      <c r="G37" s="131"/>
      <c r="H37" s="131"/>
      <c r="I37" s="67"/>
      <c r="J37" s="67"/>
      <c r="K37" s="67"/>
    </row>
    <row r="38" spans="1:16" ht="12" customHeight="1" x14ac:dyDescent="0.2">
      <c r="A38" s="65">
        <v>12</v>
      </c>
      <c r="B38" s="66" t="s">
        <v>230</v>
      </c>
      <c r="C38" s="159">
        <f t="shared" si="1"/>
        <v>0</v>
      </c>
      <c r="D38" s="67"/>
      <c r="E38" s="67"/>
      <c r="F38" s="67"/>
      <c r="G38" s="131"/>
      <c r="H38" s="131"/>
      <c r="I38" s="67"/>
      <c r="J38" s="67"/>
      <c r="K38" s="67"/>
    </row>
    <row r="39" spans="1:16" ht="12" customHeight="1" x14ac:dyDescent="0.2">
      <c r="A39" s="65">
        <v>13</v>
      </c>
      <c r="B39" s="66" t="s">
        <v>151</v>
      </c>
      <c r="C39" s="132">
        <f>SUM(D39:J39)</f>
        <v>0</v>
      </c>
      <c r="D39" s="67"/>
      <c r="E39" s="67"/>
      <c r="F39" s="67"/>
      <c r="G39" s="131"/>
      <c r="H39" s="131"/>
      <c r="I39" s="67"/>
      <c r="J39" s="67"/>
      <c r="K39" s="67"/>
    </row>
    <row r="40" spans="1:16" ht="12" customHeight="1" x14ac:dyDescent="0.2">
      <c r="A40" s="65">
        <v>14</v>
      </c>
      <c r="B40" s="66" t="s">
        <v>63</v>
      </c>
      <c r="C40" s="132">
        <v>1</v>
      </c>
      <c r="D40" s="67"/>
      <c r="E40" s="67"/>
      <c r="F40" s="67"/>
      <c r="G40" s="131"/>
      <c r="H40" s="131"/>
      <c r="I40" s="67"/>
      <c r="J40" s="67"/>
      <c r="K40" s="67"/>
    </row>
    <row r="41" spans="1:16" ht="12" customHeight="1" x14ac:dyDescent="0.2">
      <c r="A41" s="65"/>
      <c r="B41" s="172" t="s">
        <v>173</v>
      </c>
      <c r="C41" s="173">
        <f>SUM(C27:C40)</f>
        <v>1</v>
      </c>
      <c r="D41" s="67"/>
      <c r="E41" s="67"/>
      <c r="F41" s="67"/>
      <c r="G41" s="131"/>
      <c r="H41" s="131"/>
      <c r="I41" s="67"/>
      <c r="J41" s="67"/>
      <c r="K41" s="67"/>
    </row>
    <row r="42" spans="1:16" ht="12" customHeight="1" x14ac:dyDescent="0.2">
      <c r="A42" s="72"/>
      <c r="B42" s="73"/>
      <c r="C42" s="74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</row>
    <row r="43" spans="1:16" ht="12" customHeight="1" thickBot="1" x14ac:dyDescent="0.25">
      <c r="A43" s="72"/>
      <c r="B43" s="73"/>
      <c r="C43" s="74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</row>
    <row r="44" spans="1:16" ht="15.75" thickBot="1" x14ac:dyDescent="0.3">
      <c r="A44" s="72"/>
      <c r="B44" s="318" t="s">
        <v>133</v>
      </c>
      <c r="C44" s="319"/>
      <c r="D44" s="319"/>
      <c r="E44" s="319"/>
      <c r="F44" s="319"/>
      <c r="G44" s="319"/>
      <c r="H44" s="320"/>
      <c r="I44" s="75"/>
      <c r="J44" s="75"/>
      <c r="K44" s="75"/>
      <c r="L44" s="75"/>
      <c r="M44" s="75"/>
      <c r="N44" s="75"/>
      <c r="O44" s="75"/>
      <c r="P44" s="75"/>
    </row>
    <row r="45" spans="1:16" ht="25.5" customHeight="1" x14ac:dyDescent="0.2">
      <c r="A45" s="72"/>
      <c r="B45" s="76" t="s">
        <v>112</v>
      </c>
      <c r="C45" s="77" t="s">
        <v>113</v>
      </c>
      <c r="D45" s="77" t="s">
        <v>141</v>
      </c>
      <c r="E45" s="77" t="s">
        <v>114</v>
      </c>
      <c r="F45" s="77" t="s">
        <v>141</v>
      </c>
      <c r="G45" s="195" t="s">
        <v>115</v>
      </c>
      <c r="H45" s="194" t="s">
        <v>116</v>
      </c>
      <c r="I45" s="75"/>
      <c r="J45" s="75"/>
      <c r="K45" s="75"/>
      <c r="L45" s="75"/>
      <c r="M45" s="75"/>
      <c r="N45" s="75"/>
      <c r="O45" s="75"/>
      <c r="P45" s="75"/>
    </row>
    <row r="46" spans="1:16" ht="12.75" customHeight="1" x14ac:dyDescent="0.2">
      <c r="A46" s="72"/>
      <c r="B46" s="117">
        <v>42466</v>
      </c>
      <c r="C46" s="118" t="s">
        <v>238</v>
      </c>
      <c r="D46" s="119">
        <v>2</v>
      </c>
      <c r="E46" s="118" t="s">
        <v>239</v>
      </c>
      <c r="F46" s="119">
        <v>2</v>
      </c>
      <c r="G46" s="200" t="s">
        <v>240</v>
      </c>
      <c r="H46" s="119">
        <v>2</v>
      </c>
      <c r="I46" s="75"/>
      <c r="J46" s="75"/>
      <c r="K46" s="75"/>
      <c r="L46" s="75"/>
      <c r="M46" s="75"/>
      <c r="N46" s="75"/>
      <c r="O46" s="75"/>
      <c r="P46" s="75"/>
    </row>
    <row r="47" spans="1:16" ht="12.75" x14ac:dyDescent="0.2">
      <c r="A47" s="72"/>
      <c r="B47" s="117"/>
      <c r="C47" s="118"/>
      <c r="D47" s="119"/>
      <c r="E47" s="118"/>
      <c r="F47" s="119"/>
      <c r="G47" s="120"/>
      <c r="H47" s="119"/>
      <c r="I47" s="75"/>
      <c r="J47" s="75"/>
      <c r="K47" s="75"/>
      <c r="L47" s="75"/>
      <c r="M47" s="75"/>
      <c r="N47" s="75"/>
      <c r="O47" s="75"/>
      <c r="P47" s="75"/>
    </row>
    <row r="48" spans="1:16" ht="12.75" x14ac:dyDescent="0.2">
      <c r="A48" s="72"/>
      <c r="B48" s="117"/>
      <c r="C48" s="119"/>
      <c r="D48" s="119"/>
      <c r="E48" s="118"/>
      <c r="F48" s="119"/>
      <c r="G48" s="118"/>
      <c r="H48" s="119"/>
      <c r="I48" s="75"/>
      <c r="J48" s="75"/>
      <c r="K48" s="75"/>
      <c r="L48" s="75"/>
      <c r="M48" s="75"/>
      <c r="N48" s="75"/>
      <c r="O48" s="75"/>
      <c r="P48" s="75"/>
    </row>
    <row r="49" spans="1:16" ht="12" customHeight="1" x14ac:dyDescent="0.2">
      <c r="A49" s="72"/>
      <c r="B49" s="117"/>
      <c r="C49" s="119"/>
      <c r="D49" s="119"/>
      <c r="E49" s="119"/>
      <c r="F49" s="119"/>
      <c r="G49" s="118"/>
      <c r="H49" s="119"/>
      <c r="I49" s="75"/>
      <c r="J49" s="75"/>
      <c r="K49" s="75"/>
      <c r="L49" s="75"/>
      <c r="M49" s="75"/>
      <c r="N49" s="75"/>
      <c r="O49" s="75"/>
      <c r="P49" s="75"/>
    </row>
    <row r="50" spans="1:16" ht="12.75" x14ac:dyDescent="0.2">
      <c r="A50" s="72"/>
      <c r="B50" s="117"/>
      <c r="C50" s="119"/>
      <c r="D50" s="119"/>
      <c r="E50" s="118"/>
      <c r="F50" s="119"/>
      <c r="G50" s="118"/>
      <c r="H50" s="119"/>
      <c r="I50" s="75"/>
      <c r="J50" s="75"/>
      <c r="K50" s="75"/>
      <c r="L50" s="75"/>
      <c r="M50" s="75"/>
      <c r="N50" s="75"/>
      <c r="O50" s="75"/>
      <c r="P50" s="75"/>
    </row>
    <row r="51" spans="1:16" ht="12.75" x14ac:dyDescent="0.2">
      <c r="A51" s="72"/>
      <c r="B51" s="117"/>
      <c r="C51" s="119"/>
      <c r="D51" s="119"/>
      <c r="E51" s="119"/>
      <c r="F51" s="119"/>
      <c r="G51" s="118"/>
      <c r="H51" s="119"/>
      <c r="I51" s="75"/>
      <c r="J51" s="75"/>
      <c r="K51" s="75"/>
      <c r="L51" s="75"/>
      <c r="M51" s="75"/>
      <c r="N51" s="75"/>
      <c r="O51" s="75"/>
      <c r="P51" s="75"/>
    </row>
    <row r="52" spans="1:16" ht="12" customHeight="1" thickBot="1" x14ac:dyDescent="0.25">
      <c r="A52" s="72"/>
      <c r="B52" s="73"/>
      <c r="C52" s="74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</row>
    <row r="53" spans="1:16" ht="15.75" thickBot="1" x14ac:dyDescent="0.3">
      <c r="A53" s="321" t="s">
        <v>60</v>
      </c>
      <c r="B53" s="322"/>
      <c r="C53" s="322"/>
      <c r="D53" s="322"/>
      <c r="E53" s="322"/>
      <c r="F53" s="322"/>
      <c r="G53" s="322"/>
      <c r="H53" s="322"/>
      <c r="I53" s="322"/>
      <c r="J53" s="322"/>
      <c r="K53" s="323"/>
      <c r="L53" s="116"/>
      <c r="M53" s="116"/>
      <c r="N53" s="116"/>
      <c r="O53" s="116"/>
      <c r="P53" s="116"/>
    </row>
    <row r="54" spans="1:16" ht="48.75" thickBot="1" x14ac:dyDescent="0.25">
      <c r="A54" s="87" t="s">
        <v>21</v>
      </c>
      <c r="B54" s="88" t="s">
        <v>19</v>
      </c>
      <c r="C54" s="89" t="s">
        <v>138</v>
      </c>
      <c r="D54" s="89" t="s">
        <v>139</v>
      </c>
      <c r="E54" s="89" t="s">
        <v>140</v>
      </c>
      <c r="F54" s="89" t="s">
        <v>61</v>
      </c>
      <c r="G54" s="89" t="s">
        <v>62</v>
      </c>
      <c r="H54" s="124" t="s">
        <v>86</v>
      </c>
      <c r="I54" s="307" t="s">
        <v>3</v>
      </c>
      <c r="J54" s="307"/>
      <c r="K54" s="308"/>
      <c r="L54" s="116"/>
      <c r="M54" s="116"/>
      <c r="N54" s="116"/>
      <c r="O54" s="116"/>
      <c r="P54" s="116"/>
    </row>
    <row r="55" spans="1:16" ht="12.75" x14ac:dyDescent="0.2">
      <c r="A55" s="83">
        <v>1</v>
      </c>
      <c r="B55" s="66" t="s">
        <v>127</v>
      </c>
      <c r="C55" s="133">
        <f t="shared" ref="C55:C69" si="2">C6</f>
        <v>0</v>
      </c>
      <c r="D55" s="84">
        <f t="shared" ref="D55:D68" si="3">C27</f>
        <v>0</v>
      </c>
      <c r="E55" s="84">
        <f t="shared" ref="E55:E68" si="4">C27</f>
        <v>0</v>
      </c>
      <c r="F55" s="85">
        <f>IF(OR(C55="",E55=""),"",IF(OR(C55=0,E55=0),0,((E55-C55)/C55)*100))</f>
        <v>0</v>
      </c>
      <c r="G55" s="85">
        <f>IF(OR(D55="",E55=""),"",IF(OR(D55=0,E55=0),0,((E55-D55)/D55)*100))</f>
        <v>0</v>
      </c>
      <c r="H55" s="86" t="str">
        <f>IF(OR(E55="",E55=""),"NA",IF(G55&lt;5, "No","Yes"))</f>
        <v>No</v>
      </c>
      <c r="I55" s="309"/>
      <c r="J55" s="309"/>
      <c r="K55" s="310"/>
      <c r="L55" s="116"/>
      <c r="M55" s="116"/>
      <c r="N55" s="116"/>
      <c r="O55" s="116"/>
      <c r="P55" s="116"/>
    </row>
    <row r="56" spans="1:16" ht="12.75" x14ac:dyDescent="0.2">
      <c r="A56" s="68">
        <v>2</v>
      </c>
      <c r="B56" s="66" t="s">
        <v>148</v>
      </c>
      <c r="C56" s="133">
        <f t="shared" si="2"/>
        <v>0</v>
      </c>
      <c r="D56" s="84">
        <f t="shared" si="3"/>
        <v>0</v>
      </c>
      <c r="E56" s="84">
        <f t="shared" si="4"/>
        <v>0</v>
      </c>
      <c r="F56" s="41">
        <f t="shared" ref="F56:F68" si="5">IF(OR(C56="",E56=""),"",IF(OR(C56=0,E56=0),0,((E56-C56)/C56)*100))</f>
        <v>0</v>
      </c>
      <c r="G56" s="41">
        <f t="shared" ref="G56:G67" si="6">IF(OR(D56="",E56=""),"",IF(OR(D56=0,E56=0),0,((E56-D56)/D56)*100))</f>
        <v>0</v>
      </c>
      <c r="H56" s="42" t="str">
        <f t="shared" ref="H56:H68" si="7">IF(OR(E56="",E56=""),"NA",IF(G56&lt;5, "No","Yes"))</f>
        <v>No</v>
      </c>
      <c r="I56" s="313"/>
      <c r="J56" s="313"/>
      <c r="K56" s="314"/>
      <c r="L56" s="116"/>
      <c r="M56" s="116"/>
      <c r="N56" s="116"/>
      <c r="O56" s="116"/>
      <c r="P56" s="116"/>
    </row>
    <row r="57" spans="1:16" ht="12.75" x14ac:dyDescent="0.2">
      <c r="A57" s="68">
        <v>3</v>
      </c>
      <c r="B57" s="66" t="s">
        <v>149</v>
      </c>
      <c r="C57" s="133">
        <f t="shared" si="2"/>
        <v>0</v>
      </c>
      <c r="D57" s="84">
        <f t="shared" si="3"/>
        <v>0</v>
      </c>
      <c r="E57" s="84">
        <f t="shared" si="4"/>
        <v>0</v>
      </c>
      <c r="F57" s="41">
        <f t="shared" si="5"/>
        <v>0</v>
      </c>
      <c r="G57" s="41">
        <f t="shared" si="6"/>
        <v>0</v>
      </c>
      <c r="H57" s="42" t="str">
        <f t="shared" si="7"/>
        <v>No</v>
      </c>
      <c r="I57" s="313"/>
      <c r="J57" s="313"/>
      <c r="K57" s="314"/>
      <c r="L57" s="116"/>
      <c r="M57" s="116"/>
      <c r="N57" s="116"/>
      <c r="O57" s="116"/>
      <c r="P57" s="116"/>
    </row>
    <row r="58" spans="1:16" ht="12.75" x14ac:dyDescent="0.2">
      <c r="A58" s="68">
        <v>4</v>
      </c>
      <c r="B58" s="66" t="s">
        <v>150</v>
      </c>
      <c r="C58" s="133">
        <f t="shared" si="2"/>
        <v>0</v>
      </c>
      <c r="D58" s="84">
        <f t="shared" si="3"/>
        <v>0</v>
      </c>
      <c r="E58" s="84">
        <f t="shared" si="4"/>
        <v>0</v>
      </c>
      <c r="F58" s="41">
        <f t="shared" si="5"/>
        <v>0</v>
      </c>
      <c r="G58" s="41">
        <f t="shared" si="6"/>
        <v>0</v>
      </c>
      <c r="H58" s="42" t="str">
        <f t="shared" si="7"/>
        <v>No</v>
      </c>
      <c r="I58" s="313"/>
      <c r="J58" s="313"/>
      <c r="K58" s="314"/>
      <c r="L58" s="116"/>
      <c r="M58" s="116"/>
      <c r="N58" s="116"/>
      <c r="O58" s="116"/>
      <c r="P58" s="116"/>
    </row>
    <row r="59" spans="1:16" ht="12.75" x14ac:dyDescent="0.2">
      <c r="A59" s="68">
        <v>5</v>
      </c>
      <c r="B59" s="66" t="s">
        <v>153</v>
      </c>
      <c r="C59" s="133">
        <f t="shared" si="2"/>
        <v>0</v>
      </c>
      <c r="D59" s="84">
        <f t="shared" si="3"/>
        <v>0</v>
      </c>
      <c r="E59" s="84">
        <f t="shared" si="4"/>
        <v>0</v>
      </c>
      <c r="F59" s="41">
        <f t="shared" si="5"/>
        <v>0</v>
      </c>
      <c r="G59" s="41">
        <f t="shared" si="6"/>
        <v>0</v>
      </c>
      <c r="H59" s="42" t="str">
        <f t="shared" si="7"/>
        <v>No</v>
      </c>
      <c r="I59" s="313"/>
      <c r="J59" s="313"/>
      <c r="K59" s="314"/>
      <c r="L59" s="116"/>
      <c r="M59" s="116"/>
      <c r="N59" s="116"/>
      <c r="O59" s="116"/>
      <c r="P59" s="116"/>
    </row>
    <row r="60" spans="1:16" ht="12.75" x14ac:dyDescent="0.2">
      <c r="A60" s="68">
        <v>6</v>
      </c>
      <c r="B60" s="66" t="s">
        <v>128</v>
      </c>
      <c r="C60" s="133">
        <f t="shared" si="2"/>
        <v>0</v>
      </c>
      <c r="D60" s="84">
        <f t="shared" si="3"/>
        <v>0</v>
      </c>
      <c r="E60" s="84">
        <f t="shared" si="4"/>
        <v>0</v>
      </c>
      <c r="F60" s="41">
        <f t="shared" si="5"/>
        <v>0</v>
      </c>
      <c r="G60" s="41">
        <f t="shared" si="6"/>
        <v>0</v>
      </c>
      <c r="H60" s="42" t="str">
        <f t="shared" si="7"/>
        <v>No</v>
      </c>
      <c r="I60" s="313"/>
      <c r="J60" s="313"/>
      <c r="K60" s="314"/>
      <c r="L60" s="116"/>
      <c r="M60" s="116"/>
      <c r="N60" s="116"/>
      <c r="O60" s="116"/>
      <c r="P60" s="116"/>
    </row>
    <row r="61" spans="1:16" ht="12.75" x14ac:dyDescent="0.2">
      <c r="A61" s="68">
        <v>7</v>
      </c>
      <c r="B61" s="66" t="s">
        <v>222</v>
      </c>
      <c r="C61" s="133">
        <f t="shared" si="2"/>
        <v>0</v>
      </c>
      <c r="D61" s="84">
        <f t="shared" si="3"/>
        <v>0</v>
      </c>
      <c r="E61" s="84">
        <f t="shared" si="4"/>
        <v>0</v>
      </c>
      <c r="F61" s="41">
        <f>IF(OR(C61="",E61=""),"",IF(OR(C61=0,E61=0),0,((E61-C61)/C61)*100))</f>
        <v>0</v>
      </c>
      <c r="G61" s="41">
        <f>IF(OR(D61="",E61=""),"",IF(OR(D61=0,E61=0),0,((E61-D61)/D61)*100))</f>
        <v>0</v>
      </c>
      <c r="H61" s="42" t="str">
        <f>IF(OR(E61="",E61=""),"NA",IF(G61&lt;5, "No","Yes"))</f>
        <v>No</v>
      </c>
      <c r="I61" s="313"/>
      <c r="J61" s="313"/>
      <c r="K61" s="314"/>
      <c r="L61" s="116"/>
      <c r="M61" s="116"/>
      <c r="N61" s="116"/>
      <c r="O61" s="116"/>
      <c r="P61" s="116"/>
    </row>
    <row r="62" spans="1:16" ht="12.75" x14ac:dyDescent="0.2">
      <c r="A62" s="83">
        <v>8</v>
      </c>
      <c r="B62" s="66" t="s">
        <v>217</v>
      </c>
      <c r="C62" s="133">
        <f t="shared" si="2"/>
        <v>0</v>
      </c>
      <c r="D62" s="84">
        <f t="shared" si="3"/>
        <v>0</v>
      </c>
      <c r="E62" s="84">
        <f t="shared" si="4"/>
        <v>0</v>
      </c>
      <c r="F62" s="41">
        <f t="shared" ref="F62:F63" si="8">IF(OR(C62="",E62=""),"",IF(OR(C62=0,E62=0),0,((E62-C62)/C62)*100))</f>
        <v>0</v>
      </c>
      <c r="G62" s="85">
        <f>IF(OR(D62="",E62=""),"",IF(OR(D62=0,E62=0),0,((E62-D62)/D62)*100))</f>
        <v>0</v>
      </c>
      <c r="H62" s="42" t="str">
        <f t="shared" si="7"/>
        <v>No</v>
      </c>
      <c r="I62" s="324"/>
      <c r="J62" s="325"/>
      <c r="K62" s="326"/>
      <c r="L62" s="116"/>
      <c r="M62" s="116"/>
      <c r="N62" s="116"/>
      <c r="O62" s="116"/>
      <c r="P62" s="116"/>
    </row>
    <row r="63" spans="1:16" ht="12.75" x14ac:dyDescent="0.2">
      <c r="A63" s="68">
        <v>9</v>
      </c>
      <c r="B63" s="66" t="s">
        <v>219</v>
      </c>
      <c r="C63" s="133">
        <f t="shared" si="2"/>
        <v>0</v>
      </c>
      <c r="D63" s="84">
        <f t="shared" si="3"/>
        <v>0</v>
      </c>
      <c r="E63" s="84">
        <f t="shared" si="4"/>
        <v>0</v>
      </c>
      <c r="F63" s="41">
        <f t="shared" si="8"/>
        <v>0</v>
      </c>
      <c r="G63" s="41">
        <f t="shared" si="6"/>
        <v>0</v>
      </c>
      <c r="H63" s="42" t="str">
        <f t="shared" si="7"/>
        <v>No</v>
      </c>
      <c r="I63" s="324"/>
      <c r="J63" s="325"/>
      <c r="K63" s="326"/>
      <c r="L63" s="116"/>
      <c r="M63" s="116"/>
      <c r="N63" s="116"/>
      <c r="O63" s="116"/>
      <c r="P63" s="116"/>
    </row>
    <row r="64" spans="1:16" ht="12.75" x14ac:dyDescent="0.2">
      <c r="A64" s="68">
        <v>10</v>
      </c>
      <c r="B64" s="66" t="s">
        <v>218</v>
      </c>
      <c r="C64" s="133">
        <f t="shared" si="2"/>
        <v>0</v>
      </c>
      <c r="D64" s="84">
        <f t="shared" si="3"/>
        <v>0</v>
      </c>
      <c r="E64" s="84">
        <f t="shared" si="4"/>
        <v>0</v>
      </c>
      <c r="F64" s="41">
        <f>IF(OR(C64="",E64=""),"",IF(OR(C64=0,E64=0),0,((E64-C64)/C64)*100))</f>
        <v>0</v>
      </c>
      <c r="G64" s="41">
        <f t="shared" si="6"/>
        <v>0</v>
      </c>
      <c r="H64" s="42" t="str">
        <f t="shared" si="7"/>
        <v>No</v>
      </c>
      <c r="I64" s="313"/>
      <c r="J64" s="313"/>
      <c r="K64" s="314"/>
      <c r="L64" s="116"/>
      <c r="M64" s="116"/>
      <c r="N64" s="116"/>
      <c r="O64" s="116"/>
      <c r="P64" s="116"/>
    </row>
    <row r="65" spans="1:16" ht="12.75" x14ac:dyDescent="0.2">
      <c r="A65" s="83">
        <v>11</v>
      </c>
      <c r="B65" s="66" t="s">
        <v>228</v>
      </c>
      <c r="C65" s="133">
        <f t="shared" si="2"/>
        <v>0</v>
      </c>
      <c r="D65" s="84">
        <f t="shared" si="3"/>
        <v>0</v>
      </c>
      <c r="E65" s="84">
        <f t="shared" si="4"/>
        <v>0</v>
      </c>
      <c r="F65" s="85">
        <f>IF(OR(C65="",E65=""),"",IF(OR(C65=0,E65=0),0,((E65-C65)/C65)*100))</f>
        <v>0</v>
      </c>
      <c r="G65" s="41">
        <f t="shared" si="6"/>
        <v>0</v>
      </c>
      <c r="H65" s="42" t="str">
        <f t="shared" si="7"/>
        <v>No</v>
      </c>
      <c r="I65" s="324"/>
      <c r="J65" s="325"/>
      <c r="K65" s="326"/>
      <c r="L65" s="116"/>
      <c r="M65" s="116"/>
      <c r="N65" s="116"/>
      <c r="O65" s="116"/>
      <c r="P65" s="116"/>
    </row>
    <row r="66" spans="1:16" ht="12.75" x14ac:dyDescent="0.2">
      <c r="A66" s="68">
        <v>12</v>
      </c>
      <c r="B66" s="66" t="s">
        <v>230</v>
      </c>
      <c r="C66" s="133">
        <f t="shared" si="2"/>
        <v>0</v>
      </c>
      <c r="D66" s="84">
        <f t="shared" si="3"/>
        <v>0</v>
      </c>
      <c r="E66" s="84">
        <f t="shared" si="4"/>
        <v>0</v>
      </c>
      <c r="F66" s="41">
        <f t="shared" si="5"/>
        <v>0</v>
      </c>
      <c r="G66" s="41">
        <f t="shared" si="6"/>
        <v>0</v>
      </c>
      <c r="H66" s="42" t="str">
        <f t="shared" si="7"/>
        <v>No</v>
      </c>
      <c r="I66" s="324"/>
      <c r="J66" s="325"/>
      <c r="K66" s="326"/>
      <c r="L66" s="116"/>
      <c r="M66" s="116"/>
      <c r="N66" s="116"/>
      <c r="O66" s="116"/>
      <c r="P66" s="116"/>
    </row>
    <row r="67" spans="1:16" ht="12.75" x14ac:dyDescent="0.2">
      <c r="A67" s="68">
        <v>13</v>
      </c>
      <c r="B67" s="66" t="s">
        <v>151</v>
      </c>
      <c r="C67" s="133">
        <f t="shared" si="2"/>
        <v>0</v>
      </c>
      <c r="D67" s="84">
        <f t="shared" si="3"/>
        <v>0</v>
      </c>
      <c r="E67" s="84">
        <f t="shared" si="4"/>
        <v>0</v>
      </c>
      <c r="F67" s="41">
        <f t="shared" si="5"/>
        <v>0</v>
      </c>
      <c r="G67" s="41">
        <f t="shared" si="6"/>
        <v>0</v>
      </c>
      <c r="H67" s="42" t="str">
        <f t="shared" si="7"/>
        <v>No</v>
      </c>
      <c r="I67" s="313"/>
      <c r="J67" s="313"/>
      <c r="K67" s="314"/>
      <c r="L67" s="116"/>
      <c r="M67" s="116"/>
      <c r="N67" s="116"/>
      <c r="O67" s="116"/>
      <c r="P67" s="116"/>
    </row>
    <row r="68" spans="1:16" ht="12.75" x14ac:dyDescent="0.2">
      <c r="A68" s="68">
        <v>14</v>
      </c>
      <c r="B68" s="66" t="s">
        <v>63</v>
      </c>
      <c r="C68" s="133">
        <f t="shared" si="2"/>
        <v>1</v>
      </c>
      <c r="D68" s="84">
        <f t="shared" si="3"/>
        <v>1</v>
      </c>
      <c r="E68" s="84">
        <f t="shared" si="4"/>
        <v>1</v>
      </c>
      <c r="F68" s="41">
        <f t="shared" si="5"/>
        <v>0</v>
      </c>
      <c r="G68" s="41">
        <f>IF(OR(D68="",E68=""),"",IF(OR(D68=0,E68=0),0,((E68-D68)/D68)*100))</f>
        <v>0</v>
      </c>
      <c r="H68" s="42" t="str">
        <f t="shared" si="7"/>
        <v>No</v>
      </c>
      <c r="I68" s="313"/>
      <c r="J68" s="313"/>
      <c r="K68" s="314"/>
      <c r="L68" s="116"/>
      <c r="M68" s="116"/>
      <c r="N68" s="116"/>
      <c r="O68" s="116"/>
      <c r="P68" s="116"/>
    </row>
    <row r="69" spans="1:16" x14ac:dyDescent="0.2">
      <c r="A69" s="11"/>
      <c r="B69" s="11" t="s">
        <v>173</v>
      </c>
      <c r="C69" s="178">
        <f t="shared" si="2"/>
        <v>1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spans="1:16" x14ac:dyDescent="0.2">
      <c r="A70" s="9"/>
      <c r="B70" s="9"/>
      <c r="C70" s="133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 ht="15" x14ac:dyDescent="0.25">
      <c r="A71" s="9"/>
      <c r="B71" s="315" t="s">
        <v>137</v>
      </c>
      <c r="C71" s="316"/>
      <c r="D71" s="316"/>
      <c r="E71" s="316"/>
      <c r="F71" s="316"/>
      <c r="G71" s="316"/>
      <c r="H71" s="316"/>
      <c r="I71" s="316"/>
      <c r="J71" s="316"/>
      <c r="K71" s="316"/>
      <c r="L71" s="316"/>
      <c r="M71" s="316"/>
      <c r="N71" s="317"/>
      <c r="O71" s="116"/>
      <c r="P71" s="116"/>
    </row>
    <row r="72" spans="1:16" ht="78.75" customHeight="1" x14ac:dyDescent="0.2">
      <c r="A72" s="9"/>
      <c r="B72" s="69" t="s">
        <v>49</v>
      </c>
      <c r="C72" s="70" t="s">
        <v>50</v>
      </c>
      <c r="D72" s="70" t="s">
        <v>51</v>
      </c>
      <c r="E72" s="70" t="s">
        <v>52</v>
      </c>
      <c r="F72" s="70" t="s">
        <v>53</v>
      </c>
      <c r="G72" s="70" t="s">
        <v>54</v>
      </c>
      <c r="H72" s="70" t="s">
        <v>55</v>
      </c>
      <c r="I72" s="70" t="s">
        <v>56</v>
      </c>
      <c r="J72" s="70" t="s">
        <v>57</v>
      </c>
      <c r="K72" s="70" t="s">
        <v>111</v>
      </c>
      <c r="L72" s="70" t="s">
        <v>58</v>
      </c>
      <c r="M72" s="70" t="s">
        <v>59</v>
      </c>
      <c r="N72" s="70" t="s">
        <v>87</v>
      </c>
      <c r="O72" s="116"/>
      <c r="P72" s="116"/>
    </row>
    <row r="73" spans="1:16" ht="12.75" x14ac:dyDescent="0.2">
      <c r="A73" s="9"/>
      <c r="B73" s="66" t="s">
        <v>127</v>
      </c>
      <c r="C73" s="36">
        <v>42466</v>
      </c>
      <c r="D73" s="36">
        <v>42466</v>
      </c>
      <c r="E73" s="36">
        <v>42466</v>
      </c>
      <c r="F73" s="36">
        <v>42466</v>
      </c>
      <c r="G73" s="36">
        <v>42466</v>
      </c>
      <c r="H73" s="36">
        <v>42466</v>
      </c>
      <c r="I73" s="37">
        <f>IF(AND(H73&lt;&gt;"",D73&lt;&gt;""),(H73-D73))</f>
        <v>0</v>
      </c>
      <c r="J73" s="37">
        <f>IF(AND(H73&lt;&gt;"",F73&lt;&gt;""),(H73-F73))</f>
        <v>0</v>
      </c>
      <c r="K73" s="37">
        <f>NETWORKDAYS(G73,H73)</f>
        <v>1</v>
      </c>
      <c r="L73" s="38">
        <f>(I73/(NETWORKDAYS(C73,D73))*100)</f>
        <v>0</v>
      </c>
      <c r="M73" s="39">
        <f>(J73/(NETWORKDAYS(E73,F73)))*100</f>
        <v>0</v>
      </c>
      <c r="N73" s="40" t="str">
        <f>IF(OR(G73="",H73=""),"NA",IF(M73&lt;10, "No","Yes"))</f>
        <v>No</v>
      </c>
      <c r="O73" s="116"/>
      <c r="P73" s="116"/>
    </row>
    <row r="74" spans="1:16" ht="12.75" x14ac:dyDescent="0.2">
      <c r="A74" s="9"/>
      <c r="B74" s="66" t="s">
        <v>148</v>
      </c>
      <c r="C74" s="36">
        <v>42466</v>
      </c>
      <c r="D74" s="36">
        <v>42466</v>
      </c>
      <c r="E74" s="36">
        <v>42466</v>
      </c>
      <c r="F74" s="36">
        <v>42466</v>
      </c>
      <c r="G74" s="36">
        <v>42466</v>
      </c>
      <c r="H74" s="36">
        <v>42466</v>
      </c>
      <c r="I74" s="37">
        <f t="shared" ref="I74:I86" si="9">IF(AND(H74&lt;&gt;"",D74&lt;&gt;""),(H74-D74))</f>
        <v>0</v>
      </c>
      <c r="J74" s="37">
        <f t="shared" ref="J74:J86" si="10">IF(AND(H74&lt;&gt;"",F74&lt;&gt;""),(H74-F74))</f>
        <v>0</v>
      </c>
      <c r="K74" s="37">
        <f t="shared" ref="K74:K86" si="11">NETWORKDAYS(G74,H74)</f>
        <v>1</v>
      </c>
      <c r="L74" s="38">
        <f t="shared" ref="L74:L86" si="12">(I74/(NETWORKDAYS(C74,D74))*100)</f>
        <v>0</v>
      </c>
      <c r="M74" s="39">
        <f t="shared" ref="M74:M86" si="13">(J74/(NETWORKDAYS(E74,F74)))*100</f>
        <v>0</v>
      </c>
      <c r="N74" s="40" t="str">
        <f t="shared" ref="N74:N86" si="14">IF(OR(G74="",H74=""),"NA",IF(M74&lt;10, "No","Yes"))</f>
        <v>No</v>
      </c>
      <c r="O74" s="116"/>
      <c r="P74" s="116"/>
    </row>
    <row r="75" spans="1:16" ht="12.75" x14ac:dyDescent="0.2">
      <c r="A75" s="9"/>
      <c r="B75" s="66" t="s">
        <v>149</v>
      </c>
      <c r="C75" s="36"/>
      <c r="D75" s="36"/>
      <c r="E75" s="36"/>
      <c r="F75" s="36"/>
      <c r="G75" s="36"/>
      <c r="H75" s="36"/>
      <c r="I75" s="37" t="b">
        <f t="shared" si="9"/>
        <v>0</v>
      </c>
      <c r="J75" s="37" t="b">
        <f t="shared" si="10"/>
        <v>0</v>
      </c>
      <c r="K75" s="37">
        <f t="shared" si="11"/>
        <v>0</v>
      </c>
      <c r="L75" s="38" t="e">
        <f t="shared" si="12"/>
        <v>#DIV/0!</v>
      </c>
      <c r="M75" s="39" t="e">
        <f t="shared" si="13"/>
        <v>#DIV/0!</v>
      </c>
      <c r="N75" s="40" t="str">
        <f t="shared" si="14"/>
        <v>NA</v>
      </c>
      <c r="O75" s="116"/>
      <c r="P75" s="116"/>
    </row>
    <row r="76" spans="1:16" ht="12.75" x14ac:dyDescent="0.2">
      <c r="A76" s="9"/>
      <c r="B76" s="66" t="s">
        <v>150</v>
      </c>
      <c r="C76" s="36"/>
      <c r="D76" s="36"/>
      <c r="E76" s="36"/>
      <c r="F76" s="36"/>
      <c r="G76" s="36"/>
      <c r="H76" s="36"/>
      <c r="I76" s="37" t="b">
        <f t="shared" si="9"/>
        <v>0</v>
      </c>
      <c r="J76" s="37" t="b">
        <f t="shared" si="10"/>
        <v>0</v>
      </c>
      <c r="K76" s="37">
        <f t="shared" si="11"/>
        <v>0</v>
      </c>
      <c r="L76" s="38" t="e">
        <f t="shared" si="12"/>
        <v>#DIV/0!</v>
      </c>
      <c r="M76" s="39" t="e">
        <f t="shared" si="13"/>
        <v>#DIV/0!</v>
      </c>
      <c r="N76" s="40" t="str">
        <f t="shared" si="14"/>
        <v>NA</v>
      </c>
      <c r="O76" s="116"/>
      <c r="P76" s="116"/>
    </row>
    <row r="77" spans="1:16" ht="12.75" x14ac:dyDescent="0.2">
      <c r="A77" s="9"/>
      <c r="B77" s="66" t="s">
        <v>147</v>
      </c>
      <c r="C77" s="36"/>
      <c r="D77" s="36"/>
      <c r="E77" s="36"/>
      <c r="F77" s="36"/>
      <c r="G77" s="36"/>
      <c r="H77" s="36"/>
      <c r="I77" s="37" t="b">
        <f t="shared" si="9"/>
        <v>0</v>
      </c>
      <c r="J77" s="37" t="b">
        <f t="shared" si="10"/>
        <v>0</v>
      </c>
      <c r="K77" s="37">
        <f t="shared" si="11"/>
        <v>0</v>
      </c>
      <c r="L77" s="38" t="e">
        <f t="shared" si="12"/>
        <v>#DIV/0!</v>
      </c>
      <c r="M77" s="39" t="e">
        <f t="shared" si="13"/>
        <v>#DIV/0!</v>
      </c>
      <c r="N77" s="40" t="str">
        <f t="shared" si="14"/>
        <v>NA</v>
      </c>
      <c r="O77" s="116"/>
      <c r="P77" s="116"/>
    </row>
    <row r="78" spans="1:16" ht="12.75" x14ac:dyDescent="0.2">
      <c r="A78" s="9"/>
      <c r="B78" s="66" t="s">
        <v>128</v>
      </c>
      <c r="C78" s="36"/>
      <c r="D78" s="36"/>
      <c r="E78" s="36"/>
      <c r="F78" s="36"/>
      <c r="G78" s="36"/>
      <c r="H78" s="36"/>
      <c r="I78" s="37" t="b">
        <f t="shared" si="9"/>
        <v>0</v>
      </c>
      <c r="J78" s="37" t="b">
        <f t="shared" si="10"/>
        <v>0</v>
      </c>
      <c r="K78" s="37">
        <f t="shared" si="11"/>
        <v>0</v>
      </c>
      <c r="L78" s="38" t="e">
        <f t="shared" si="12"/>
        <v>#DIV/0!</v>
      </c>
      <c r="M78" s="39" t="e">
        <f t="shared" si="13"/>
        <v>#DIV/0!</v>
      </c>
      <c r="N78" s="40" t="str">
        <f t="shared" si="14"/>
        <v>NA</v>
      </c>
      <c r="O78" s="116"/>
      <c r="P78" s="116"/>
    </row>
    <row r="79" spans="1:16" ht="12.75" x14ac:dyDescent="0.2">
      <c r="A79" s="9"/>
      <c r="B79" s="66" t="s">
        <v>222</v>
      </c>
      <c r="C79" s="36"/>
      <c r="D79" s="36"/>
      <c r="E79" s="36"/>
      <c r="F79" s="36"/>
      <c r="G79" s="36"/>
      <c r="H79" s="36"/>
      <c r="I79" s="37" t="b">
        <f t="shared" si="9"/>
        <v>0</v>
      </c>
      <c r="J79" s="37" t="b">
        <f t="shared" si="10"/>
        <v>0</v>
      </c>
      <c r="K79" s="37">
        <f t="shared" si="11"/>
        <v>0</v>
      </c>
      <c r="L79" s="38" t="e">
        <f t="shared" si="12"/>
        <v>#DIV/0!</v>
      </c>
      <c r="M79" s="39" t="e">
        <f t="shared" si="13"/>
        <v>#DIV/0!</v>
      </c>
      <c r="N79" s="40" t="str">
        <f t="shared" si="14"/>
        <v>NA</v>
      </c>
      <c r="O79" s="116"/>
      <c r="P79" s="116"/>
    </row>
    <row r="80" spans="1:16" ht="12.75" x14ac:dyDescent="0.2">
      <c r="A80" s="9"/>
      <c r="B80" s="66" t="s">
        <v>217</v>
      </c>
      <c r="C80" s="36"/>
      <c r="D80" s="36"/>
      <c r="E80" s="36"/>
      <c r="F80" s="36"/>
      <c r="G80" s="36"/>
      <c r="H80" s="36"/>
      <c r="I80" s="37" t="b">
        <f t="shared" si="9"/>
        <v>0</v>
      </c>
      <c r="J80" s="37" t="b">
        <f t="shared" si="10"/>
        <v>0</v>
      </c>
      <c r="K80" s="37">
        <f t="shared" si="11"/>
        <v>0</v>
      </c>
      <c r="L80" s="38" t="e">
        <f t="shared" si="12"/>
        <v>#DIV/0!</v>
      </c>
      <c r="M80" s="39" t="e">
        <f t="shared" si="13"/>
        <v>#DIV/0!</v>
      </c>
      <c r="N80" s="40" t="str">
        <f t="shared" si="14"/>
        <v>NA</v>
      </c>
      <c r="O80" s="116"/>
      <c r="P80" s="116"/>
    </row>
    <row r="81" spans="1:46" ht="12.75" x14ac:dyDescent="0.2">
      <c r="A81" s="9"/>
      <c r="B81" s="66" t="s">
        <v>219</v>
      </c>
      <c r="C81" s="36"/>
      <c r="D81" s="36"/>
      <c r="E81" s="36"/>
      <c r="F81" s="36"/>
      <c r="G81" s="36"/>
      <c r="H81" s="36"/>
      <c r="I81" s="37" t="b">
        <f t="shared" si="9"/>
        <v>0</v>
      </c>
      <c r="J81" s="37" t="b">
        <f t="shared" si="10"/>
        <v>0</v>
      </c>
      <c r="K81" s="37">
        <f t="shared" si="11"/>
        <v>0</v>
      </c>
      <c r="L81" s="38" t="e">
        <f t="shared" si="12"/>
        <v>#DIV/0!</v>
      </c>
      <c r="M81" s="39" t="e">
        <f t="shared" si="13"/>
        <v>#DIV/0!</v>
      </c>
      <c r="N81" s="40" t="str">
        <f t="shared" si="14"/>
        <v>NA</v>
      </c>
      <c r="O81" s="116"/>
      <c r="P81" s="116"/>
    </row>
    <row r="82" spans="1:46" ht="12.75" x14ac:dyDescent="0.2">
      <c r="A82" s="9"/>
      <c r="B82" s="66" t="s">
        <v>218</v>
      </c>
      <c r="C82" s="36"/>
      <c r="D82" s="36"/>
      <c r="E82" s="36"/>
      <c r="F82" s="36"/>
      <c r="G82" s="36"/>
      <c r="H82" s="36"/>
      <c r="I82" s="37" t="b">
        <f t="shared" si="9"/>
        <v>0</v>
      </c>
      <c r="J82" s="37" t="b">
        <f t="shared" si="10"/>
        <v>0</v>
      </c>
      <c r="K82" s="37">
        <f t="shared" si="11"/>
        <v>0</v>
      </c>
      <c r="L82" s="38" t="e">
        <f t="shared" si="12"/>
        <v>#DIV/0!</v>
      </c>
      <c r="M82" s="39" t="e">
        <f t="shared" si="13"/>
        <v>#DIV/0!</v>
      </c>
      <c r="N82" s="40" t="str">
        <f t="shared" si="14"/>
        <v>NA</v>
      </c>
      <c r="O82" s="116"/>
      <c r="P82" s="116"/>
    </row>
    <row r="83" spans="1:46" ht="12.75" x14ac:dyDescent="0.2">
      <c r="A83" s="9"/>
      <c r="B83" s="66" t="s">
        <v>228</v>
      </c>
      <c r="C83" s="36"/>
      <c r="D83" s="36"/>
      <c r="E83" s="36"/>
      <c r="F83" s="36"/>
      <c r="G83" s="36"/>
      <c r="H83" s="36"/>
      <c r="I83" s="37" t="b">
        <f t="shared" si="9"/>
        <v>0</v>
      </c>
      <c r="J83" s="37" t="b">
        <f t="shared" si="10"/>
        <v>0</v>
      </c>
      <c r="K83" s="37">
        <f t="shared" si="11"/>
        <v>0</v>
      </c>
      <c r="L83" s="38" t="e">
        <f t="shared" si="12"/>
        <v>#DIV/0!</v>
      </c>
      <c r="M83" s="39" t="e">
        <f t="shared" si="13"/>
        <v>#DIV/0!</v>
      </c>
      <c r="N83" s="40" t="str">
        <f t="shared" si="14"/>
        <v>NA</v>
      </c>
      <c r="O83" s="116"/>
      <c r="P83" s="116"/>
    </row>
    <row r="84" spans="1:46" ht="12.75" x14ac:dyDescent="0.2">
      <c r="A84" s="9"/>
      <c r="B84" s="66" t="s">
        <v>229</v>
      </c>
      <c r="C84" s="36"/>
      <c r="D84" s="36"/>
      <c r="E84" s="36"/>
      <c r="F84" s="36"/>
      <c r="G84" s="36"/>
      <c r="H84" s="36"/>
      <c r="I84" s="37" t="b">
        <f t="shared" si="9"/>
        <v>0</v>
      </c>
      <c r="J84" s="37" t="b">
        <f t="shared" si="10"/>
        <v>0</v>
      </c>
      <c r="K84" s="37">
        <f t="shared" si="11"/>
        <v>0</v>
      </c>
      <c r="L84" s="38" t="e">
        <f t="shared" si="12"/>
        <v>#DIV/0!</v>
      </c>
      <c r="M84" s="39" t="e">
        <f t="shared" si="13"/>
        <v>#DIV/0!</v>
      </c>
      <c r="N84" s="40" t="str">
        <f t="shared" si="14"/>
        <v>NA</v>
      </c>
      <c r="O84" s="116"/>
      <c r="P84" s="116"/>
    </row>
    <row r="85" spans="1:46" ht="12.75" x14ac:dyDescent="0.2">
      <c r="A85" s="9"/>
      <c r="B85" s="66" t="s">
        <v>151</v>
      </c>
      <c r="C85" s="36"/>
      <c r="D85" s="36"/>
      <c r="E85" s="36"/>
      <c r="F85" s="36"/>
      <c r="G85" s="36"/>
      <c r="H85" s="36"/>
      <c r="I85" s="37" t="b">
        <f t="shared" si="9"/>
        <v>0</v>
      </c>
      <c r="J85" s="37" t="b">
        <f t="shared" si="10"/>
        <v>0</v>
      </c>
      <c r="K85" s="37">
        <f t="shared" si="11"/>
        <v>0</v>
      </c>
      <c r="L85" s="38" t="e">
        <f t="shared" si="12"/>
        <v>#DIV/0!</v>
      </c>
      <c r="M85" s="39" t="e">
        <f t="shared" si="13"/>
        <v>#DIV/0!</v>
      </c>
      <c r="N85" s="40" t="str">
        <f t="shared" si="14"/>
        <v>NA</v>
      </c>
      <c r="O85" s="116"/>
      <c r="P85" s="116"/>
    </row>
    <row r="86" spans="1:46" ht="12.75" x14ac:dyDescent="0.2">
      <c r="A86" s="9"/>
      <c r="B86" s="66" t="s">
        <v>63</v>
      </c>
      <c r="C86" s="36"/>
      <c r="D86" s="36"/>
      <c r="E86" s="36"/>
      <c r="F86" s="36"/>
      <c r="G86" s="36"/>
      <c r="H86" s="36"/>
      <c r="I86" s="37" t="b">
        <f t="shared" si="9"/>
        <v>0</v>
      </c>
      <c r="J86" s="37" t="b">
        <f t="shared" si="10"/>
        <v>0</v>
      </c>
      <c r="K86" s="37">
        <f t="shared" si="11"/>
        <v>0</v>
      </c>
      <c r="L86" s="38" t="e">
        <f t="shared" si="12"/>
        <v>#DIV/0!</v>
      </c>
      <c r="M86" s="39" t="e">
        <f t="shared" si="13"/>
        <v>#DIV/0!</v>
      </c>
      <c r="N86" s="40" t="str">
        <f t="shared" si="14"/>
        <v>NA</v>
      </c>
      <c r="O86" s="116"/>
      <c r="P86" s="116"/>
    </row>
    <row r="87" spans="1:46" x14ac:dyDescent="0.2">
      <c r="A87" s="9"/>
      <c r="B87" s="9"/>
      <c r="C87" s="9" t="str">
        <f>IF(D87="",IF(E87="","",""),IF(E87="","",DAYS360(D87,E87)+1))</f>
        <v/>
      </c>
      <c r="D87" s="9"/>
      <c r="E87" s="9"/>
      <c r="F87" s="9"/>
      <c r="G87" s="9"/>
      <c r="H87" s="9"/>
      <c r="O87" s="116"/>
      <c r="P87" s="116"/>
    </row>
    <row r="88" spans="1:46" x14ac:dyDescent="0.2">
      <c r="A88" s="9"/>
      <c r="B88" s="9"/>
      <c r="C88" s="9" t="str">
        <f>IF(D88="",IF(E88="","",""),IF(E88="","",DAYS360(D88,E88)+1))</f>
        <v/>
      </c>
      <c r="D88" s="9"/>
      <c r="E88" s="9"/>
      <c r="F88" s="9"/>
      <c r="G88" s="9"/>
      <c r="H88" s="9"/>
    </row>
    <row r="89" spans="1:46" s="75" customFormat="1" ht="15.75" hidden="1" customHeight="1" x14ac:dyDescent="0.2">
      <c r="A89" s="311" t="s">
        <v>179</v>
      </c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297"/>
      <c r="N89" s="297"/>
      <c r="O89" s="298"/>
      <c r="P89" s="160"/>
    </row>
    <row r="90" spans="1:46" ht="12" hidden="1" customHeight="1" thickBot="1" x14ac:dyDescent="0.25">
      <c r="A90" s="128"/>
      <c r="B90" s="129"/>
      <c r="C90" s="129"/>
      <c r="D90" s="130" t="s">
        <v>182</v>
      </c>
      <c r="E90" s="130" t="s">
        <v>182</v>
      </c>
      <c r="F90" s="130" t="s">
        <v>182</v>
      </c>
      <c r="G90" s="130" t="s">
        <v>182</v>
      </c>
      <c r="H90" s="130" t="s">
        <v>182</v>
      </c>
      <c r="I90" s="130" t="s">
        <v>182</v>
      </c>
      <c r="J90" s="130" t="s">
        <v>182</v>
      </c>
      <c r="K90" s="130" t="s">
        <v>182</v>
      </c>
      <c r="L90" s="130" t="s">
        <v>182</v>
      </c>
      <c r="M90" s="130" t="s">
        <v>182</v>
      </c>
      <c r="N90" s="130" t="s">
        <v>182</v>
      </c>
      <c r="O90" s="130" t="s">
        <v>182</v>
      </c>
      <c r="P90" s="130" t="s">
        <v>182</v>
      </c>
      <c r="Q90" s="130" t="s">
        <v>215</v>
      </c>
      <c r="R90" s="130" t="s">
        <v>215</v>
      </c>
      <c r="S90" s="130" t="s">
        <v>215</v>
      </c>
      <c r="T90" s="130" t="s">
        <v>215</v>
      </c>
      <c r="U90" s="130" t="s">
        <v>215</v>
      </c>
      <c r="V90" s="130" t="s">
        <v>215</v>
      </c>
      <c r="W90" s="130" t="s">
        <v>215</v>
      </c>
      <c r="X90" s="130" t="s">
        <v>215</v>
      </c>
      <c r="Y90" s="130" t="s">
        <v>215</v>
      </c>
      <c r="Z90" s="130" t="s">
        <v>215</v>
      </c>
      <c r="AA90" s="130" t="s">
        <v>215</v>
      </c>
      <c r="AB90" s="130" t="s">
        <v>215</v>
      </c>
      <c r="AC90" s="130" t="s">
        <v>215</v>
      </c>
      <c r="AD90" s="130" t="s">
        <v>215</v>
      </c>
      <c r="AE90" s="130" t="s">
        <v>215</v>
      </c>
      <c r="AF90" s="130" t="s">
        <v>215</v>
      </c>
      <c r="AG90" s="130" t="s">
        <v>215</v>
      </c>
      <c r="AH90" s="130" t="s">
        <v>215</v>
      </c>
      <c r="AI90" s="130" t="s">
        <v>215</v>
      </c>
      <c r="AJ90" s="130" t="s">
        <v>215</v>
      </c>
      <c r="AK90" s="130" t="s">
        <v>215</v>
      </c>
      <c r="AL90" s="130" t="s">
        <v>215</v>
      </c>
      <c r="AM90" s="130" t="s">
        <v>215</v>
      </c>
      <c r="AN90" s="130" t="s">
        <v>215</v>
      </c>
      <c r="AO90" s="130" t="s">
        <v>215</v>
      </c>
      <c r="AP90" s="130" t="s">
        <v>215</v>
      </c>
      <c r="AQ90" s="130" t="s">
        <v>215</v>
      </c>
      <c r="AR90" s="130" t="s">
        <v>215</v>
      </c>
      <c r="AS90" s="130" t="s">
        <v>215</v>
      </c>
      <c r="AT90" s="130" t="s">
        <v>215</v>
      </c>
    </row>
    <row r="91" spans="1:46" ht="12" hidden="1" customHeight="1" thickBot="1" x14ac:dyDescent="0.25">
      <c r="A91" s="76" t="s">
        <v>123</v>
      </c>
      <c r="B91" s="77" t="s">
        <v>124</v>
      </c>
      <c r="C91" s="77"/>
      <c r="D91" s="90" t="s">
        <v>170</v>
      </c>
      <c r="E91" s="90" t="s">
        <v>171</v>
      </c>
      <c r="F91" s="90" t="s">
        <v>175</v>
      </c>
      <c r="G91" s="90" t="s">
        <v>176</v>
      </c>
      <c r="H91" s="90" t="s">
        <v>125</v>
      </c>
      <c r="I91" s="90" t="s">
        <v>174</v>
      </c>
      <c r="J91" s="90" t="s">
        <v>126</v>
      </c>
      <c r="K91" s="90" t="s">
        <v>170</v>
      </c>
      <c r="L91" s="90" t="s">
        <v>171</v>
      </c>
      <c r="M91" s="90" t="s">
        <v>175</v>
      </c>
      <c r="N91" s="90" t="s">
        <v>176</v>
      </c>
      <c r="O91" s="90" t="s">
        <v>125</v>
      </c>
      <c r="P91" s="90" t="s">
        <v>174</v>
      </c>
      <c r="Q91" s="90" t="s">
        <v>171</v>
      </c>
      <c r="R91" s="90" t="s">
        <v>175</v>
      </c>
      <c r="S91" s="90" t="s">
        <v>176</v>
      </c>
      <c r="T91" s="90" t="s">
        <v>125</v>
      </c>
      <c r="U91" s="90" t="s">
        <v>174</v>
      </c>
      <c r="V91" s="90" t="s">
        <v>126</v>
      </c>
      <c r="W91" s="90" t="s">
        <v>170</v>
      </c>
      <c r="X91" s="90" t="s">
        <v>171</v>
      </c>
      <c r="Y91" s="90" t="s">
        <v>175</v>
      </c>
      <c r="Z91" s="90" t="s">
        <v>176</v>
      </c>
      <c r="AA91" s="90" t="s">
        <v>125</v>
      </c>
      <c r="AB91" s="90" t="s">
        <v>174</v>
      </c>
      <c r="AC91" s="90" t="s">
        <v>126</v>
      </c>
      <c r="AD91" s="90" t="s">
        <v>170</v>
      </c>
      <c r="AE91" s="90" t="s">
        <v>171</v>
      </c>
      <c r="AF91" s="90" t="s">
        <v>175</v>
      </c>
      <c r="AG91" s="90" t="s">
        <v>176</v>
      </c>
      <c r="AH91" s="90" t="s">
        <v>125</v>
      </c>
      <c r="AI91" s="90" t="s">
        <v>174</v>
      </c>
      <c r="AJ91" s="90" t="s">
        <v>126</v>
      </c>
      <c r="AK91" s="90" t="s">
        <v>170</v>
      </c>
      <c r="AL91" s="90" t="s">
        <v>171</v>
      </c>
      <c r="AM91" s="90" t="s">
        <v>175</v>
      </c>
      <c r="AN91" s="90" t="s">
        <v>176</v>
      </c>
      <c r="AO91" s="90" t="s">
        <v>125</v>
      </c>
      <c r="AP91" s="90" t="s">
        <v>174</v>
      </c>
      <c r="AQ91" s="90" t="s">
        <v>126</v>
      </c>
      <c r="AR91" s="90" t="s">
        <v>170</v>
      </c>
      <c r="AS91" s="90" t="s">
        <v>171</v>
      </c>
      <c r="AT91" s="90" t="s">
        <v>175</v>
      </c>
    </row>
    <row r="92" spans="1:46" ht="12" hidden="1" customHeight="1" thickBot="1" x14ac:dyDescent="0.25">
      <c r="A92" s="91"/>
      <c r="B92" s="92"/>
      <c r="C92" s="92" t="s">
        <v>169</v>
      </c>
      <c r="D92" s="93">
        <v>13</v>
      </c>
      <c r="E92" s="93">
        <v>14</v>
      </c>
      <c r="F92" s="93">
        <v>15</v>
      </c>
      <c r="G92" s="93">
        <v>16</v>
      </c>
      <c r="H92" s="93">
        <v>17</v>
      </c>
      <c r="I92" s="93">
        <v>18</v>
      </c>
      <c r="J92" s="93">
        <v>19</v>
      </c>
      <c r="K92" s="93">
        <v>20</v>
      </c>
      <c r="L92" s="93">
        <v>21</v>
      </c>
      <c r="M92" s="93">
        <v>22</v>
      </c>
      <c r="N92" s="93">
        <v>23</v>
      </c>
      <c r="O92" s="93">
        <v>24</v>
      </c>
      <c r="P92" s="93">
        <v>25</v>
      </c>
      <c r="Q92" s="93">
        <v>2</v>
      </c>
      <c r="R92" s="93">
        <v>3</v>
      </c>
      <c r="S92" s="93">
        <v>4</v>
      </c>
      <c r="T92" s="93">
        <v>5</v>
      </c>
      <c r="U92" s="93">
        <v>6</v>
      </c>
      <c r="V92" s="93">
        <v>7</v>
      </c>
      <c r="W92" s="93">
        <v>8</v>
      </c>
      <c r="X92" s="93">
        <v>9</v>
      </c>
      <c r="Y92" s="93">
        <v>10</v>
      </c>
      <c r="Z92" s="93">
        <v>11</v>
      </c>
      <c r="AA92" s="93">
        <v>12</v>
      </c>
      <c r="AB92" s="93">
        <v>13</v>
      </c>
      <c r="AC92" s="93">
        <v>14</v>
      </c>
      <c r="AD92" s="93">
        <v>15</v>
      </c>
      <c r="AE92" s="93">
        <v>16</v>
      </c>
      <c r="AF92" s="93">
        <v>17</v>
      </c>
      <c r="AG92" s="93">
        <v>18</v>
      </c>
      <c r="AH92" s="93">
        <v>19</v>
      </c>
      <c r="AI92" s="93">
        <v>20</v>
      </c>
      <c r="AJ92" s="93">
        <v>21</v>
      </c>
      <c r="AK92" s="93">
        <v>22</v>
      </c>
      <c r="AL92" s="93">
        <v>23</v>
      </c>
      <c r="AM92" s="93">
        <v>24</v>
      </c>
      <c r="AN92" s="93">
        <v>25</v>
      </c>
      <c r="AO92" s="93">
        <v>26</v>
      </c>
      <c r="AP92" s="93">
        <v>27</v>
      </c>
      <c r="AQ92" s="93">
        <v>28</v>
      </c>
      <c r="AR92" s="93">
        <v>29</v>
      </c>
      <c r="AS92" s="93">
        <v>30</v>
      </c>
      <c r="AT92" s="93">
        <v>31</v>
      </c>
    </row>
    <row r="93" spans="1:46" ht="12" hidden="1" customHeight="1" x14ac:dyDescent="0.2">
      <c r="A93" s="65">
        <v>1</v>
      </c>
      <c r="B93" s="66" t="s">
        <v>127</v>
      </c>
      <c r="C93" s="132">
        <f>SUM(D93:G93)</f>
        <v>1</v>
      </c>
      <c r="D93" s="67">
        <v>1</v>
      </c>
      <c r="E93" s="67"/>
      <c r="F93" s="131"/>
      <c r="G93" s="131"/>
      <c r="H93" s="67"/>
      <c r="I93" s="67"/>
      <c r="J93" s="67"/>
      <c r="K93" s="67"/>
      <c r="L93" s="67"/>
      <c r="M93" s="131"/>
      <c r="N93" s="131"/>
      <c r="O93" s="67"/>
      <c r="P93" s="67"/>
      <c r="Q93" s="67"/>
      <c r="R93" s="131"/>
      <c r="S93" s="131"/>
      <c r="T93" s="67"/>
      <c r="U93" s="67"/>
      <c r="V93" s="67"/>
      <c r="W93" s="67"/>
      <c r="X93" s="67"/>
      <c r="Y93" s="131"/>
      <c r="Z93" s="131"/>
      <c r="AA93" s="67"/>
      <c r="AB93" s="67"/>
      <c r="AC93" s="67"/>
      <c r="AD93" s="67"/>
      <c r="AE93" s="67"/>
      <c r="AF93" s="131"/>
      <c r="AG93" s="131"/>
      <c r="AH93" s="67"/>
      <c r="AI93" s="67"/>
      <c r="AJ93" s="67"/>
      <c r="AK93" s="67"/>
      <c r="AL93" s="67"/>
      <c r="AM93" s="131"/>
      <c r="AN93" s="131"/>
      <c r="AO93" s="67"/>
      <c r="AP93" s="67"/>
      <c r="AQ93" s="67"/>
      <c r="AR93" s="67"/>
      <c r="AS93" s="67"/>
      <c r="AT93" s="67"/>
    </row>
    <row r="94" spans="1:46" ht="12" hidden="1" customHeight="1" x14ac:dyDescent="0.2">
      <c r="A94" s="65">
        <v>2</v>
      </c>
      <c r="B94" s="66" t="s">
        <v>148</v>
      </c>
      <c r="C94" s="132">
        <f>SUM(D94:G94)</f>
        <v>1</v>
      </c>
      <c r="D94" s="67">
        <v>1</v>
      </c>
      <c r="E94" s="67"/>
      <c r="F94" s="131"/>
      <c r="G94" s="131"/>
      <c r="H94" s="67"/>
      <c r="I94" s="67"/>
      <c r="J94" s="67"/>
      <c r="K94" s="67"/>
      <c r="L94" s="67"/>
      <c r="M94" s="131"/>
      <c r="N94" s="131"/>
      <c r="O94" s="67"/>
      <c r="P94" s="67"/>
      <c r="Q94" s="67"/>
      <c r="R94" s="131"/>
      <c r="S94" s="131"/>
      <c r="T94" s="67"/>
      <c r="U94" s="67"/>
      <c r="V94" s="67"/>
      <c r="W94" s="67"/>
      <c r="X94" s="67"/>
      <c r="Y94" s="131"/>
      <c r="Z94" s="131"/>
      <c r="AA94" s="67"/>
      <c r="AB94" s="67"/>
      <c r="AC94" s="67"/>
      <c r="AD94" s="67"/>
      <c r="AE94" s="67"/>
      <c r="AF94" s="131"/>
      <c r="AG94" s="131"/>
      <c r="AH94" s="67"/>
      <c r="AI94" s="67"/>
      <c r="AJ94" s="67"/>
      <c r="AK94" s="67"/>
      <c r="AL94" s="67"/>
      <c r="AM94" s="131"/>
      <c r="AN94" s="131"/>
      <c r="AO94" s="67"/>
      <c r="AP94" s="67"/>
      <c r="AQ94" s="67"/>
      <c r="AR94" s="67"/>
      <c r="AS94" s="67"/>
      <c r="AT94" s="67"/>
    </row>
    <row r="95" spans="1:46" ht="12" hidden="1" customHeight="1" x14ac:dyDescent="0.2">
      <c r="A95" s="65">
        <v>3</v>
      </c>
      <c r="B95" s="66" t="s">
        <v>149</v>
      </c>
      <c r="C95" s="132">
        <f>SUM(D95:G95)</f>
        <v>1</v>
      </c>
      <c r="D95" s="67">
        <v>1</v>
      </c>
      <c r="E95" s="67"/>
      <c r="F95" s="131"/>
      <c r="G95" s="131"/>
      <c r="H95" s="67"/>
      <c r="I95" s="67"/>
      <c r="J95" s="67"/>
      <c r="K95" s="67"/>
      <c r="L95" s="67"/>
      <c r="M95" s="131"/>
      <c r="N95" s="131"/>
      <c r="O95" s="67"/>
      <c r="P95" s="67"/>
      <c r="Q95" s="67"/>
      <c r="R95" s="131"/>
      <c r="S95" s="131"/>
      <c r="T95" s="67"/>
      <c r="U95" s="67"/>
      <c r="V95" s="67"/>
      <c r="W95" s="67"/>
      <c r="X95" s="67"/>
      <c r="Y95" s="131"/>
      <c r="Z95" s="131"/>
      <c r="AA95" s="67"/>
      <c r="AB95" s="67"/>
      <c r="AC95" s="67"/>
      <c r="AD95" s="67"/>
      <c r="AE95" s="67"/>
      <c r="AF95" s="131"/>
      <c r="AG95" s="131"/>
      <c r="AH95" s="67"/>
      <c r="AI95" s="67"/>
      <c r="AJ95" s="67"/>
      <c r="AK95" s="67"/>
      <c r="AL95" s="67"/>
      <c r="AM95" s="131"/>
      <c r="AN95" s="131"/>
      <c r="AO95" s="67"/>
      <c r="AP95" s="67"/>
      <c r="AQ95" s="67"/>
      <c r="AR95" s="67"/>
      <c r="AS95" s="67"/>
      <c r="AT95" s="67"/>
    </row>
    <row r="96" spans="1:46" ht="12" hidden="1" customHeight="1" x14ac:dyDescent="0.2">
      <c r="A96" s="65">
        <v>4</v>
      </c>
      <c r="B96" s="66" t="s">
        <v>150</v>
      </c>
      <c r="C96" s="159">
        <f t="shared" ref="C96:C102" si="15">SUM(D96:AT96)</f>
        <v>56</v>
      </c>
      <c r="D96" s="67"/>
      <c r="E96" s="67">
        <v>8</v>
      </c>
      <c r="F96" s="131"/>
      <c r="G96" s="131"/>
      <c r="H96" s="67">
        <v>8</v>
      </c>
      <c r="I96" s="67">
        <v>8</v>
      </c>
      <c r="J96" s="67">
        <v>8</v>
      </c>
      <c r="K96" s="67">
        <v>8</v>
      </c>
      <c r="L96" s="67">
        <v>8</v>
      </c>
      <c r="M96" s="131"/>
      <c r="N96" s="131"/>
      <c r="O96" s="67">
        <v>8</v>
      </c>
      <c r="P96" s="67"/>
      <c r="Q96" s="67"/>
      <c r="R96" s="131"/>
      <c r="S96" s="131"/>
      <c r="T96" s="67"/>
      <c r="U96" s="67"/>
      <c r="V96" s="67"/>
      <c r="W96" s="67"/>
      <c r="X96" s="67"/>
      <c r="Y96" s="131"/>
      <c r="Z96" s="131"/>
      <c r="AA96" s="67"/>
      <c r="AB96" s="67"/>
      <c r="AC96" s="67"/>
      <c r="AD96" s="67"/>
      <c r="AE96" s="67"/>
      <c r="AF96" s="131"/>
      <c r="AG96" s="131"/>
      <c r="AH96" s="67"/>
      <c r="AI96" s="67"/>
      <c r="AJ96" s="67"/>
      <c r="AK96" s="67"/>
      <c r="AL96" s="67"/>
      <c r="AM96" s="131"/>
      <c r="AN96" s="131"/>
      <c r="AO96" s="67"/>
      <c r="AP96" s="67"/>
      <c r="AQ96" s="67"/>
      <c r="AR96" s="67"/>
      <c r="AS96" s="67"/>
      <c r="AT96" s="67"/>
    </row>
    <row r="97" spans="1:46" ht="12" hidden="1" customHeight="1" x14ac:dyDescent="0.2">
      <c r="A97" s="65">
        <v>5</v>
      </c>
      <c r="B97" s="66" t="s">
        <v>153</v>
      </c>
      <c r="C97" s="159">
        <f t="shared" si="15"/>
        <v>8</v>
      </c>
      <c r="D97" s="67"/>
      <c r="E97" s="67"/>
      <c r="F97" s="131"/>
      <c r="G97" s="131"/>
      <c r="H97" s="67"/>
      <c r="I97" s="67"/>
      <c r="J97" s="67"/>
      <c r="K97" s="67">
        <v>4</v>
      </c>
      <c r="L97" s="67">
        <v>4</v>
      </c>
      <c r="M97" s="131"/>
      <c r="N97" s="131"/>
      <c r="O97" s="67"/>
      <c r="P97" s="67"/>
      <c r="Q97" s="67"/>
      <c r="R97" s="131"/>
      <c r="S97" s="131"/>
      <c r="T97" s="67"/>
      <c r="U97" s="67"/>
      <c r="V97" s="67"/>
      <c r="W97" s="67"/>
      <c r="X97" s="67"/>
      <c r="Y97" s="131"/>
      <c r="Z97" s="131"/>
      <c r="AA97" s="67"/>
      <c r="AB97" s="67"/>
      <c r="AC97" s="67"/>
      <c r="AD97" s="67"/>
      <c r="AE97" s="67"/>
      <c r="AF97" s="131"/>
      <c r="AG97" s="131"/>
      <c r="AH97" s="67"/>
      <c r="AI97" s="67"/>
      <c r="AJ97" s="67"/>
      <c r="AK97" s="67"/>
      <c r="AL97" s="67"/>
      <c r="AM97" s="131"/>
      <c r="AN97" s="131"/>
      <c r="AO97" s="67"/>
      <c r="AP97" s="67"/>
      <c r="AQ97" s="67"/>
      <c r="AR97" s="67"/>
      <c r="AS97" s="67"/>
      <c r="AT97" s="67"/>
    </row>
    <row r="98" spans="1:46" ht="12" hidden="1" customHeight="1" x14ac:dyDescent="0.2">
      <c r="A98" s="65">
        <v>6</v>
      </c>
      <c r="B98" s="66" t="s">
        <v>128</v>
      </c>
      <c r="C98" s="159">
        <f t="shared" si="15"/>
        <v>0</v>
      </c>
      <c r="D98" s="67"/>
      <c r="E98" s="67"/>
      <c r="F98" s="131"/>
      <c r="G98" s="131"/>
      <c r="H98" s="67"/>
      <c r="I98" s="67"/>
      <c r="J98" s="67"/>
      <c r="K98" s="67"/>
      <c r="L98" s="67"/>
      <c r="M98" s="131"/>
      <c r="N98" s="131"/>
      <c r="O98" s="67"/>
      <c r="P98" s="67"/>
      <c r="Q98" s="67"/>
      <c r="R98" s="131"/>
      <c r="S98" s="131"/>
      <c r="T98" s="67"/>
      <c r="U98" s="67"/>
      <c r="V98" s="67"/>
      <c r="W98" s="67"/>
      <c r="X98" s="67"/>
      <c r="Y98" s="131"/>
      <c r="Z98" s="131"/>
      <c r="AA98" s="67"/>
      <c r="AB98" s="67"/>
      <c r="AC98" s="67"/>
      <c r="AD98" s="67"/>
      <c r="AE98" s="67"/>
      <c r="AF98" s="131"/>
      <c r="AG98" s="131"/>
      <c r="AH98" s="67"/>
      <c r="AI98" s="67"/>
      <c r="AJ98" s="67"/>
      <c r="AK98" s="67"/>
      <c r="AL98" s="67"/>
      <c r="AM98" s="131"/>
      <c r="AN98" s="131"/>
      <c r="AO98" s="67"/>
      <c r="AP98" s="67"/>
      <c r="AQ98" s="67"/>
      <c r="AR98" s="67"/>
      <c r="AS98" s="67"/>
      <c r="AT98" s="67"/>
    </row>
    <row r="99" spans="1:46" ht="12" hidden="1" customHeight="1" x14ac:dyDescent="0.2">
      <c r="A99" s="65">
        <v>7</v>
      </c>
      <c r="B99" s="66" t="s">
        <v>216</v>
      </c>
      <c r="C99" s="159">
        <f t="shared" si="15"/>
        <v>0</v>
      </c>
      <c r="D99" s="67"/>
      <c r="E99" s="67"/>
      <c r="F99" s="131"/>
      <c r="G99" s="131"/>
      <c r="H99" s="67"/>
      <c r="I99" s="67"/>
      <c r="J99" s="67"/>
      <c r="K99" s="67"/>
      <c r="L99" s="67"/>
      <c r="M99" s="131"/>
      <c r="N99" s="131"/>
      <c r="O99" s="67"/>
      <c r="P99" s="67"/>
      <c r="Q99" s="67"/>
      <c r="R99" s="131"/>
      <c r="S99" s="131"/>
      <c r="T99" s="67"/>
      <c r="U99" s="67"/>
      <c r="V99" s="67"/>
      <c r="W99" s="67"/>
      <c r="X99" s="67"/>
      <c r="Y99" s="131"/>
      <c r="Z99" s="131"/>
      <c r="AA99" s="67"/>
      <c r="AB99" s="67"/>
      <c r="AC99" s="67"/>
      <c r="AD99" s="67"/>
      <c r="AE99" s="67"/>
      <c r="AF99" s="131"/>
      <c r="AG99" s="131"/>
      <c r="AH99" s="67"/>
      <c r="AI99" s="67"/>
      <c r="AJ99" s="67"/>
      <c r="AK99" s="67"/>
      <c r="AL99" s="67"/>
      <c r="AM99" s="131"/>
      <c r="AN99" s="131"/>
      <c r="AO99" s="67"/>
      <c r="AP99" s="67"/>
      <c r="AQ99" s="67"/>
      <c r="AR99" s="67"/>
      <c r="AS99" s="67"/>
      <c r="AT99" s="67"/>
    </row>
    <row r="100" spans="1:46" ht="12" hidden="1" customHeight="1" x14ac:dyDescent="0.2">
      <c r="A100" s="65">
        <v>8</v>
      </c>
      <c r="B100" s="66" t="s">
        <v>217</v>
      </c>
      <c r="C100" s="159">
        <f t="shared" si="15"/>
        <v>0</v>
      </c>
      <c r="D100" s="67"/>
      <c r="E100" s="67"/>
      <c r="F100" s="131"/>
      <c r="G100" s="131"/>
      <c r="H100" s="67"/>
      <c r="I100" s="67"/>
      <c r="J100" s="67"/>
      <c r="K100" s="67"/>
      <c r="L100" s="67"/>
      <c r="M100" s="131"/>
      <c r="N100" s="131"/>
      <c r="O100" s="67"/>
      <c r="P100" s="67"/>
      <c r="Q100" s="67"/>
      <c r="R100" s="131"/>
      <c r="S100" s="131"/>
      <c r="T100" s="67"/>
      <c r="U100" s="67"/>
      <c r="V100" s="67"/>
      <c r="W100" s="67"/>
      <c r="X100" s="67"/>
      <c r="Y100" s="131"/>
      <c r="Z100" s="131"/>
      <c r="AA100" s="67"/>
      <c r="AB100" s="67"/>
      <c r="AC100" s="67"/>
      <c r="AD100" s="67"/>
      <c r="AE100" s="67"/>
      <c r="AF100" s="131"/>
      <c r="AG100" s="131"/>
      <c r="AH100" s="67"/>
      <c r="AI100" s="67"/>
      <c r="AJ100" s="67"/>
      <c r="AK100" s="67"/>
      <c r="AL100" s="67"/>
      <c r="AM100" s="131"/>
      <c r="AN100" s="131"/>
      <c r="AO100" s="67"/>
      <c r="AP100" s="67"/>
      <c r="AQ100" s="67"/>
      <c r="AR100" s="67"/>
      <c r="AS100" s="67"/>
      <c r="AT100" s="67"/>
    </row>
    <row r="101" spans="1:46" ht="12" hidden="1" customHeight="1" x14ac:dyDescent="0.2">
      <c r="A101" s="65">
        <v>9</v>
      </c>
      <c r="B101" s="66" t="s">
        <v>219</v>
      </c>
      <c r="C101" s="159">
        <f t="shared" si="15"/>
        <v>16</v>
      </c>
      <c r="D101" s="67"/>
      <c r="E101" s="67"/>
      <c r="F101" s="131"/>
      <c r="G101" s="131"/>
      <c r="H101" s="67"/>
      <c r="I101" s="67"/>
      <c r="J101" s="67"/>
      <c r="K101" s="67"/>
      <c r="L101" s="67"/>
      <c r="M101" s="131"/>
      <c r="N101" s="131"/>
      <c r="O101" s="67"/>
      <c r="P101" s="67"/>
      <c r="Q101" s="67"/>
      <c r="R101" s="131"/>
      <c r="S101" s="131"/>
      <c r="T101" s="67"/>
      <c r="U101" s="67"/>
      <c r="V101" s="67"/>
      <c r="W101" s="67"/>
      <c r="X101" s="67">
        <v>8</v>
      </c>
      <c r="Y101" s="131"/>
      <c r="Z101" s="131"/>
      <c r="AA101" s="67"/>
      <c r="AB101" s="67"/>
      <c r="AC101" s="67">
        <v>8</v>
      </c>
      <c r="AD101" s="67"/>
      <c r="AE101" s="67"/>
      <c r="AF101" s="131"/>
      <c r="AG101" s="131"/>
      <c r="AH101" s="67"/>
      <c r="AI101" s="67"/>
      <c r="AJ101" s="67"/>
      <c r="AK101" s="67"/>
      <c r="AL101" s="67"/>
      <c r="AM101" s="131"/>
      <c r="AN101" s="131"/>
      <c r="AO101" s="67"/>
      <c r="AP101" s="67"/>
      <c r="AQ101" s="67"/>
      <c r="AR101" s="67"/>
      <c r="AS101" s="67"/>
      <c r="AT101" s="67"/>
    </row>
    <row r="102" spans="1:46" ht="12" hidden="1" customHeight="1" x14ac:dyDescent="0.2">
      <c r="A102" s="65">
        <v>10</v>
      </c>
      <c r="B102" s="66" t="s">
        <v>218</v>
      </c>
      <c r="C102" s="159">
        <f t="shared" si="15"/>
        <v>32</v>
      </c>
      <c r="D102" s="67"/>
      <c r="E102" s="67"/>
      <c r="F102" s="131"/>
      <c r="G102" s="131"/>
      <c r="H102" s="67"/>
      <c r="I102" s="67"/>
      <c r="J102" s="67"/>
      <c r="K102" s="67"/>
      <c r="L102" s="67"/>
      <c r="M102" s="131"/>
      <c r="N102" s="131"/>
      <c r="O102" s="67"/>
      <c r="P102" s="67"/>
      <c r="Q102" s="67"/>
      <c r="R102" s="131"/>
      <c r="S102" s="131"/>
      <c r="T102" s="67"/>
      <c r="U102" s="67"/>
      <c r="V102" s="67"/>
      <c r="W102" s="67"/>
      <c r="X102" s="67"/>
      <c r="Y102" s="131"/>
      <c r="Z102" s="131"/>
      <c r="AA102" s="67"/>
      <c r="AB102" s="67"/>
      <c r="AC102" s="67"/>
      <c r="AD102" s="67">
        <v>8</v>
      </c>
      <c r="AE102" s="67">
        <v>8</v>
      </c>
      <c r="AF102" s="131"/>
      <c r="AG102" s="131"/>
      <c r="AH102" s="67">
        <v>8</v>
      </c>
      <c r="AI102" s="67">
        <v>8</v>
      </c>
      <c r="AJ102" s="67"/>
      <c r="AK102" s="67"/>
      <c r="AL102" s="67"/>
      <c r="AM102" s="131"/>
      <c r="AN102" s="131"/>
      <c r="AO102" s="67"/>
      <c r="AP102" s="67"/>
      <c r="AQ102" s="67"/>
      <c r="AR102" s="67"/>
      <c r="AS102" s="67"/>
      <c r="AT102" s="67"/>
    </row>
    <row r="103" spans="1:46" ht="12" hidden="1" customHeight="1" x14ac:dyDescent="0.2">
      <c r="A103" s="65">
        <v>11</v>
      </c>
      <c r="B103" s="66" t="s">
        <v>151</v>
      </c>
      <c r="C103" s="159">
        <v>0</v>
      </c>
      <c r="D103" s="67"/>
      <c r="E103" s="67"/>
      <c r="F103" s="131"/>
      <c r="G103" s="131"/>
      <c r="H103" s="67"/>
      <c r="I103" s="67"/>
      <c r="J103" s="67"/>
      <c r="K103" s="67"/>
      <c r="L103" s="67"/>
      <c r="M103" s="131"/>
      <c r="N103" s="131"/>
      <c r="O103" s="67"/>
      <c r="P103" s="67"/>
      <c r="Q103" s="67"/>
      <c r="R103" s="131"/>
      <c r="S103" s="131"/>
      <c r="T103" s="67"/>
      <c r="U103" s="67"/>
      <c r="V103" s="67"/>
      <c r="W103" s="67"/>
      <c r="X103" s="67"/>
      <c r="Y103" s="131"/>
      <c r="Z103" s="131"/>
      <c r="AA103" s="67"/>
      <c r="AB103" s="67"/>
      <c r="AC103" s="67"/>
      <c r="AD103" s="67"/>
      <c r="AE103" s="67"/>
      <c r="AF103" s="131"/>
      <c r="AG103" s="131"/>
      <c r="AH103" s="67"/>
      <c r="AI103" s="67"/>
      <c r="AJ103" s="67"/>
      <c r="AK103" s="67"/>
      <c r="AL103" s="67"/>
      <c r="AM103" s="131"/>
      <c r="AN103" s="131"/>
      <c r="AO103" s="67"/>
      <c r="AP103" s="67"/>
      <c r="AQ103" s="67"/>
      <c r="AR103" s="67"/>
      <c r="AS103" s="67"/>
      <c r="AT103" s="67"/>
    </row>
    <row r="104" spans="1:46" ht="12" hidden="1" customHeight="1" x14ac:dyDescent="0.2">
      <c r="A104" s="65">
        <v>12</v>
      </c>
      <c r="B104" s="66" t="s">
        <v>63</v>
      </c>
      <c r="C104" s="159">
        <v>2</v>
      </c>
      <c r="D104" s="67"/>
      <c r="E104" s="67"/>
      <c r="F104" s="131"/>
      <c r="G104" s="131"/>
      <c r="H104" s="67"/>
      <c r="I104" s="67"/>
      <c r="J104" s="67"/>
      <c r="K104" s="67"/>
      <c r="L104" s="67"/>
      <c r="M104" s="131"/>
      <c r="N104" s="131"/>
      <c r="O104" s="67"/>
      <c r="P104" s="67"/>
      <c r="Q104" s="67"/>
      <c r="R104" s="131"/>
      <c r="S104" s="131"/>
      <c r="T104" s="67"/>
      <c r="U104" s="67"/>
      <c r="V104" s="67"/>
      <c r="W104" s="67"/>
      <c r="X104" s="67"/>
      <c r="Y104" s="131"/>
      <c r="Z104" s="131"/>
      <c r="AA104" s="67"/>
      <c r="AB104" s="67"/>
      <c r="AC104" s="67"/>
      <c r="AD104" s="67"/>
      <c r="AE104" s="67"/>
      <c r="AF104" s="131"/>
      <c r="AG104" s="131"/>
      <c r="AH104" s="67"/>
      <c r="AI104" s="67"/>
      <c r="AJ104" s="67"/>
      <c r="AK104" s="67"/>
      <c r="AL104" s="67"/>
      <c r="AM104" s="131"/>
      <c r="AN104" s="131"/>
      <c r="AO104" s="67"/>
      <c r="AP104" s="67"/>
      <c r="AQ104" s="67"/>
      <c r="AR104" s="67"/>
      <c r="AS104" s="67"/>
      <c r="AT104" s="67"/>
    </row>
    <row r="105" spans="1:46" ht="12" hidden="1" customHeight="1" x14ac:dyDescent="0.2">
      <c r="A105" s="65"/>
      <c r="B105" s="66" t="s">
        <v>173</v>
      </c>
      <c r="C105" s="132">
        <f>SUM(C93:C104)</f>
        <v>117</v>
      </c>
      <c r="D105" s="67"/>
      <c r="E105" s="67"/>
      <c r="F105" s="131"/>
      <c r="G105" s="131"/>
      <c r="H105" s="67"/>
      <c r="I105" s="67"/>
      <c r="J105" s="67"/>
      <c r="K105" s="67"/>
      <c r="L105" s="67"/>
      <c r="M105" s="131"/>
      <c r="N105" s="131"/>
      <c r="O105" s="67"/>
      <c r="P105" s="67"/>
    </row>
    <row r="106" spans="1:46" hidden="1" x14ac:dyDescent="0.2">
      <c r="A106" s="9"/>
      <c r="B106" s="9"/>
      <c r="C106" s="9" t="str">
        <f>IF(D106="",IF(E106="","",""),IF(E106="","",DAYS360(D106,E106)+1))</f>
        <v/>
      </c>
      <c r="D106" s="9"/>
      <c r="E106" s="9"/>
      <c r="F106" s="9"/>
      <c r="G106" s="9"/>
      <c r="H106" s="9"/>
    </row>
    <row r="107" spans="1:46" hidden="1" x14ac:dyDescent="0.2">
      <c r="A107" s="9"/>
      <c r="B107" s="9"/>
      <c r="C107" s="9" t="str">
        <f>IF(D107="",IF(E107="","",""),IF(E107="","",DAYS360(D107,E107)+1))</f>
        <v/>
      </c>
      <c r="D107" s="9"/>
      <c r="E107" s="9"/>
      <c r="F107" s="9"/>
      <c r="G107" s="9"/>
      <c r="H107" s="9"/>
    </row>
    <row r="108" spans="1:46" hidden="1" x14ac:dyDescent="0.2">
      <c r="A108" s="9"/>
      <c r="B108" s="9"/>
      <c r="C108" s="9" t="str">
        <f>IF(D108="",IF(E108="","",""),IF(E108="","",DAYS360(D108,E108)+1))</f>
        <v/>
      </c>
      <c r="D108" s="9"/>
      <c r="E108" s="9"/>
      <c r="F108" s="9"/>
      <c r="G108" s="9"/>
      <c r="H108" s="9"/>
    </row>
    <row r="109" spans="1:46" hidden="1" x14ac:dyDescent="0.2">
      <c r="A109" s="9"/>
      <c r="B109" s="9"/>
      <c r="C109" s="9" t="str">
        <f t="shared" ref="C109:C172" si="16">IF(D109="",IF(E109="","",""),IF(E109="","",DAYS360(D109,E109)+1))</f>
        <v/>
      </c>
      <c r="D109" s="9"/>
      <c r="E109" s="9"/>
      <c r="F109" s="9"/>
      <c r="G109" s="9"/>
      <c r="H109" s="9"/>
    </row>
    <row r="110" spans="1:46" hidden="1" x14ac:dyDescent="0.2">
      <c r="A110" s="9"/>
      <c r="B110" s="9"/>
      <c r="C110" s="9" t="str">
        <f t="shared" si="16"/>
        <v/>
      </c>
      <c r="D110" s="9"/>
      <c r="E110" s="9"/>
      <c r="F110" s="9"/>
      <c r="G110" s="9"/>
      <c r="H110" s="9"/>
    </row>
    <row r="111" spans="1:46" hidden="1" x14ac:dyDescent="0.2">
      <c r="A111" s="9"/>
      <c r="B111" s="9"/>
      <c r="C111" s="9" t="str">
        <f t="shared" si="16"/>
        <v/>
      </c>
      <c r="D111" s="9"/>
      <c r="E111" s="9"/>
      <c r="F111" s="9"/>
      <c r="G111" s="9"/>
      <c r="H111" s="9"/>
    </row>
    <row r="112" spans="1:46" hidden="1" x14ac:dyDescent="0.2">
      <c r="A112" s="9"/>
      <c r="B112" s="9"/>
      <c r="C112" s="9" t="str">
        <f t="shared" si="16"/>
        <v/>
      </c>
      <c r="D112" s="9"/>
      <c r="E112" s="9"/>
      <c r="F112" s="9"/>
      <c r="G112" s="9"/>
      <c r="H112" s="9"/>
    </row>
    <row r="113" spans="1:8" hidden="1" x14ac:dyDescent="0.2">
      <c r="A113" s="9"/>
      <c r="B113" s="9"/>
      <c r="C113" s="9" t="str">
        <f t="shared" si="16"/>
        <v/>
      </c>
      <c r="D113" s="9"/>
      <c r="E113" s="9"/>
      <c r="F113" s="9"/>
      <c r="G113" s="9"/>
      <c r="H113" s="9"/>
    </row>
    <row r="114" spans="1:8" hidden="1" x14ac:dyDescent="0.2">
      <c r="A114" s="9"/>
      <c r="B114" s="9"/>
      <c r="C114" s="9" t="str">
        <f t="shared" si="16"/>
        <v/>
      </c>
      <c r="D114" s="9"/>
      <c r="E114" s="9"/>
      <c r="F114" s="9"/>
      <c r="G114" s="9"/>
      <c r="H114" s="9"/>
    </row>
    <row r="115" spans="1:8" hidden="1" x14ac:dyDescent="0.2">
      <c r="A115" s="9"/>
      <c r="B115" s="9"/>
      <c r="C115" s="9" t="str">
        <f t="shared" si="16"/>
        <v/>
      </c>
      <c r="D115" s="9"/>
      <c r="E115" s="9"/>
      <c r="F115" s="9"/>
      <c r="G115" s="9"/>
      <c r="H115" s="9"/>
    </row>
    <row r="116" spans="1:8" hidden="1" x14ac:dyDescent="0.2">
      <c r="A116" s="9"/>
      <c r="B116" s="9"/>
      <c r="C116" s="9" t="str">
        <f t="shared" si="16"/>
        <v/>
      </c>
      <c r="D116" s="9"/>
      <c r="E116" s="9"/>
      <c r="F116" s="9"/>
      <c r="G116" s="9"/>
      <c r="H116" s="9"/>
    </row>
    <row r="117" spans="1:8" hidden="1" x14ac:dyDescent="0.2">
      <c r="A117" s="9"/>
      <c r="B117" s="9"/>
      <c r="C117" s="9" t="str">
        <f t="shared" si="16"/>
        <v/>
      </c>
      <c r="D117" s="9"/>
      <c r="E117" s="9"/>
      <c r="F117" s="9"/>
      <c r="G117" s="9"/>
      <c r="H117" s="9"/>
    </row>
    <row r="118" spans="1:8" x14ac:dyDescent="0.2">
      <c r="A118" s="9"/>
      <c r="B118" s="9"/>
      <c r="C118" s="9" t="str">
        <f t="shared" si="16"/>
        <v/>
      </c>
      <c r="D118" s="9"/>
      <c r="E118" s="9"/>
      <c r="F118" s="9"/>
      <c r="G118" s="9"/>
      <c r="H118" s="9"/>
    </row>
    <row r="119" spans="1:8" x14ac:dyDescent="0.2">
      <c r="A119" s="9"/>
      <c r="B119" s="9"/>
      <c r="C119" s="9" t="str">
        <f t="shared" si="16"/>
        <v/>
      </c>
      <c r="D119" s="9"/>
      <c r="E119" s="9"/>
      <c r="F119" s="9"/>
      <c r="G119" s="9"/>
      <c r="H119" s="9"/>
    </row>
    <row r="120" spans="1:8" x14ac:dyDescent="0.2">
      <c r="A120" s="9"/>
      <c r="B120" s="9"/>
      <c r="C120" s="9" t="str">
        <f t="shared" si="16"/>
        <v/>
      </c>
      <c r="D120" s="9"/>
      <c r="E120" s="9"/>
      <c r="F120" s="9"/>
      <c r="G120" s="9"/>
      <c r="H120" s="9"/>
    </row>
    <row r="121" spans="1:8" x14ac:dyDescent="0.2">
      <c r="A121" s="9"/>
      <c r="B121" s="9"/>
      <c r="C121" s="9" t="str">
        <f t="shared" si="16"/>
        <v/>
      </c>
      <c r="D121" s="9"/>
      <c r="E121" s="9"/>
      <c r="F121" s="9"/>
      <c r="G121" s="9"/>
      <c r="H121" s="9"/>
    </row>
    <row r="122" spans="1:8" x14ac:dyDescent="0.2">
      <c r="A122" s="9"/>
      <c r="B122" s="9"/>
      <c r="C122" s="9" t="str">
        <f t="shared" si="16"/>
        <v/>
      </c>
      <c r="D122" s="9"/>
      <c r="E122" s="9"/>
      <c r="F122" s="9"/>
      <c r="G122" s="9"/>
      <c r="H122" s="9"/>
    </row>
    <row r="123" spans="1:8" x14ac:dyDescent="0.2">
      <c r="A123" s="9"/>
      <c r="B123" s="9"/>
      <c r="C123" s="9" t="str">
        <f t="shared" si="16"/>
        <v/>
      </c>
      <c r="D123" s="9"/>
      <c r="E123" s="9"/>
      <c r="F123" s="9"/>
      <c r="G123" s="9"/>
      <c r="H123" s="9"/>
    </row>
    <row r="124" spans="1:8" x14ac:dyDescent="0.2">
      <c r="A124" s="9"/>
      <c r="B124" s="9"/>
      <c r="C124" s="9" t="str">
        <f t="shared" si="16"/>
        <v/>
      </c>
      <c r="D124" s="9"/>
      <c r="E124" s="9"/>
      <c r="F124" s="9"/>
      <c r="G124" s="9"/>
      <c r="H124" s="9"/>
    </row>
    <row r="125" spans="1:8" x14ac:dyDescent="0.2">
      <c r="A125" s="9"/>
      <c r="B125" s="9"/>
      <c r="C125" s="9" t="str">
        <f t="shared" si="16"/>
        <v/>
      </c>
      <c r="D125" s="9"/>
      <c r="E125" s="9"/>
      <c r="F125" s="9"/>
      <c r="G125" s="9"/>
      <c r="H125" s="9"/>
    </row>
    <row r="126" spans="1:8" x14ac:dyDescent="0.2">
      <c r="A126" s="9"/>
      <c r="B126" s="9"/>
      <c r="C126" s="9" t="str">
        <f t="shared" si="16"/>
        <v/>
      </c>
      <c r="D126" s="9"/>
      <c r="E126" s="9"/>
      <c r="F126" s="9"/>
      <c r="G126" s="9"/>
      <c r="H126" s="9"/>
    </row>
    <row r="127" spans="1:8" x14ac:dyDescent="0.2">
      <c r="A127" s="9"/>
      <c r="B127" s="9"/>
      <c r="C127" s="9" t="str">
        <f t="shared" si="16"/>
        <v/>
      </c>
      <c r="D127" s="9"/>
      <c r="E127" s="9"/>
      <c r="F127" s="9"/>
      <c r="G127" s="9"/>
      <c r="H127" s="9"/>
    </row>
    <row r="128" spans="1:8" x14ac:dyDescent="0.2">
      <c r="A128" s="9"/>
      <c r="B128" s="9"/>
      <c r="C128" s="9" t="str">
        <f t="shared" si="16"/>
        <v/>
      </c>
      <c r="D128" s="9"/>
      <c r="E128" s="9"/>
      <c r="F128" s="9"/>
      <c r="G128" s="9"/>
      <c r="H128" s="9"/>
    </row>
    <row r="129" spans="1:8" x14ac:dyDescent="0.2">
      <c r="A129" s="9"/>
      <c r="B129" s="9"/>
      <c r="C129" s="9" t="str">
        <f t="shared" si="16"/>
        <v/>
      </c>
      <c r="D129" s="9"/>
      <c r="E129" s="9"/>
      <c r="F129" s="9"/>
      <c r="G129" s="9"/>
      <c r="H129" s="9"/>
    </row>
    <row r="130" spans="1:8" x14ac:dyDescent="0.2">
      <c r="A130" s="9"/>
      <c r="B130" s="9"/>
      <c r="C130" s="9" t="str">
        <f t="shared" si="16"/>
        <v/>
      </c>
      <c r="D130" s="9"/>
      <c r="E130" s="9"/>
      <c r="F130" s="9"/>
      <c r="G130" s="9"/>
      <c r="H130" s="9"/>
    </row>
    <row r="131" spans="1:8" x14ac:dyDescent="0.2">
      <c r="A131" s="9"/>
      <c r="B131" s="9"/>
      <c r="C131" s="9" t="str">
        <f t="shared" si="16"/>
        <v/>
      </c>
      <c r="D131" s="9"/>
      <c r="E131" s="9"/>
      <c r="F131" s="9"/>
      <c r="G131" s="9"/>
      <c r="H131" s="9"/>
    </row>
    <row r="132" spans="1:8" x14ac:dyDescent="0.2">
      <c r="A132" s="9"/>
      <c r="B132" s="9"/>
      <c r="C132" s="9" t="str">
        <f t="shared" si="16"/>
        <v/>
      </c>
      <c r="D132" s="9"/>
      <c r="E132" s="9"/>
      <c r="F132" s="9"/>
      <c r="G132" s="9"/>
      <c r="H132" s="9"/>
    </row>
    <row r="133" spans="1:8" x14ac:dyDescent="0.2">
      <c r="A133" s="9"/>
      <c r="B133" s="9"/>
      <c r="C133" s="9" t="str">
        <f t="shared" si="16"/>
        <v/>
      </c>
      <c r="D133" s="9"/>
      <c r="E133" s="9"/>
      <c r="F133" s="9"/>
      <c r="G133" s="9"/>
      <c r="H133" s="9"/>
    </row>
    <row r="134" spans="1:8" x14ac:dyDescent="0.2">
      <c r="A134" s="9"/>
      <c r="B134" s="9"/>
      <c r="C134" s="9" t="str">
        <f t="shared" si="16"/>
        <v/>
      </c>
      <c r="D134" s="9"/>
      <c r="E134" s="9"/>
      <c r="F134" s="9"/>
      <c r="G134" s="9"/>
      <c r="H134" s="9"/>
    </row>
    <row r="135" spans="1:8" x14ac:dyDescent="0.2">
      <c r="A135" s="9"/>
      <c r="B135" s="9"/>
      <c r="C135" s="9" t="str">
        <f t="shared" si="16"/>
        <v/>
      </c>
      <c r="D135" s="9"/>
      <c r="E135" s="9"/>
      <c r="F135" s="9"/>
      <c r="G135" s="9"/>
      <c r="H135" s="9"/>
    </row>
    <row r="136" spans="1:8" x14ac:dyDescent="0.2">
      <c r="A136" s="9"/>
      <c r="B136" s="9"/>
      <c r="C136" s="9" t="str">
        <f t="shared" si="16"/>
        <v/>
      </c>
      <c r="D136" s="9"/>
      <c r="E136" s="9"/>
      <c r="F136" s="9"/>
      <c r="G136" s="9"/>
      <c r="H136" s="9"/>
    </row>
    <row r="137" spans="1:8" x14ac:dyDescent="0.2">
      <c r="A137" s="9"/>
      <c r="B137" s="9"/>
      <c r="C137" s="9" t="str">
        <f t="shared" si="16"/>
        <v/>
      </c>
      <c r="D137" s="9"/>
      <c r="E137" s="9"/>
      <c r="F137" s="9"/>
      <c r="G137" s="9"/>
      <c r="H137" s="9"/>
    </row>
    <row r="138" spans="1:8" x14ac:dyDescent="0.2">
      <c r="A138" s="9"/>
      <c r="B138" s="9"/>
      <c r="C138" s="9" t="str">
        <f t="shared" si="16"/>
        <v/>
      </c>
      <c r="D138" s="9"/>
      <c r="E138" s="9"/>
      <c r="F138" s="9"/>
      <c r="G138" s="9"/>
      <c r="H138" s="9"/>
    </row>
    <row r="139" spans="1:8" x14ac:dyDescent="0.2">
      <c r="A139" s="9"/>
      <c r="B139" s="9"/>
      <c r="C139" s="9" t="str">
        <f t="shared" si="16"/>
        <v/>
      </c>
      <c r="D139" s="9"/>
      <c r="E139" s="9"/>
      <c r="F139" s="9"/>
      <c r="G139" s="9"/>
      <c r="H139" s="9"/>
    </row>
    <row r="140" spans="1:8" x14ac:dyDescent="0.2">
      <c r="A140" s="9"/>
      <c r="B140" s="9"/>
      <c r="C140" s="9" t="str">
        <f t="shared" si="16"/>
        <v/>
      </c>
      <c r="D140" s="9"/>
      <c r="E140" s="9"/>
      <c r="F140" s="9"/>
      <c r="G140" s="9"/>
      <c r="H140" s="9"/>
    </row>
    <row r="141" spans="1:8" x14ac:dyDescent="0.2">
      <c r="A141" s="9"/>
      <c r="B141" s="9"/>
      <c r="C141" s="9" t="str">
        <f t="shared" si="16"/>
        <v/>
      </c>
      <c r="D141" s="9"/>
      <c r="E141" s="9"/>
      <c r="F141" s="9"/>
      <c r="G141" s="9"/>
      <c r="H141" s="9"/>
    </row>
    <row r="142" spans="1:8" x14ac:dyDescent="0.2">
      <c r="A142" s="9"/>
      <c r="B142" s="9"/>
      <c r="C142" s="9" t="str">
        <f t="shared" si="16"/>
        <v/>
      </c>
      <c r="D142" s="9"/>
      <c r="E142" s="9"/>
      <c r="F142" s="9"/>
      <c r="G142" s="9"/>
      <c r="H142" s="9"/>
    </row>
    <row r="143" spans="1:8" x14ac:dyDescent="0.2">
      <c r="A143" s="9"/>
      <c r="B143" s="9"/>
      <c r="C143" s="9" t="str">
        <f t="shared" si="16"/>
        <v/>
      </c>
      <c r="D143" s="9"/>
      <c r="E143" s="9"/>
      <c r="F143" s="9"/>
      <c r="G143" s="9"/>
      <c r="H143" s="9"/>
    </row>
    <row r="144" spans="1:8" x14ac:dyDescent="0.2">
      <c r="A144" s="9"/>
      <c r="B144" s="9"/>
      <c r="C144" s="9" t="str">
        <f t="shared" si="16"/>
        <v/>
      </c>
      <c r="D144" s="9"/>
      <c r="E144" s="9"/>
      <c r="F144" s="9"/>
      <c r="G144" s="9"/>
      <c r="H144" s="9"/>
    </row>
    <row r="145" spans="1:8" x14ac:dyDescent="0.2">
      <c r="A145" s="9"/>
      <c r="B145" s="9"/>
      <c r="C145" s="9" t="str">
        <f t="shared" si="16"/>
        <v/>
      </c>
      <c r="D145" s="9"/>
      <c r="E145" s="9"/>
      <c r="F145" s="9"/>
      <c r="G145" s="9"/>
      <c r="H145" s="9"/>
    </row>
    <row r="146" spans="1:8" x14ac:dyDescent="0.2">
      <c r="A146" s="9"/>
      <c r="B146" s="9"/>
      <c r="C146" s="9" t="str">
        <f t="shared" si="16"/>
        <v/>
      </c>
      <c r="D146" s="9"/>
      <c r="E146" s="9"/>
      <c r="F146" s="9"/>
      <c r="G146" s="9"/>
      <c r="H146" s="9"/>
    </row>
    <row r="147" spans="1:8" x14ac:dyDescent="0.2">
      <c r="A147" s="9"/>
      <c r="B147" s="9"/>
      <c r="C147" s="9" t="str">
        <f t="shared" si="16"/>
        <v/>
      </c>
      <c r="D147" s="9"/>
      <c r="E147" s="9"/>
      <c r="F147" s="9"/>
      <c r="G147" s="9"/>
      <c r="H147" s="9"/>
    </row>
    <row r="148" spans="1:8" x14ac:dyDescent="0.2">
      <c r="A148" s="9"/>
      <c r="B148" s="9"/>
      <c r="C148" s="9" t="str">
        <f t="shared" si="16"/>
        <v/>
      </c>
      <c r="D148" s="9"/>
      <c r="E148" s="9"/>
      <c r="F148" s="9"/>
      <c r="G148" s="9"/>
      <c r="H148" s="9"/>
    </row>
    <row r="149" spans="1:8" x14ac:dyDescent="0.2">
      <c r="A149" s="9"/>
      <c r="B149" s="9"/>
      <c r="C149" s="9" t="str">
        <f t="shared" si="16"/>
        <v/>
      </c>
      <c r="D149" s="9"/>
      <c r="E149" s="9"/>
      <c r="F149" s="9"/>
      <c r="G149" s="9"/>
      <c r="H149" s="9"/>
    </row>
    <row r="150" spans="1:8" x14ac:dyDescent="0.2">
      <c r="A150" s="9"/>
      <c r="B150" s="9"/>
      <c r="C150" s="9" t="str">
        <f t="shared" si="16"/>
        <v/>
      </c>
      <c r="D150" s="9"/>
      <c r="E150" s="9"/>
      <c r="F150" s="9"/>
      <c r="G150" s="9"/>
      <c r="H150" s="9"/>
    </row>
    <row r="151" spans="1:8" x14ac:dyDescent="0.2">
      <c r="A151" s="9"/>
      <c r="B151" s="9"/>
      <c r="C151" s="9" t="str">
        <f t="shared" si="16"/>
        <v/>
      </c>
      <c r="D151" s="9"/>
      <c r="E151" s="9"/>
      <c r="F151" s="9"/>
      <c r="G151" s="9"/>
      <c r="H151" s="9"/>
    </row>
    <row r="152" spans="1:8" x14ac:dyDescent="0.2">
      <c r="A152" s="9"/>
      <c r="B152" s="9"/>
      <c r="C152" s="9" t="str">
        <f t="shared" si="16"/>
        <v/>
      </c>
      <c r="D152" s="9"/>
      <c r="E152" s="9"/>
      <c r="F152" s="9"/>
      <c r="G152" s="9"/>
      <c r="H152" s="9"/>
    </row>
    <row r="153" spans="1:8" x14ac:dyDescent="0.2">
      <c r="A153" s="9"/>
      <c r="B153" s="9"/>
      <c r="C153" s="9" t="str">
        <f t="shared" si="16"/>
        <v/>
      </c>
      <c r="D153" s="9"/>
      <c r="E153" s="9"/>
      <c r="F153" s="9"/>
      <c r="G153" s="9"/>
      <c r="H153" s="9"/>
    </row>
    <row r="154" spans="1:8" x14ac:dyDescent="0.2">
      <c r="A154" s="9"/>
      <c r="B154" s="9"/>
      <c r="C154" s="9" t="str">
        <f t="shared" si="16"/>
        <v/>
      </c>
      <c r="D154" s="9"/>
      <c r="E154" s="9"/>
      <c r="F154" s="9"/>
      <c r="G154" s="9"/>
      <c r="H154" s="9"/>
    </row>
    <row r="155" spans="1:8" x14ac:dyDescent="0.2">
      <c r="A155" s="9"/>
      <c r="B155" s="9"/>
      <c r="C155" s="9" t="str">
        <f t="shared" si="16"/>
        <v/>
      </c>
      <c r="D155" s="9"/>
      <c r="E155" s="9"/>
      <c r="F155" s="9"/>
      <c r="G155" s="9"/>
      <c r="H155" s="9"/>
    </row>
    <row r="156" spans="1:8" x14ac:dyDescent="0.2">
      <c r="A156" s="9"/>
      <c r="B156" s="9"/>
      <c r="C156" s="9" t="str">
        <f t="shared" si="16"/>
        <v/>
      </c>
      <c r="D156" s="9"/>
      <c r="E156" s="9"/>
      <c r="F156" s="9"/>
      <c r="G156" s="9"/>
      <c r="H156" s="9"/>
    </row>
    <row r="157" spans="1:8" x14ac:dyDescent="0.2">
      <c r="A157" s="9"/>
      <c r="B157" s="9"/>
      <c r="C157" s="9" t="str">
        <f t="shared" si="16"/>
        <v/>
      </c>
      <c r="D157" s="9"/>
      <c r="E157" s="9"/>
      <c r="F157" s="9"/>
      <c r="G157" s="9"/>
      <c r="H157" s="9"/>
    </row>
    <row r="158" spans="1:8" x14ac:dyDescent="0.2">
      <c r="A158" s="9"/>
      <c r="B158" s="9"/>
      <c r="C158" s="9" t="str">
        <f t="shared" si="16"/>
        <v/>
      </c>
      <c r="D158" s="9"/>
      <c r="E158" s="9"/>
      <c r="F158" s="9"/>
      <c r="G158" s="9"/>
      <c r="H158" s="9"/>
    </row>
    <row r="159" spans="1:8" x14ac:dyDescent="0.2">
      <c r="A159" s="9"/>
      <c r="B159" s="9"/>
      <c r="C159" s="9" t="str">
        <f t="shared" si="16"/>
        <v/>
      </c>
      <c r="D159" s="9"/>
      <c r="E159" s="9"/>
      <c r="F159" s="9"/>
      <c r="G159" s="9"/>
      <c r="H159" s="9"/>
    </row>
    <row r="160" spans="1:8" x14ac:dyDescent="0.2">
      <c r="A160" s="9"/>
      <c r="B160" s="9"/>
      <c r="C160" s="9" t="str">
        <f t="shared" si="16"/>
        <v/>
      </c>
      <c r="D160" s="9"/>
      <c r="E160" s="9"/>
      <c r="F160" s="9"/>
      <c r="G160" s="9"/>
      <c r="H160" s="9"/>
    </row>
    <row r="161" spans="1:8" x14ac:dyDescent="0.2">
      <c r="A161" s="9"/>
      <c r="B161" s="9"/>
      <c r="C161" s="9" t="str">
        <f t="shared" si="16"/>
        <v/>
      </c>
      <c r="D161" s="9"/>
      <c r="E161" s="9"/>
      <c r="F161" s="9"/>
      <c r="G161" s="9"/>
      <c r="H161" s="9"/>
    </row>
    <row r="162" spans="1:8" x14ac:dyDescent="0.2">
      <c r="A162" s="9"/>
      <c r="B162" s="9"/>
      <c r="C162" s="9" t="str">
        <f t="shared" si="16"/>
        <v/>
      </c>
      <c r="D162" s="9"/>
      <c r="E162" s="9"/>
      <c r="F162" s="9"/>
      <c r="G162" s="9"/>
      <c r="H162" s="9"/>
    </row>
    <row r="163" spans="1:8" x14ac:dyDescent="0.2">
      <c r="A163" s="9"/>
      <c r="B163" s="9"/>
      <c r="C163" s="9" t="str">
        <f t="shared" si="16"/>
        <v/>
      </c>
      <c r="D163" s="9"/>
      <c r="E163" s="9"/>
      <c r="F163" s="9"/>
      <c r="G163" s="9"/>
      <c r="H163" s="9"/>
    </row>
    <row r="164" spans="1:8" x14ac:dyDescent="0.2">
      <c r="A164" s="9"/>
      <c r="B164" s="9"/>
      <c r="C164" s="9" t="str">
        <f t="shared" si="16"/>
        <v/>
      </c>
      <c r="D164" s="9"/>
      <c r="E164" s="9"/>
      <c r="F164" s="9"/>
      <c r="G164" s="9"/>
      <c r="H164" s="9"/>
    </row>
    <row r="165" spans="1:8" x14ac:dyDescent="0.2">
      <c r="A165" s="9"/>
      <c r="B165" s="9"/>
      <c r="C165" s="9" t="str">
        <f t="shared" si="16"/>
        <v/>
      </c>
      <c r="D165" s="9"/>
      <c r="E165" s="9"/>
      <c r="F165" s="9"/>
      <c r="G165" s="9"/>
      <c r="H165" s="9"/>
    </row>
    <row r="166" spans="1:8" x14ac:dyDescent="0.2">
      <c r="A166" s="9"/>
      <c r="B166" s="9"/>
      <c r="C166" s="9" t="str">
        <f t="shared" si="16"/>
        <v/>
      </c>
      <c r="D166" s="9"/>
      <c r="E166" s="9"/>
      <c r="F166" s="9"/>
      <c r="G166" s="9"/>
      <c r="H166" s="9"/>
    </row>
    <row r="167" spans="1:8" x14ac:dyDescent="0.2">
      <c r="A167" s="9"/>
      <c r="B167" s="9"/>
      <c r="C167" s="9" t="str">
        <f t="shared" si="16"/>
        <v/>
      </c>
      <c r="D167" s="9"/>
      <c r="E167" s="9"/>
      <c r="F167" s="9"/>
      <c r="G167" s="9"/>
      <c r="H167" s="9"/>
    </row>
    <row r="168" spans="1:8" x14ac:dyDescent="0.2">
      <c r="A168" s="9"/>
      <c r="B168" s="9"/>
      <c r="C168" s="9" t="str">
        <f t="shared" si="16"/>
        <v/>
      </c>
      <c r="D168" s="9"/>
      <c r="E168" s="9"/>
      <c r="F168" s="9"/>
      <c r="G168" s="9"/>
      <c r="H168" s="9"/>
    </row>
    <row r="169" spans="1:8" x14ac:dyDescent="0.2">
      <c r="A169" s="9"/>
      <c r="B169" s="9"/>
      <c r="C169" s="9" t="str">
        <f t="shared" si="16"/>
        <v/>
      </c>
      <c r="D169" s="9"/>
      <c r="E169" s="9"/>
      <c r="F169" s="9"/>
      <c r="G169" s="9"/>
      <c r="H169" s="9"/>
    </row>
    <row r="170" spans="1:8" x14ac:dyDescent="0.2">
      <c r="A170" s="9"/>
      <c r="B170" s="9"/>
      <c r="C170" s="9" t="str">
        <f t="shared" si="16"/>
        <v/>
      </c>
      <c r="D170" s="9"/>
      <c r="E170" s="9"/>
      <c r="F170" s="9"/>
      <c r="G170" s="9"/>
      <c r="H170" s="9"/>
    </row>
    <row r="171" spans="1:8" x14ac:dyDescent="0.2">
      <c r="A171" s="9"/>
      <c r="B171" s="9"/>
      <c r="C171" s="9" t="str">
        <f t="shared" si="16"/>
        <v/>
      </c>
      <c r="D171" s="9"/>
      <c r="E171" s="9"/>
      <c r="F171" s="9"/>
      <c r="G171" s="9"/>
      <c r="H171" s="9"/>
    </row>
    <row r="172" spans="1:8" x14ac:dyDescent="0.2">
      <c r="A172" s="9"/>
      <c r="B172" s="9"/>
      <c r="C172" s="9" t="str">
        <f t="shared" si="16"/>
        <v/>
      </c>
      <c r="D172" s="9"/>
      <c r="E172" s="9"/>
      <c r="F172" s="9"/>
      <c r="G172" s="9"/>
      <c r="H172" s="9"/>
    </row>
    <row r="173" spans="1:8" x14ac:dyDescent="0.2">
      <c r="A173" s="9"/>
      <c r="B173" s="9"/>
      <c r="C173" s="9" t="str">
        <f t="shared" ref="C173:C236" si="17">IF(D173="",IF(E173="","",""),IF(E173="","",DAYS360(D173,E173)+1))</f>
        <v/>
      </c>
      <c r="D173" s="9"/>
      <c r="E173" s="9"/>
      <c r="F173" s="9"/>
      <c r="G173" s="9"/>
      <c r="H173" s="9"/>
    </row>
    <row r="174" spans="1:8" x14ac:dyDescent="0.2">
      <c r="A174" s="9"/>
      <c r="B174" s="9"/>
      <c r="C174" s="9" t="str">
        <f t="shared" si="17"/>
        <v/>
      </c>
      <c r="D174" s="9"/>
      <c r="E174" s="9"/>
      <c r="F174" s="9"/>
      <c r="G174" s="9"/>
      <c r="H174" s="9"/>
    </row>
    <row r="175" spans="1:8" x14ac:dyDescent="0.2">
      <c r="A175" s="9"/>
      <c r="B175" s="9"/>
      <c r="C175" s="9" t="str">
        <f t="shared" si="17"/>
        <v/>
      </c>
      <c r="D175" s="9"/>
      <c r="E175" s="9"/>
      <c r="F175" s="9"/>
      <c r="G175" s="9"/>
      <c r="H175" s="9"/>
    </row>
    <row r="176" spans="1:8" x14ac:dyDescent="0.2">
      <c r="A176" s="9"/>
      <c r="B176" s="9"/>
      <c r="C176" s="9" t="str">
        <f t="shared" si="17"/>
        <v/>
      </c>
      <c r="D176" s="9"/>
      <c r="E176" s="9"/>
      <c r="F176" s="9"/>
      <c r="G176" s="9"/>
      <c r="H176" s="9"/>
    </row>
    <row r="177" spans="1:8" x14ac:dyDescent="0.2">
      <c r="A177" s="9"/>
      <c r="B177" s="9"/>
      <c r="C177" s="9" t="str">
        <f t="shared" si="17"/>
        <v/>
      </c>
      <c r="D177" s="9"/>
      <c r="E177" s="9"/>
      <c r="F177" s="9"/>
      <c r="G177" s="9"/>
      <c r="H177" s="9"/>
    </row>
    <row r="178" spans="1:8" x14ac:dyDescent="0.2">
      <c r="A178" s="9"/>
      <c r="B178" s="9"/>
      <c r="C178" s="9" t="str">
        <f t="shared" si="17"/>
        <v/>
      </c>
      <c r="D178" s="9"/>
      <c r="E178" s="9"/>
      <c r="F178" s="9"/>
      <c r="G178" s="9"/>
      <c r="H178" s="9"/>
    </row>
    <row r="179" spans="1:8" x14ac:dyDescent="0.2">
      <c r="A179" s="9"/>
      <c r="B179" s="9"/>
      <c r="C179" s="9" t="str">
        <f t="shared" si="17"/>
        <v/>
      </c>
      <c r="D179" s="9"/>
      <c r="E179" s="9"/>
      <c r="F179" s="9"/>
      <c r="G179" s="9"/>
      <c r="H179" s="9"/>
    </row>
    <row r="180" spans="1:8" x14ac:dyDescent="0.2">
      <c r="A180" s="9"/>
      <c r="B180" s="9"/>
      <c r="C180" s="9" t="str">
        <f t="shared" si="17"/>
        <v/>
      </c>
      <c r="D180" s="9"/>
      <c r="E180" s="9"/>
      <c r="F180" s="9"/>
      <c r="G180" s="9"/>
      <c r="H180" s="9"/>
    </row>
    <row r="181" spans="1:8" x14ac:dyDescent="0.2">
      <c r="A181" s="9"/>
      <c r="B181" s="9"/>
      <c r="C181" s="9" t="str">
        <f t="shared" si="17"/>
        <v/>
      </c>
      <c r="D181" s="9"/>
      <c r="E181" s="9"/>
      <c r="F181" s="9"/>
      <c r="G181" s="9"/>
      <c r="H181" s="9"/>
    </row>
    <row r="182" spans="1:8" x14ac:dyDescent="0.2">
      <c r="A182" s="9"/>
      <c r="B182" s="9"/>
      <c r="C182" s="9" t="str">
        <f t="shared" si="17"/>
        <v/>
      </c>
      <c r="D182" s="9"/>
      <c r="E182" s="9"/>
      <c r="F182" s="9"/>
      <c r="G182" s="9"/>
      <c r="H182" s="9"/>
    </row>
    <row r="183" spans="1:8" x14ac:dyDescent="0.2">
      <c r="A183" s="9"/>
      <c r="B183" s="9"/>
      <c r="C183" s="9" t="str">
        <f t="shared" si="17"/>
        <v/>
      </c>
      <c r="D183" s="9"/>
      <c r="E183" s="9"/>
      <c r="F183" s="9"/>
      <c r="G183" s="9"/>
      <c r="H183" s="9"/>
    </row>
    <row r="184" spans="1:8" x14ac:dyDescent="0.2">
      <c r="A184" s="9"/>
      <c r="B184" s="9"/>
      <c r="C184" s="9" t="str">
        <f t="shared" si="17"/>
        <v/>
      </c>
      <c r="D184" s="9"/>
      <c r="E184" s="9"/>
      <c r="F184" s="9"/>
      <c r="G184" s="9"/>
      <c r="H184" s="9"/>
    </row>
    <row r="185" spans="1:8" x14ac:dyDescent="0.2">
      <c r="A185" s="9"/>
      <c r="B185" s="9"/>
      <c r="C185" s="9" t="str">
        <f t="shared" si="17"/>
        <v/>
      </c>
      <c r="D185" s="9"/>
      <c r="E185" s="9"/>
      <c r="F185" s="9"/>
      <c r="G185" s="9"/>
      <c r="H185" s="9"/>
    </row>
    <row r="186" spans="1:8" x14ac:dyDescent="0.2">
      <c r="A186" s="9"/>
      <c r="B186" s="9"/>
      <c r="C186" s="9" t="str">
        <f t="shared" si="17"/>
        <v/>
      </c>
      <c r="D186" s="9"/>
      <c r="E186" s="9"/>
      <c r="F186" s="9"/>
      <c r="G186" s="9"/>
      <c r="H186" s="9"/>
    </row>
    <row r="187" spans="1:8" x14ac:dyDescent="0.2">
      <c r="A187" s="9"/>
      <c r="B187" s="9"/>
      <c r="C187" s="9" t="str">
        <f t="shared" si="17"/>
        <v/>
      </c>
      <c r="D187" s="9"/>
      <c r="E187" s="9"/>
      <c r="F187" s="9"/>
      <c r="G187" s="9"/>
      <c r="H187" s="9"/>
    </row>
    <row r="188" spans="1:8" x14ac:dyDescent="0.2">
      <c r="A188" s="9"/>
      <c r="B188" s="9"/>
      <c r="C188" s="9" t="str">
        <f t="shared" si="17"/>
        <v/>
      </c>
      <c r="D188" s="9"/>
      <c r="E188" s="9"/>
      <c r="F188" s="9"/>
      <c r="G188" s="9"/>
      <c r="H188" s="9"/>
    </row>
    <row r="189" spans="1:8" x14ac:dyDescent="0.2">
      <c r="A189" s="9"/>
      <c r="B189" s="9"/>
      <c r="C189" s="9" t="str">
        <f t="shared" si="17"/>
        <v/>
      </c>
      <c r="D189" s="9"/>
      <c r="E189" s="9"/>
      <c r="F189" s="9"/>
      <c r="G189" s="9"/>
      <c r="H189" s="9"/>
    </row>
    <row r="190" spans="1:8" x14ac:dyDescent="0.2">
      <c r="A190" s="9"/>
      <c r="B190" s="9"/>
      <c r="C190" s="9" t="str">
        <f t="shared" si="17"/>
        <v/>
      </c>
      <c r="D190" s="9"/>
      <c r="E190" s="9"/>
      <c r="F190" s="9"/>
      <c r="G190" s="9"/>
      <c r="H190" s="9"/>
    </row>
    <row r="191" spans="1:8" x14ac:dyDescent="0.2">
      <c r="A191" s="9"/>
      <c r="B191" s="9"/>
      <c r="C191" s="9" t="str">
        <f t="shared" si="17"/>
        <v/>
      </c>
      <c r="D191" s="9"/>
      <c r="E191" s="9"/>
      <c r="F191" s="9"/>
      <c r="G191" s="9"/>
      <c r="H191" s="9"/>
    </row>
    <row r="192" spans="1:8" x14ac:dyDescent="0.2">
      <c r="A192" s="9"/>
      <c r="B192" s="9"/>
      <c r="C192" s="9" t="str">
        <f t="shared" si="17"/>
        <v/>
      </c>
      <c r="D192" s="9"/>
      <c r="E192" s="9"/>
      <c r="F192" s="9"/>
      <c r="G192" s="9"/>
      <c r="H192" s="9"/>
    </row>
    <row r="193" spans="1:8" x14ac:dyDescent="0.2">
      <c r="A193" s="9"/>
      <c r="B193" s="9"/>
      <c r="C193" s="9" t="str">
        <f t="shared" si="17"/>
        <v/>
      </c>
      <c r="D193" s="9"/>
      <c r="E193" s="9"/>
      <c r="F193" s="9"/>
      <c r="G193" s="9"/>
      <c r="H193" s="9"/>
    </row>
    <row r="194" spans="1:8" x14ac:dyDescent="0.2">
      <c r="A194" s="9"/>
      <c r="B194" s="9"/>
      <c r="C194" s="9" t="str">
        <f t="shared" si="17"/>
        <v/>
      </c>
      <c r="D194" s="9"/>
      <c r="E194" s="9"/>
      <c r="F194" s="9"/>
      <c r="G194" s="9"/>
      <c r="H194" s="9"/>
    </row>
    <row r="195" spans="1:8" x14ac:dyDescent="0.2">
      <c r="A195" s="9"/>
      <c r="B195" s="9"/>
      <c r="C195" s="9" t="str">
        <f t="shared" si="17"/>
        <v/>
      </c>
      <c r="D195" s="9"/>
      <c r="E195" s="9"/>
      <c r="F195" s="9"/>
      <c r="G195" s="9"/>
      <c r="H195" s="9"/>
    </row>
    <row r="196" spans="1:8" x14ac:dyDescent="0.2">
      <c r="A196" s="9"/>
      <c r="B196" s="9"/>
      <c r="C196" s="9" t="str">
        <f t="shared" si="17"/>
        <v/>
      </c>
      <c r="D196" s="9"/>
      <c r="E196" s="9"/>
      <c r="F196" s="9"/>
      <c r="G196" s="9"/>
      <c r="H196" s="9"/>
    </row>
    <row r="197" spans="1:8" x14ac:dyDescent="0.2">
      <c r="A197" s="9"/>
      <c r="B197" s="9"/>
      <c r="C197" s="9" t="str">
        <f t="shared" si="17"/>
        <v/>
      </c>
      <c r="D197" s="9"/>
      <c r="E197" s="9"/>
      <c r="F197" s="9"/>
      <c r="G197" s="9"/>
      <c r="H197" s="9"/>
    </row>
    <row r="198" spans="1:8" x14ac:dyDescent="0.2">
      <c r="A198" s="9"/>
      <c r="B198" s="9"/>
      <c r="C198" s="9" t="str">
        <f t="shared" si="17"/>
        <v/>
      </c>
      <c r="D198" s="9"/>
      <c r="E198" s="9"/>
      <c r="F198" s="9"/>
      <c r="G198" s="9"/>
      <c r="H198" s="9"/>
    </row>
    <row r="199" spans="1:8" x14ac:dyDescent="0.2">
      <c r="A199" s="9"/>
      <c r="B199" s="9"/>
      <c r="C199" s="9" t="str">
        <f t="shared" si="17"/>
        <v/>
      </c>
      <c r="D199" s="9"/>
      <c r="E199" s="9"/>
      <c r="F199" s="9"/>
      <c r="G199" s="9"/>
      <c r="H199" s="9"/>
    </row>
    <row r="200" spans="1:8" x14ac:dyDescent="0.2">
      <c r="A200" s="9"/>
      <c r="B200" s="9"/>
      <c r="C200" s="9" t="str">
        <f t="shared" si="17"/>
        <v/>
      </c>
      <c r="D200" s="9"/>
      <c r="E200" s="9"/>
      <c r="F200" s="9"/>
      <c r="G200" s="9"/>
      <c r="H200" s="9"/>
    </row>
    <row r="201" spans="1:8" x14ac:dyDescent="0.2">
      <c r="A201" s="9"/>
      <c r="B201" s="9"/>
      <c r="C201" s="9" t="str">
        <f t="shared" si="17"/>
        <v/>
      </c>
      <c r="D201" s="9"/>
      <c r="E201" s="9"/>
      <c r="F201" s="9"/>
      <c r="G201" s="9"/>
      <c r="H201" s="9"/>
    </row>
    <row r="202" spans="1:8" x14ac:dyDescent="0.2">
      <c r="A202" s="9"/>
      <c r="B202" s="9"/>
      <c r="C202" s="9" t="str">
        <f t="shared" si="17"/>
        <v/>
      </c>
      <c r="D202" s="9"/>
      <c r="E202" s="9"/>
      <c r="F202" s="9"/>
      <c r="G202" s="9"/>
      <c r="H202" s="9"/>
    </row>
    <row r="203" spans="1:8" x14ac:dyDescent="0.2">
      <c r="A203" s="9"/>
      <c r="B203" s="9"/>
      <c r="C203" s="9" t="str">
        <f t="shared" si="17"/>
        <v/>
      </c>
      <c r="D203" s="9"/>
      <c r="E203" s="9"/>
      <c r="F203" s="9"/>
      <c r="G203" s="9"/>
      <c r="H203" s="9"/>
    </row>
    <row r="204" spans="1:8" x14ac:dyDescent="0.2">
      <c r="A204" s="9"/>
      <c r="B204" s="9"/>
      <c r="C204" s="9" t="str">
        <f t="shared" si="17"/>
        <v/>
      </c>
      <c r="D204" s="9"/>
      <c r="E204" s="9"/>
      <c r="F204" s="9"/>
      <c r="G204" s="9"/>
      <c r="H204" s="9"/>
    </row>
    <row r="205" spans="1:8" x14ac:dyDescent="0.2">
      <c r="A205" s="9"/>
      <c r="B205" s="9"/>
      <c r="C205" s="9" t="str">
        <f t="shared" si="17"/>
        <v/>
      </c>
      <c r="D205" s="9"/>
      <c r="E205" s="9"/>
      <c r="F205" s="9"/>
      <c r="G205" s="9"/>
      <c r="H205" s="9"/>
    </row>
    <row r="206" spans="1:8" x14ac:dyDescent="0.2">
      <c r="A206" s="9"/>
      <c r="B206" s="9"/>
      <c r="C206" s="9" t="str">
        <f t="shared" si="17"/>
        <v/>
      </c>
      <c r="D206" s="9"/>
      <c r="E206" s="9"/>
      <c r="F206" s="9"/>
      <c r="G206" s="9"/>
      <c r="H206" s="9"/>
    </row>
    <row r="207" spans="1:8" x14ac:dyDescent="0.2">
      <c r="A207" s="9"/>
      <c r="B207" s="9"/>
      <c r="C207" s="9" t="str">
        <f t="shared" si="17"/>
        <v/>
      </c>
      <c r="D207" s="9"/>
      <c r="E207" s="9"/>
      <c r="F207" s="9"/>
      <c r="G207" s="9"/>
      <c r="H207" s="9"/>
    </row>
    <row r="208" spans="1:8" x14ac:dyDescent="0.2">
      <c r="A208" s="9"/>
      <c r="B208" s="9"/>
      <c r="C208" s="9" t="str">
        <f t="shared" si="17"/>
        <v/>
      </c>
      <c r="D208" s="9"/>
      <c r="E208" s="9"/>
      <c r="F208" s="9"/>
      <c r="G208" s="9"/>
      <c r="H208" s="9"/>
    </row>
    <row r="209" spans="1:8" x14ac:dyDescent="0.2">
      <c r="A209" s="9"/>
      <c r="B209" s="9"/>
      <c r="C209" s="9" t="str">
        <f t="shared" si="17"/>
        <v/>
      </c>
      <c r="D209" s="9"/>
      <c r="E209" s="9"/>
      <c r="F209" s="9"/>
      <c r="G209" s="9"/>
      <c r="H209" s="9"/>
    </row>
    <row r="210" spans="1:8" x14ac:dyDescent="0.2">
      <c r="A210" s="9"/>
      <c r="B210" s="9"/>
      <c r="C210" s="9" t="str">
        <f t="shared" si="17"/>
        <v/>
      </c>
      <c r="D210" s="9"/>
      <c r="E210" s="9"/>
      <c r="F210" s="9"/>
      <c r="G210" s="9"/>
      <c r="H210" s="9"/>
    </row>
    <row r="211" spans="1:8" x14ac:dyDescent="0.2">
      <c r="A211" s="9"/>
      <c r="B211" s="9"/>
      <c r="C211" s="9" t="str">
        <f t="shared" si="17"/>
        <v/>
      </c>
      <c r="D211" s="9"/>
      <c r="E211" s="9"/>
      <c r="F211" s="9"/>
      <c r="G211" s="9"/>
      <c r="H211" s="9"/>
    </row>
    <row r="212" spans="1:8" x14ac:dyDescent="0.2">
      <c r="A212" s="9"/>
      <c r="B212" s="9"/>
      <c r="C212" s="9" t="str">
        <f t="shared" si="17"/>
        <v/>
      </c>
      <c r="D212" s="9"/>
      <c r="E212" s="9"/>
      <c r="F212" s="9"/>
      <c r="G212" s="9"/>
      <c r="H212" s="9"/>
    </row>
    <row r="213" spans="1:8" x14ac:dyDescent="0.2">
      <c r="A213" s="9"/>
      <c r="B213" s="9"/>
      <c r="C213" s="9" t="str">
        <f t="shared" si="17"/>
        <v/>
      </c>
      <c r="D213" s="9"/>
      <c r="E213" s="9"/>
      <c r="F213" s="9"/>
      <c r="G213" s="9"/>
      <c r="H213" s="9"/>
    </row>
    <row r="214" spans="1:8" x14ac:dyDescent="0.2">
      <c r="A214" s="9"/>
      <c r="B214" s="9"/>
      <c r="C214" s="9" t="str">
        <f t="shared" si="17"/>
        <v/>
      </c>
      <c r="D214" s="9"/>
      <c r="E214" s="9"/>
      <c r="F214" s="9"/>
      <c r="G214" s="9"/>
      <c r="H214" s="9"/>
    </row>
    <row r="215" spans="1:8" x14ac:dyDescent="0.2">
      <c r="A215" s="9"/>
      <c r="B215" s="9"/>
      <c r="C215" s="9" t="str">
        <f t="shared" si="17"/>
        <v/>
      </c>
      <c r="D215" s="9"/>
      <c r="E215" s="9"/>
      <c r="F215" s="9"/>
      <c r="G215" s="9"/>
      <c r="H215" s="9"/>
    </row>
    <row r="216" spans="1:8" x14ac:dyDescent="0.2">
      <c r="A216" s="9"/>
      <c r="B216" s="9"/>
      <c r="C216" s="9" t="str">
        <f t="shared" si="17"/>
        <v/>
      </c>
      <c r="D216" s="9"/>
      <c r="E216" s="9"/>
      <c r="F216" s="9"/>
      <c r="G216" s="9"/>
      <c r="H216" s="9"/>
    </row>
    <row r="217" spans="1:8" x14ac:dyDescent="0.2">
      <c r="A217" s="9"/>
      <c r="B217" s="9"/>
      <c r="C217" s="9" t="str">
        <f t="shared" si="17"/>
        <v/>
      </c>
      <c r="D217" s="9"/>
      <c r="E217" s="9"/>
      <c r="F217" s="9"/>
      <c r="G217" s="9"/>
      <c r="H217" s="9"/>
    </row>
    <row r="218" spans="1:8" x14ac:dyDescent="0.2">
      <c r="A218" s="9"/>
      <c r="B218" s="9"/>
      <c r="C218" s="9" t="str">
        <f t="shared" si="17"/>
        <v/>
      </c>
      <c r="D218" s="9"/>
      <c r="E218" s="9"/>
      <c r="F218" s="9"/>
      <c r="G218" s="9"/>
      <c r="H218" s="9"/>
    </row>
    <row r="219" spans="1:8" x14ac:dyDescent="0.2">
      <c r="A219" s="9"/>
      <c r="B219" s="9"/>
      <c r="C219" s="9" t="str">
        <f t="shared" si="17"/>
        <v/>
      </c>
      <c r="D219" s="9"/>
      <c r="E219" s="9"/>
      <c r="F219" s="9"/>
      <c r="G219" s="9"/>
      <c r="H219" s="9"/>
    </row>
    <row r="220" spans="1:8" x14ac:dyDescent="0.2">
      <c r="A220" s="9"/>
      <c r="B220" s="9"/>
      <c r="C220" s="9" t="str">
        <f t="shared" si="17"/>
        <v/>
      </c>
      <c r="D220" s="9"/>
      <c r="E220" s="9"/>
      <c r="F220" s="9"/>
      <c r="G220" s="9"/>
      <c r="H220" s="9"/>
    </row>
    <row r="221" spans="1:8" x14ac:dyDescent="0.2">
      <c r="A221" s="9"/>
      <c r="B221" s="9"/>
      <c r="C221" s="9" t="str">
        <f t="shared" si="17"/>
        <v/>
      </c>
      <c r="D221" s="9"/>
      <c r="E221" s="9"/>
      <c r="F221" s="9"/>
      <c r="G221" s="9"/>
      <c r="H221" s="9"/>
    </row>
    <row r="222" spans="1:8" x14ac:dyDescent="0.2">
      <c r="A222" s="9"/>
      <c r="B222" s="9"/>
      <c r="C222" s="9" t="str">
        <f t="shared" si="17"/>
        <v/>
      </c>
      <c r="D222" s="9"/>
      <c r="E222" s="9"/>
      <c r="F222" s="9"/>
      <c r="G222" s="9"/>
      <c r="H222" s="9"/>
    </row>
    <row r="223" spans="1:8" x14ac:dyDescent="0.2">
      <c r="A223" s="9"/>
      <c r="B223" s="9"/>
      <c r="C223" s="9" t="str">
        <f t="shared" si="17"/>
        <v/>
      </c>
      <c r="D223" s="9"/>
      <c r="E223" s="9"/>
      <c r="F223" s="9"/>
      <c r="G223" s="9"/>
      <c r="H223" s="9"/>
    </row>
    <row r="224" spans="1:8" x14ac:dyDescent="0.2">
      <c r="A224" s="9"/>
      <c r="B224" s="9"/>
      <c r="C224" s="9" t="str">
        <f t="shared" si="17"/>
        <v/>
      </c>
      <c r="D224" s="9"/>
      <c r="E224" s="9"/>
      <c r="F224" s="9"/>
      <c r="G224" s="9"/>
      <c r="H224" s="9"/>
    </row>
    <row r="225" spans="1:8" x14ac:dyDescent="0.2">
      <c r="A225" s="9"/>
      <c r="B225" s="9"/>
      <c r="C225" s="9" t="str">
        <f t="shared" si="17"/>
        <v/>
      </c>
      <c r="D225" s="9"/>
      <c r="E225" s="9"/>
      <c r="F225" s="9"/>
      <c r="G225" s="9"/>
      <c r="H225" s="9"/>
    </row>
    <row r="226" spans="1:8" x14ac:dyDescent="0.2">
      <c r="A226" s="9"/>
      <c r="B226" s="9"/>
      <c r="C226" s="9" t="str">
        <f t="shared" si="17"/>
        <v/>
      </c>
      <c r="D226" s="9"/>
      <c r="E226" s="9"/>
      <c r="F226" s="9"/>
      <c r="G226" s="9"/>
      <c r="H226" s="9"/>
    </row>
    <row r="227" spans="1:8" x14ac:dyDescent="0.2">
      <c r="A227" s="9"/>
      <c r="B227" s="9"/>
      <c r="C227" s="9" t="str">
        <f t="shared" si="17"/>
        <v/>
      </c>
      <c r="D227" s="9"/>
      <c r="E227" s="9"/>
      <c r="F227" s="9"/>
      <c r="G227" s="9"/>
      <c r="H227" s="9"/>
    </row>
    <row r="228" spans="1:8" x14ac:dyDescent="0.2">
      <c r="A228" s="9"/>
      <c r="B228" s="9"/>
      <c r="C228" s="9" t="str">
        <f t="shared" si="17"/>
        <v/>
      </c>
      <c r="D228" s="9"/>
      <c r="E228" s="9"/>
      <c r="F228" s="9"/>
      <c r="G228" s="9"/>
      <c r="H228" s="9"/>
    </row>
    <row r="229" spans="1:8" x14ac:dyDescent="0.2">
      <c r="A229" s="9"/>
      <c r="B229" s="9"/>
      <c r="C229" s="9" t="str">
        <f t="shared" si="17"/>
        <v/>
      </c>
      <c r="D229" s="9"/>
      <c r="E229" s="9"/>
      <c r="F229" s="9"/>
      <c r="G229" s="9"/>
      <c r="H229" s="9"/>
    </row>
    <row r="230" spans="1:8" x14ac:dyDescent="0.2">
      <c r="A230" s="9"/>
      <c r="B230" s="9"/>
      <c r="C230" s="9" t="str">
        <f t="shared" si="17"/>
        <v/>
      </c>
      <c r="D230" s="9"/>
      <c r="E230" s="9"/>
      <c r="F230" s="9"/>
      <c r="G230" s="9"/>
      <c r="H230" s="9"/>
    </row>
    <row r="231" spans="1:8" x14ac:dyDescent="0.2">
      <c r="A231" s="9"/>
      <c r="B231" s="9"/>
      <c r="C231" s="9" t="str">
        <f t="shared" si="17"/>
        <v/>
      </c>
      <c r="D231" s="9"/>
      <c r="E231" s="9"/>
      <c r="F231" s="9"/>
      <c r="G231" s="9"/>
      <c r="H231" s="9"/>
    </row>
    <row r="232" spans="1:8" x14ac:dyDescent="0.2">
      <c r="A232" s="9"/>
      <c r="B232" s="9"/>
      <c r="C232" s="9" t="str">
        <f t="shared" si="17"/>
        <v/>
      </c>
      <c r="D232" s="9"/>
      <c r="E232" s="9"/>
      <c r="F232" s="9"/>
      <c r="G232" s="9"/>
      <c r="H232" s="9"/>
    </row>
    <row r="233" spans="1:8" x14ac:dyDescent="0.2">
      <c r="A233" s="9"/>
      <c r="B233" s="9"/>
      <c r="C233" s="9" t="str">
        <f t="shared" si="17"/>
        <v/>
      </c>
      <c r="D233" s="9"/>
      <c r="E233" s="9"/>
      <c r="F233" s="9"/>
      <c r="G233" s="9"/>
      <c r="H233" s="9"/>
    </row>
    <row r="234" spans="1:8" x14ac:dyDescent="0.2">
      <c r="A234" s="9"/>
      <c r="B234" s="9"/>
      <c r="C234" s="9" t="str">
        <f t="shared" si="17"/>
        <v/>
      </c>
      <c r="D234" s="9"/>
      <c r="E234" s="9"/>
      <c r="F234" s="9"/>
      <c r="G234" s="9"/>
      <c r="H234" s="9"/>
    </row>
    <row r="235" spans="1:8" x14ac:dyDescent="0.2">
      <c r="A235" s="9"/>
      <c r="B235" s="9"/>
      <c r="C235" s="9" t="str">
        <f t="shared" si="17"/>
        <v/>
      </c>
      <c r="D235" s="9"/>
      <c r="E235" s="9"/>
      <c r="F235" s="9"/>
      <c r="G235" s="9"/>
      <c r="H235" s="9"/>
    </row>
    <row r="236" spans="1:8" x14ac:dyDescent="0.2">
      <c r="A236" s="9"/>
      <c r="B236" s="9"/>
      <c r="C236" s="9" t="str">
        <f t="shared" si="17"/>
        <v/>
      </c>
      <c r="D236" s="9"/>
      <c r="E236" s="9"/>
      <c r="F236" s="9"/>
      <c r="G236" s="9"/>
      <c r="H236" s="9"/>
    </row>
    <row r="237" spans="1:8" x14ac:dyDescent="0.2">
      <c r="A237" s="9"/>
      <c r="B237" s="9"/>
      <c r="C237" s="9" t="str">
        <f t="shared" ref="C237:C300" si="18">IF(D237="",IF(E237="","",""),IF(E237="","",DAYS360(D237,E237)+1))</f>
        <v/>
      </c>
      <c r="D237" s="9"/>
      <c r="E237" s="9"/>
      <c r="F237" s="9"/>
      <c r="G237" s="9"/>
      <c r="H237" s="9"/>
    </row>
    <row r="238" spans="1:8" x14ac:dyDescent="0.2">
      <c r="A238" s="9"/>
      <c r="B238" s="9"/>
      <c r="C238" s="9" t="str">
        <f t="shared" si="18"/>
        <v/>
      </c>
      <c r="D238" s="9"/>
      <c r="E238" s="9"/>
      <c r="F238" s="9"/>
      <c r="G238" s="9"/>
      <c r="H238" s="9"/>
    </row>
    <row r="239" spans="1:8" x14ac:dyDescent="0.2">
      <c r="A239" s="9"/>
      <c r="B239" s="9"/>
      <c r="C239" s="9" t="str">
        <f t="shared" si="18"/>
        <v/>
      </c>
      <c r="D239" s="9"/>
      <c r="E239" s="9"/>
      <c r="F239" s="9"/>
      <c r="G239" s="9"/>
      <c r="H239" s="9"/>
    </row>
    <row r="240" spans="1:8" x14ac:dyDescent="0.2">
      <c r="A240" s="9"/>
      <c r="B240" s="9"/>
      <c r="C240" s="9" t="str">
        <f t="shared" si="18"/>
        <v/>
      </c>
      <c r="D240" s="9"/>
      <c r="E240" s="9"/>
      <c r="F240" s="9"/>
      <c r="G240" s="9"/>
      <c r="H240" s="9"/>
    </row>
    <row r="241" spans="1:8" x14ac:dyDescent="0.2">
      <c r="A241" s="9"/>
      <c r="B241" s="9"/>
      <c r="C241" s="9" t="str">
        <f t="shared" si="18"/>
        <v/>
      </c>
      <c r="D241" s="9"/>
      <c r="E241" s="9"/>
      <c r="F241" s="9"/>
      <c r="G241" s="9"/>
      <c r="H241" s="9"/>
    </row>
    <row r="242" spans="1:8" x14ac:dyDescent="0.2">
      <c r="A242" s="9"/>
      <c r="B242" s="9"/>
      <c r="C242" s="9" t="str">
        <f t="shared" si="18"/>
        <v/>
      </c>
      <c r="D242" s="9"/>
      <c r="E242" s="9"/>
      <c r="F242" s="9"/>
      <c r="G242" s="9"/>
      <c r="H242" s="9"/>
    </row>
    <row r="243" spans="1:8" x14ac:dyDescent="0.2">
      <c r="A243" s="9"/>
      <c r="B243" s="9"/>
      <c r="C243" s="9" t="str">
        <f t="shared" si="18"/>
        <v/>
      </c>
      <c r="D243" s="9"/>
      <c r="E243" s="9"/>
      <c r="F243" s="9"/>
      <c r="G243" s="9"/>
      <c r="H243" s="9"/>
    </row>
    <row r="244" spans="1:8" x14ac:dyDescent="0.2">
      <c r="A244" s="9"/>
      <c r="B244" s="9"/>
      <c r="C244" s="9" t="str">
        <f t="shared" si="18"/>
        <v/>
      </c>
      <c r="D244" s="9"/>
      <c r="E244" s="9"/>
      <c r="F244" s="9"/>
      <c r="G244" s="9"/>
      <c r="H244" s="9"/>
    </row>
    <row r="245" spans="1:8" x14ac:dyDescent="0.2">
      <c r="A245" s="9"/>
      <c r="B245" s="9"/>
      <c r="C245" s="9" t="str">
        <f t="shared" si="18"/>
        <v/>
      </c>
      <c r="D245" s="9"/>
      <c r="E245" s="9"/>
      <c r="F245" s="9"/>
      <c r="G245" s="9"/>
      <c r="H245" s="9"/>
    </row>
    <row r="246" spans="1:8" x14ac:dyDescent="0.2">
      <c r="A246" s="9"/>
      <c r="B246" s="9"/>
      <c r="C246" s="9" t="str">
        <f t="shared" si="18"/>
        <v/>
      </c>
      <c r="D246" s="9"/>
      <c r="E246" s="9"/>
      <c r="F246" s="9"/>
      <c r="G246" s="9"/>
      <c r="H246" s="9"/>
    </row>
    <row r="247" spans="1:8" x14ac:dyDescent="0.2">
      <c r="A247" s="9"/>
      <c r="B247" s="9"/>
      <c r="C247" s="9" t="str">
        <f t="shared" si="18"/>
        <v/>
      </c>
      <c r="D247" s="9"/>
      <c r="E247" s="9"/>
      <c r="F247" s="9"/>
      <c r="G247" s="9"/>
      <c r="H247" s="9"/>
    </row>
    <row r="248" spans="1:8" x14ac:dyDescent="0.2">
      <c r="A248" s="9"/>
      <c r="B248" s="9"/>
      <c r="C248" s="9" t="str">
        <f t="shared" si="18"/>
        <v/>
      </c>
      <c r="D248" s="9"/>
      <c r="E248" s="9"/>
      <c r="F248" s="9"/>
      <c r="G248" s="9"/>
      <c r="H248" s="9"/>
    </row>
    <row r="249" spans="1:8" x14ac:dyDescent="0.2">
      <c r="A249" s="9"/>
      <c r="B249" s="9"/>
      <c r="C249" s="9" t="str">
        <f t="shared" si="18"/>
        <v/>
      </c>
      <c r="D249" s="9"/>
      <c r="E249" s="9"/>
      <c r="F249" s="9"/>
      <c r="G249" s="9"/>
      <c r="H249" s="9"/>
    </row>
    <row r="250" spans="1:8" x14ac:dyDescent="0.2">
      <c r="A250" s="9"/>
      <c r="B250" s="9"/>
      <c r="C250" s="9" t="str">
        <f t="shared" si="18"/>
        <v/>
      </c>
      <c r="D250" s="9"/>
      <c r="E250" s="9"/>
      <c r="F250" s="9"/>
      <c r="G250" s="9"/>
      <c r="H250" s="9"/>
    </row>
    <row r="251" spans="1:8" x14ac:dyDescent="0.2">
      <c r="C251" s="7" t="str">
        <f t="shared" si="18"/>
        <v/>
      </c>
    </row>
    <row r="252" spans="1:8" x14ac:dyDescent="0.2">
      <c r="C252" s="7" t="str">
        <f t="shared" si="18"/>
        <v/>
      </c>
    </row>
    <row r="253" spans="1:8" x14ac:dyDescent="0.2">
      <c r="C253" s="7" t="str">
        <f t="shared" si="18"/>
        <v/>
      </c>
    </row>
    <row r="254" spans="1:8" x14ac:dyDescent="0.2">
      <c r="C254" s="7" t="str">
        <f t="shared" si="18"/>
        <v/>
      </c>
    </row>
    <row r="255" spans="1:8" x14ac:dyDescent="0.2">
      <c r="C255" s="7" t="str">
        <f t="shared" si="18"/>
        <v/>
      </c>
    </row>
    <row r="256" spans="1:8" x14ac:dyDescent="0.2">
      <c r="C256" s="7" t="str">
        <f t="shared" si="18"/>
        <v/>
      </c>
    </row>
    <row r="257" spans="3:3" x14ac:dyDescent="0.2">
      <c r="C257" s="7" t="str">
        <f t="shared" si="18"/>
        <v/>
      </c>
    </row>
    <row r="258" spans="3:3" x14ac:dyDescent="0.2">
      <c r="C258" s="7" t="str">
        <f t="shared" si="18"/>
        <v/>
      </c>
    </row>
    <row r="259" spans="3:3" x14ac:dyDescent="0.2">
      <c r="C259" s="7" t="str">
        <f t="shared" si="18"/>
        <v/>
      </c>
    </row>
    <row r="260" spans="3:3" x14ac:dyDescent="0.2">
      <c r="C260" s="7" t="str">
        <f t="shared" si="18"/>
        <v/>
      </c>
    </row>
    <row r="261" spans="3:3" x14ac:dyDescent="0.2">
      <c r="C261" s="7" t="str">
        <f t="shared" si="18"/>
        <v/>
      </c>
    </row>
    <row r="262" spans="3:3" x14ac:dyDescent="0.2">
      <c r="C262" s="7" t="str">
        <f t="shared" si="18"/>
        <v/>
      </c>
    </row>
    <row r="263" spans="3:3" x14ac:dyDescent="0.2">
      <c r="C263" s="7" t="str">
        <f t="shared" si="18"/>
        <v/>
      </c>
    </row>
    <row r="264" spans="3:3" x14ac:dyDescent="0.2">
      <c r="C264" s="7" t="str">
        <f t="shared" si="18"/>
        <v/>
      </c>
    </row>
    <row r="265" spans="3:3" x14ac:dyDescent="0.2">
      <c r="C265" s="7" t="str">
        <f t="shared" si="18"/>
        <v/>
      </c>
    </row>
    <row r="266" spans="3:3" x14ac:dyDescent="0.2">
      <c r="C266" s="7" t="str">
        <f t="shared" si="18"/>
        <v/>
      </c>
    </row>
    <row r="267" spans="3:3" x14ac:dyDescent="0.2">
      <c r="C267" s="7" t="str">
        <f t="shared" si="18"/>
        <v/>
      </c>
    </row>
    <row r="268" spans="3:3" x14ac:dyDescent="0.2">
      <c r="C268" s="7" t="str">
        <f t="shared" si="18"/>
        <v/>
      </c>
    </row>
    <row r="269" spans="3:3" x14ac:dyDescent="0.2">
      <c r="C269" s="7" t="str">
        <f t="shared" si="18"/>
        <v/>
      </c>
    </row>
    <row r="270" spans="3:3" x14ac:dyDescent="0.2">
      <c r="C270" s="7" t="str">
        <f t="shared" si="18"/>
        <v/>
      </c>
    </row>
    <row r="271" spans="3:3" x14ac:dyDescent="0.2">
      <c r="C271" s="7" t="str">
        <f t="shared" si="18"/>
        <v/>
      </c>
    </row>
    <row r="272" spans="3:3" x14ac:dyDescent="0.2">
      <c r="C272" s="7" t="str">
        <f t="shared" si="18"/>
        <v/>
      </c>
    </row>
    <row r="273" spans="3:3" x14ac:dyDescent="0.2">
      <c r="C273" s="7" t="str">
        <f t="shared" si="18"/>
        <v/>
      </c>
    </row>
    <row r="274" spans="3:3" x14ac:dyDescent="0.2">
      <c r="C274" s="7" t="str">
        <f t="shared" si="18"/>
        <v/>
      </c>
    </row>
    <row r="275" spans="3:3" x14ac:dyDescent="0.2">
      <c r="C275" s="7" t="str">
        <f t="shared" si="18"/>
        <v/>
      </c>
    </row>
    <row r="276" spans="3:3" x14ac:dyDescent="0.2">
      <c r="C276" s="7" t="str">
        <f t="shared" si="18"/>
        <v/>
      </c>
    </row>
    <row r="277" spans="3:3" x14ac:dyDescent="0.2">
      <c r="C277" s="7" t="str">
        <f t="shared" si="18"/>
        <v/>
      </c>
    </row>
    <row r="278" spans="3:3" x14ac:dyDescent="0.2">
      <c r="C278" s="7" t="str">
        <f t="shared" si="18"/>
        <v/>
      </c>
    </row>
    <row r="279" spans="3:3" x14ac:dyDescent="0.2">
      <c r="C279" s="7" t="str">
        <f t="shared" si="18"/>
        <v/>
      </c>
    </row>
    <row r="280" spans="3:3" x14ac:dyDescent="0.2">
      <c r="C280" s="7" t="str">
        <f t="shared" si="18"/>
        <v/>
      </c>
    </row>
    <row r="281" spans="3:3" x14ac:dyDescent="0.2">
      <c r="C281" s="7" t="str">
        <f t="shared" si="18"/>
        <v/>
      </c>
    </row>
    <row r="282" spans="3:3" x14ac:dyDescent="0.2">
      <c r="C282" s="7" t="str">
        <f t="shared" si="18"/>
        <v/>
      </c>
    </row>
    <row r="283" spans="3:3" x14ac:dyDescent="0.2">
      <c r="C283" s="7" t="str">
        <f t="shared" si="18"/>
        <v/>
      </c>
    </row>
    <row r="284" spans="3:3" x14ac:dyDescent="0.2">
      <c r="C284" s="7" t="str">
        <f t="shared" si="18"/>
        <v/>
      </c>
    </row>
    <row r="285" spans="3:3" x14ac:dyDescent="0.2">
      <c r="C285" s="7" t="str">
        <f t="shared" si="18"/>
        <v/>
      </c>
    </row>
    <row r="286" spans="3:3" x14ac:dyDescent="0.2">
      <c r="C286" s="7" t="str">
        <f t="shared" si="18"/>
        <v/>
      </c>
    </row>
    <row r="287" spans="3:3" x14ac:dyDescent="0.2">
      <c r="C287" s="7" t="str">
        <f t="shared" si="18"/>
        <v/>
      </c>
    </row>
    <row r="288" spans="3:3" x14ac:dyDescent="0.2">
      <c r="C288" s="7" t="str">
        <f t="shared" si="18"/>
        <v/>
      </c>
    </row>
    <row r="289" spans="3:3" x14ac:dyDescent="0.2">
      <c r="C289" s="7" t="str">
        <f t="shared" si="18"/>
        <v/>
      </c>
    </row>
    <row r="290" spans="3:3" x14ac:dyDescent="0.2">
      <c r="C290" s="7" t="str">
        <f t="shared" si="18"/>
        <v/>
      </c>
    </row>
    <row r="291" spans="3:3" x14ac:dyDescent="0.2">
      <c r="C291" s="7" t="str">
        <f t="shared" si="18"/>
        <v/>
      </c>
    </row>
    <row r="292" spans="3:3" x14ac:dyDescent="0.2">
      <c r="C292" s="7" t="str">
        <f t="shared" si="18"/>
        <v/>
      </c>
    </row>
    <row r="293" spans="3:3" x14ac:dyDescent="0.2">
      <c r="C293" s="7" t="str">
        <f t="shared" si="18"/>
        <v/>
      </c>
    </row>
    <row r="294" spans="3:3" x14ac:dyDescent="0.2">
      <c r="C294" s="7" t="str">
        <f t="shared" si="18"/>
        <v/>
      </c>
    </row>
    <row r="295" spans="3:3" x14ac:dyDescent="0.2">
      <c r="C295" s="7" t="str">
        <f t="shared" si="18"/>
        <v/>
      </c>
    </row>
    <row r="296" spans="3:3" x14ac:dyDescent="0.2">
      <c r="C296" s="7" t="str">
        <f t="shared" si="18"/>
        <v/>
      </c>
    </row>
    <row r="297" spans="3:3" x14ac:dyDescent="0.2">
      <c r="C297" s="7" t="str">
        <f t="shared" si="18"/>
        <v/>
      </c>
    </row>
    <row r="298" spans="3:3" x14ac:dyDescent="0.2">
      <c r="C298" s="7" t="str">
        <f t="shared" si="18"/>
        <v/>
      </c>
    </row>
    <row r="299" spans="3:3" x14ac:dyDescent="0.2">
      <c r="C299" s="7" t="str">
        <f t="shared" si="18"/>
        <v/>
      </c>
    </row>
    <row r="300" spans="3:3" x14ac:dyDescent="0.2">
      <c r="C300" s="7" t="str">
        <f t="shared" si="18"/>
        <v/>
      </c>
    </row>
    <row r="301" spans="3:3" x14ac:dyDescent="0.2">
      <c r="C301" s="7" t="str">
        <f t="shared" ref="C301:C364" si="19">IF(D301="",IF(E301="","",""),IF(E301="","",DAYS360(D301,E301)+1))</f>
        <v/>
      </c>
    </row>
    <row r="302" spans="3:3" x14ac:dyDescent="0.2">
      <c r="C302" s="7" t="str">
        <f t="shared" si="19"/>
        <v/>
      </c>
    </row>
    <row r="303" spans="3:3" x14ac:dyDescent="0.2">
      <c r="C303" s="7" t="str">
        <f t="shared" si="19"/>
        <v/>
      </c>
    </row>
    <row r="304" spans="3:3" x14ac:dyDescent="0.2">
      <c r="C304" s="7" t="str">
        <f t="shared" si="19"/>
        <v/>
      </c>
    </row>
    <row r="305" spans="3:3" x14ac:dyDescent="0.2">
      <c r="C305" s="7" t="str">
        <f t="shared" si="19"/>
        <v/>
      </c>
    </row>
    <row r="306" spans="3:3" x14ac:dyDescent="0.2">
      <c r="C306" s="7" t="str">
        <f t="shared" si="19"/>
        <v/>
      </c>
    </row>
    <row r="307" spans="3:3" x14ac:dyDescent="0.2">
      <c r="C307" s="7" t="str">
        <f t="shared" si="19"/>
        <v/>
      </c>
    </row>
    <row r="308" spans="3:3" x14ac:dyDescent="0.2">
      <c r="C308" s="7" t="str">
        <f t="shared" si="19"/>
        <v/>
      </c>
    </row>
    <row r="309" spans="3:3" x14ac:dyDescent="0.2">
      <c r="C309" s="7" t="str">
        <f t="shared" si="19"/>
        <v/>
      </c>
    </row>
    <row r="310" spans="3:3" x14ac:dyDescent="0.2">
      <c r="C310" s="7" t="str">
        <f t="shared" si="19"/>
        <v/>
      </c>
    </row>
    <row r="311" spans="3:3" x14ac:dyDescent="0.2">
      <c r="C311" s="7" t="str">
        <f t="shared" si="19"/>
        <v/>
      </c>
    </row>
    <row r="312" spans="3:3" x14ac:dyDescent="0.2">
      <c r="C312" s="7" t="str">
        <f t="shared" si="19"/>
        <v/>
      </c>
    </row>
    <row r="313" spans="3:3" x14ac:dyDescent="0.2">
      <c r="C313" s="7" t="str">
        <f t="shared" si="19"/>
        <v/>
      </c>
    </row>
    <row r="314" spans="3:3" x14ac:dyDescent="0.2">
      <c r="C314" s="7" t="str">
        <f t="shared" si="19"/>
        <v/>
      </c>
    </row>
    <row r="315" spans="3:3" x14ac:dyDescent="0.2">
      <c r="C315" s="7" t="str">
        <f t="shared" si="19"/>
        <v/>
      </c>
    </row>
    <row r="316" spans="3:3" x14ac:dyDescent="0.2">
      <c r="C316" s="7" t="str">
        <f t="shared" si="19"/>
        <v/>
      </c>
    </row>
    <row r="317" spans="3:3" x14ac:dyDescent="0.2">
      <c r="C317" s="7" t="str">
        <f t="shared" si="19"/>
        <v/>
      </c>
    </row>
    <row r="318" spans="3:3" x14ac:dyDescent="0.2">
      <c r="C318" s="7" t="str">
        <f t="shared" si="19"/>
        <v/>
      </c>
    </row>
    <row r="319" spans="3:3" x14ac:dyDescent="0.2">
      <c r="C319" s="7" t="str">
        <f t="shared" si="19"/>
        <v/>
      </c>
    </row>
    <row r="320" spans="3:3" x14ac:dyDescent="0.2">
      <c r="C320" s="7" t="str">
        <f t="shared" si="19"/>
        <v/>
      </c>
    </row>
    <row r="321" spans="3:3" x14ac:dyDescent="0.2">
      <c r="C321" s="7" t="str">
        <f t="shared" si="19"/>
        <v/>
      </c>
    </row>
    <row r="322" spans="3:3" x14ac:dyDescent="0.2">
      <c r="C322" s="7" t="str">
        <f t="shared" si="19"/>
        <v/>
      </c>
    </row>
    <row r="323" spans="3:3" x14ac:dyDescent="0.2">
      <c r="C323" s="7" t="str">
        <f t="shared" si="19"/>
        <v/>
      </c>
    </row>
    <row r="324" spans="3:3" x14ac:dyDescent="0.2">
      <c r="C324" s="7" t="str">
        <f t="shared" si="19"/>
        <v/>
      </c>
    </row>
    <row r="325" spans="3:3" x14ac:dyDescent="0.2">
      <c r="C325" s="7" t="str">
        <f t="shared" si="19"/>
        <v/>
      </c>
    </row>
    <row r="326" spans="3:3" x14ac:dyDescent="0.2">
      <c r="C326" s="7" t="str">
        <f t="shared" si="19"/>
        <v/>
      </c>
    </row>
    <row r="327" spans="3:3" x14ac:dyDescent="0.2">
      <c r="C327" s="7" t="str">
        <f t="shared" si="19"/>
        <v/>
      </c>
    </row>
    <row r="328" spans="3:3" x14ac:dyDescent="0.2">
      <c r="C328" s="7" t="str">
        <f t="shared" si="19"/>
        <v/>
      </c>
    </row>
    <row r="329" spans="3:3" x14ac:dyDescent="0.2">
      <c r="C329" s="7" t="str">
        <f t="shared" si="19"/>
        <v/>
      </c>
    </row>
    <row r="330" spans="3:3" x14ac:dyDescent="0.2">
      <c r="C330" s="7" t="str">
        <f t="shared" si="19"/>
        <v/>
      </c>
    </row>
    <row r="331" spans="3:3" x14ac:dyDescent="0.2">
      <c r="C331" s="7" t="str">
        <f t="shared" si="19"/>
        <v/>
      </c>
    </row>
    <row r="332" spans="3:3" x14ac:dyDescent="0.2">
      <c r="C332" s="7" t="str">
        <f t="shared" si="19"/>
        <v/>
      </c>
    </row>
    <row r="333" spans="3:3" x14ac:dyDescent="0.2">
      <c r="C333" s="7" t="str">
        <f t="shared" si="19"/>
        <v/>
      </c>
    </row>
    <row r="334" spans="3:3" x14ac:dyDescent="0.2">
      <c r="C334" s="7" t="str">
        <f t="shared" si="19"/>
        <v/>
      </c>
    </row>
    <row r="335" spans="3:3" x14ac:dyDescent="0.2">
      <c r="C335" s="7" t="str">
        <f t="shared" si="19"/>
        <v/>
      </c>
    </row>
    <row r="336" spans="3:3" x14ac:dyDescent="0.2">
      <c r="C336" s="7" t="str">
        <f t="shared" si="19"/>
        <v/>
      </c>
    </row>
    <row r="337" spans="3:3" x14ac:dyDescent="0.2">
      <c r="C337" s="7" t="str">
        <f t="shared" si="19"/>
        <v/>
      </c>
    </row>
    <row r="338" spans="3:3" x14ac:dyDescent="0.2">
      <c r="C338" s="7" t="str">
        <f t="shared" si="19"/>
        <v/>
      </c>
    </row>
    <row r="339" spans="3:3" x14ac:dyDescent="0.2">
      <c r="C339" s="7" t="str">
        <f t="shared" si="19"/>
        <v/>
      </c>
    </row>
    <row r="340" spans="3:3" x14ac:dyDescent="0.2">
      <c r="C340" s="7" t="str">
        <f t="shared" si="19"/>
        <v/>
      </c>
    </row>
    <row r="341" spans="3:3" x14ac:dyDescent="0.2">
      <c r="C341" s="7" t="str">
        <f t="shared" si="19"/>
        <v/>
      </c>
    </row>
    <row r="342" spans="3:3" x14ac:dyDescent="0.2">
      <c r="C342" s="7" t="str">
        <f t="shared" si="19"/>
        <v/>
      </c>
    </row>
    <row r="343" spans="3:3" x14ac:dyDescent="0.2">
      <c r="C343" s="7" t="str">
        <f t="shared" si="19"/>
        <v/>
      </c>
    </row>
    <row r="344" spans="3:3" x14ac:dyDescent="0.2">
      <c r="C344" s="7" t="str">
        <f t="shared" si="19"/>
        <v/>
      </c>
    </row>
    <row r="345" spans="3:3" x14ac:dyDescent="0.2">
      <c r="C345" s="7" t="str">
        <f t="shared" si="19"/>
        <v/>
      </c>
    </row>
    <row r="346" spans="3:3" x14ac:dyDescent="0.2">
      <c r="C346" s="7" t="str">
        <f t="shared" si="19"/>
        <v/>
      </c>
    </row>
    <row r="347" spans="3:3" x14ac:dyDescent="0.2">
      <c r="C347" s="7" t="str">
        <f t="shared" si="19"/>
        <v/>
      </c>
    </row>
    <row r="348" spans="3:3" x14ac:dyDescent="0.2">
      <c r="C348" s="7" t="str">
        <f t="shared" si="19"/>
        <v/>
      </c>
    </row>
    <row r="349" spans="3:3" x14ac:dyDescent="0.2">
      <c r="C349" s="7" t="str">
        <f t="shared" si="19"/>
        <v/>
      </c>
    </row>
    <row r="350" spans="3:3" x14ac:dyDescent="0.2">
      <c r="C350" s="7" t="str">
        <f t="shared" si="19"/>
        <v/>
      </c>
    </row>
    <row r="351" spans="3:3" x14ac:dyDescent="0.2">
      <c r="C351" s="7" t="str">
        <f t="shared" si="19"/>
        <v/>
      </c>
    </row>
    <row r="352" spans="3:3" x14ac:dyDescent="0.2">
      <c r="C352" s="7" t="str">
        <f t="shared" si="19"/>
        <v/>
      </c>
    </row>
    <row r="353" spans="3:3" x14ac:dyDescent="0.2">
      <c r="C353" s="7" t="str">
        <f t="shared" si="19"/>
        <v/>
      </c>
    </row>
    <row r="354" spans="3:3" x14ac:dyDescent="0.2">
      <c r="C354" s="7" t="str">
        <f t="shared" si="19"/>
        <v/>
      </c>
    </row>
    <row r="355" spans="3:3" x14ac:dyDescent="0.2">
      <c r="C355" s="7" t="str">
        <f t="shared" si="19"/>
        <v/>
      </c>
    </row>
    <row r="356" spans="3:3" x14ac:dyDescent="0.2">
      <c r="C356" s="7" t="str">
        <f t="shared" si="19"/>
        <v/>
      </c>
    </row>
    <row r="357" spans="3:3" x14ac:dyDescent="0.2">
      <c r="C357" s="7" t="str">
        <f t="shared" si="19"/>
        <v/>
      </c>
    </row>
    <row r="358" spans="3:3" x14ac:dyDescent="0.2">
      <c r="C358" s="7" t="str">
        <f t="shared" si="19"/>
        <v/>
      </c>
    </row>
    <row r="359" spans="3:3" x14ac:dyDescent="0.2">
      <c r="C359" s="7" t="str">
        <f t="shared" si="19"/>
        <v/>
      </c>
    </row>
    <row r="360" spans="3:3" x14ac:dyDescent="0.2">
      <c r="C360" s="7" t="str">
        <f t="shared" si="19"/>
        <v/>
      </c>
    </row>
    <row r="361" spans="3:3" x14ac:dyDescent="0.2">
      <c r="C361" s="7" t="str">
        <f t="shared" si="19"/>
        <v/>
      </c>
    </row>
    <row r="362" spans="3:3" x14ac:dyDescent="0.2">
      <c r="C362" s="7" t="str">
        <f t="shared" si="19"/>
        <v/>
      </c>
    </row>
    <row r="363" spans="3:3" x14ac:dyDescent="0.2">
      <c r="C363" s="7" t="str">
        <f t="shared" si="19"/>
        <v/>
      </c>
    </row>
    <row r="364" spans="3:3" x14ac:dyDescent="0.2">
      <c r="C364" s="7" t="str">
        <f t="shared" si="19"/>
        <v/>
      </c>
    </row>
    <row r="365" spans="3:3" x14ac:dyDescent="0.2">
      <c r="C365" s="7" t="str">
        <f t="shared" ref="C365:C428" si="20">IF(D365="",IF(E365="","",""),IF(E365="","",DAYS360(D365,E365)+1))</f>
        <v/>
      </c>
    </row>
    <row r="366" spans="3:3" x14ac:dyDescent="0.2">
      <c r="C366" s="7" t="str">
        <f t="shared" si="20"/>
        <v/>
      </c>
    </row>
    <row r="367" spans="3:3" x14ac:dyDescent="0.2">
      <c r="C367" s="7" t="str">
        <f t="shared" si="20"/>
        <v/>
      </c>
    </row>
    <row r="368" spans="3:3" x14ac:dyDescent="0.2">
      <c r="C368" s="7" t="str">
        <f t="shared" si="20"/>
        <v/>
      </c>
    </row>
    <row r="369" spans="3:3" x14ac:dyDescent="0.2">
      <c r="C369" s="7" t="str">
        <f t="shared" si="20"/>
        <v/>
      </c>
    </row>
    <row r="370" spans="3:3" x14ac:dyDescent="0.2">
      <c r="C370" s="7" t="str">
        <f t="shared" si="20"/>
        <v/>
      </c>
    </row>
    <row r="371" spans="3:3" x14ac:dyDescent="0.2">
      <c r="C371" s="7" t="str">
        <f t="shared" si="20"/>
        <v/>
      </c>
    </row>
    <row r="372" spans="3:3" x14ac:dyDescent="0.2">
      <c r="C372" s="7" t="str">
        <f t="shared" si="20"/>
        <v/>
      </c>
    </row>
    <row r="373" spans="3:3" x14ac:dyDescent="0.2">
      <c r="C373" s="7" t="str">
        <f t="shared" si="20"/>
        <v/>
      </c>
    </row>
    <row r="374" spans="3:3" x14ac:dyDescent="0.2">
      <c r="C374" s="7" t="str">
        <f t="shared" si="20"/>
        <v/>
      </c>
    </row>
    <row r="375" spans="3:3" x14ac:dyDescent="0.2">
      <c r="C375" s="7" t="str">
        <f t="shared" si="20"/>
        <v/>
      </c>
    </row>
    <row r="376" spans="3:3" x14ac:dyDescent="0.2">
      <c r="C376" s="7" t="str">
        <f t="shared" si="20"/>
        <v/>
      </c>
    </row>
    <row r="377" spans="3:3" x14ac:dyDescent="0.2">
      <c r="C377" s="7" t="str">
        <f t="shared" si="20"/>
        <v/>
      </c>
    </row>
    <row r="378" spans="3:3" x14ac:dyDescent="0.2">
      <c r="C378" s="7" t="str">
        <f t="shared" si="20"/>
        <v/>
      </c>
    </row>
    <row r="379" spans="3:3" x14ac:dyDescent="0.2">
      <c r="C379" s="7" t="str">
        <f t="shared" si="20"/>
        <v/>
      </c>
    </row>
    <row r="380" spans="3:3" x14ac:dyDescent="0.2">
      <c r="C380" s="7" t="str">
        <f t="shared" si="20"/>
        <v/>
      </c>
    </row>
    <row r="381" spans="3:3" x14ac:dyDescent="0.2">
      <c r="C381" s="7" t="str">
        <f t="shared" si="20"/>
        <v/>
      </c>
    </row>
    <row r="382" spans="3:3" x14ac:dyDescent="0.2">
      <c r="C382" s="7" t="str">
        <f t="shared" si="20"/>
        <v/>
      </c>
    </row>
    <row r="383" spans="3:3" x14ac:dyDescent="0.2">
      <c r="C383" s="7" t="str">
        <f t="shared" si="20"/>
        <v/>
      </c>
    </row>
    <row r="384" spans="3:3" x14ac:dyDescent="0.2">
      <c r="C384" s="7" t="str">
        <f t="shared" si="20"/>
        <v/>
      </c>
    </row>
    <row r="385" spans="3:3" x14ac:dyDescent="0.2">
      <c r="C385" s="7" t="str">
        <f t="shared" si="20"/>
        <v/>
      </c>
    </row>
    <row r="386" spans="3:3" x14ac:dyDescent="0.2">
      <c r="C386" s="7" t="str">
        <f t="shared" si="20"/>
        <v/>
      </c>
    </row>
    <row r="387" spans="3:3" x14ac:dyDescent="0.2">
      <c r="C387" s="7" t="str">
        <f t="shared" si="20"/>
        <v/>
      </c>
    </row>
    <row r="388" spans="3:3" x14ac:dyDescent="0.2">
      <c r="C388" s="7" t="str">
        <f t="shared" si="20"/>
        <v/>
      </c>
    </row>
    <row r="389" spans="3:3" x14ac:dyDescent="0.2">
      <c r="C389" s="7" t="str">
        <f t="shared" si="20"/>
        <v/>
      </c>
    </row>
    <row r="390" spans="3:3" x14ac:dyDescent="0.2">
      <c r="C390" s="7" t="str">
        <f t="shared" si="20"/>
        <v/>
      </c>
    </row>
    <row r="391" spans="3:3" x14ac:dyDescent="0.2">
      <c r="C391" s="7" t="str">
        <f t="shared" si="20"/>
        <v/>
      </c>
    </row>
    <row r="392" spans="3:3" x14ac:dyDescent="0.2">
      <c r="C392" s="7" t="str">
        <f t="shared" si="20"/>
        <v/>
      </c>
    </row>
    <row r="393" spans="3:3" x14ac:dyDescent="0.2">
      <c r="C393" s="7" t="str">
        <f t="shared" si="20"/>
        <v/>
      </c>
    </row>
    <row r="394" spans="3:3" x14ac:dyDescent="0.2">
      <c r="C394" s="7" t="str">
        <f t="shared" si="20"/>
        <v/>
      </c>
    </row>
    <row r="395" spans="3:3" x14ac:dyDescent="0.2">
      <c r="C395" s="7" t="str">
        <f t="shared" si="20"/>
        <v/>
      </c>
    </row>
    <row r="396" spans="3:3" x14ac:dyDescent="0.2">
      <c r="C396" s="7" t="str">
        <f t="shared" si="20"/>
        <v/>
      </c>
    </row>
    <row r="397" spans="3:3" x14ac:dyDescent="0.2">
      <c r="C397" s="7" t="str">
        <f t="shared" si="20"/>
        <v/>
      </c>
    </row>
    <row r="398" spans="3:3" x14ac:dyDescent="0.2">
      <c r="C398" s="7" t="str">
        <f t="shared" si="20"/>
        <v/>
      </c>
    </row>
    <row r="399" spans="3:3" x14ac:dyDescent="0.2">
      <c r="C399" s="7" t="str">
        <f t="shared" si="20"/>
        <v/>
      </c>
    </row>
    <row r="400" spans="3:3" x14ac:dyDescent="0.2">
      <c r="C400" s="7" t="str">
        <f t="shared" si="20"/>
        <v/>
      </c>
    </row>
    <row r="401" spans="3:3" x14ac:dyDescent="0.2">
      <c r="C401" s="7" t="str">
        <f t="shared" si="20"/>
        <v/>
      </c>
    </row>
    <row r="402" spans="3:3" x14ac:dyDescent="0.2">
      <c r="C402" s="7" t="str">
        <f t="shared" si="20"/>
        <v/>
      </c>
    </row>
    <row r="403" spans="3:3" x14ac:dyDescent="0.2">
      <c r="C403" s="7" t="str">
        <f t="shared" si="20"/>
        <v/>
      </c>
    </row>
    <row r="404" spans="3:3" x14ac:dyDescent="0.2">
      <c r="C404" s="7" t="str">
        <f t="shared" si="20"/>
        <v/>
      </c>
    </row>
    <row r="405" spans="3:3" x14ac:dyDescent="0.2">
      <c r="C405" s="7" t="str">
        <f t="shared" si="20"/>
        <v/>
      </c>
    </row>
    <row r="406" spans="3:3" x14ac:dyDescent="0.2">
      <c r="C406" s="7" t="str">
        <f t="shared" si="20"/>
        <v/>
      </c>
    </row>
    <row r="407" spans="3:3" x14ac:dyDescent="0.2">
      <c r="C407" s="7" t="str">
        <f t="shared" si="20"/>
        <v/>
      </c>
    </row>
    <row r="408" spans="3:3" x14ac:dyDescent="0.2">
      <c r="C408" s="7" t="str">
        <f t="shared" si="20"/>
        <v/>
      </c>
    </row>
    <row r="409" spans="3:3" x14ac:dyDescent="0.2">
      <c r="C409" s="7" t="str">
        <f t="shared" si="20"/>
        <v/>
      </c>
    </row>
    <row r="410" spans="3:3" x14ac:dyDescent="0.2">
      <c r="C410" s="7" t="str">
        <f t="shared" si="20"/>
        <v/>
      </c>
    </row>
    <row r="411" spans="3:3" x14ac:dyDescent="0.2">
      <c r="C411" s="7" t="str">
        <f t="shared" si="20"/>
        <v/>
      </c>
    </row>
    <row r="412" spans="3:3" x14ac:dyDescent="0.2">
      <c r="C412" s="7" t="str">
        <f t="shared" si="20"/>
        <v/>
      </c>
    </row>
    <row r="413" spans="3:3" x14ac:dyDescent="0.2">
      <c r="C413" s="7" t="str">
        <f t="shared" si="20"/>
        <v/>
      </c>
    </row>
    <row r="414" spans="3:3" x14ac:dyDescent="0.2">
      <c r="C414" s="7" t="str">
        <f t="shared" si="20"/>
        <v/>
      </c>
    </row>
    <row r="415" spans="3:3" x14ac:dyDescent="0.2">
      <c r="C415" s="7" t="str">
        <f t="shared" si="20"/>
        <v/>
      </c>
    </row>
    <row r="416" spans="3:3" x14ac:dyDescent="0.2">
      <c r="C416" s="7" t="str">
        <f t="shared" si="20"/>
        <v/>
      </c>
    </row>
    <row r="417" spans="3:3" x14ac:dyDescent="0.2">
      <c r="C417" s="7" t="str">
        <f t="shared" si="20"/>
        <v/>
      </c>
    </row>
    <row r="418" spans="3:3" x14ac:dyDescent="0.2">
      <c r="C418" s="7" t="str">
        <f t="shared" si="20"/>
        <v/>
      </c>
    </row>
    <row r="419" spans="3:3" x14ac:dyDescent="0.2">
      <c r="C419" s="7" t="str">
        <f t="shared" si="20"/>
        <v/>
      </c>
    </row>
    <row r="420" spans="3:3" x14ac:dyDescent="0.2">
      <c r="C420" s="7" t="str">
        <f t="shared" si="20"/>
        <v/>
      </c>
    </row>
    <row r="421" spans="3:3" x14ac:dyDescent="0.2">
      <c r="C421" s="7" t="str">
        <f t="shared" si="20"/>
        <v/>
      </c>
    </row>
    <row r="422" spans="3:3" x14ac:dyDescent="0.2">
      <c r="C422" s="7" t="str">
        <f t="shared" si="20"/>
        <v/>
      </c>
    </row>
    <row r="423" spans="3:3" x14ac:dyDescent="0.2">
      <c r="C423" s="7" t="str">
        <f t="shared" si="20"/>
        <v/>
      </c>
    </row>
    <row r="424" spans="3:3" x14ac:dyDescent="0.2">
      <c r="C424" s="7" t="str">
        <f t="shared" si="20"/>
        <v/>
      </c>
    </row>
    <row r="425" spans="3:3" x14ac:dyDescent="0.2">
      <c r="C425" s="7" t="str">
        <f t="shared" si="20"/>
        <v/>
      </c>
    </row>
    <row r="426" spans="3:3" x14ac:dyDescent="0.2">
      <c r="C426" s="7" t="str">
        <f t="shared" si="20"/>
        <v/>
      </c>
    </row>
    <row r="427" spans="3:3" x14ac:dyDescent="0.2">
      <c r="C427" s="7" t="str">
        <f t="shared" si="20"/>
        <v/>
      </c>
    </row>
    <row r="428" spans="3:3" x14ac:dyDescent="0.2">
      <c r="C428" s="7" t="str">
        <f t="shared" si="20"/>
        <v/>
      </c>
    </row>
    <row r="429" spans="3:3" x14ac:dyDescent="0.2">
      <c r="C429" s="7" t="str">
        <f t="shared" ref="C429:C492" si="21">IF(D429="",IF(E429="","",""),IF(E429="","",DAYS360(D429,E429)+1))</f>
        <v/>
      </c>
    </row>
    <row r="430" spans="3:3" x14ac:dyDescent="0.2">
      <c r="C430" s="7" t="str">
        <f t="shared" si="21"/>
        <v/>
      </c>
    </row>
    <row r="431" spans="3:3" x14ac:dyDescent="0.2">
      <c r="C431" s="7" t="str">
        <f t="shared" si="21"/>
        <v/>
      </c>
    </row>
    <row r="432" spans="3:3" x14ac:dyDescent="0.2">
      <c r="C432" s="7" t="str">
        <f t="shared" si="21"/>
        <v/>
      </c>
    </row>
    <row r="433" spans="3:3" x14ac:dyDescent="0.2">
      <c r="C433" s="7" t="str">
        <f t="shared" si="21"/>
        <v/>
      </c>
    </row>
    <row r="434" spans="3:3" x14ac:dyDescent="0.2">
      <c r="C434" s="7" t="str">
        <f t="shared" si="21"/>
        <v/>
      </c>
    </row>
    <row r="435" spans="3:3" x14ac:dyDescent="0.2">
      <c r="C435" s="7" t="str">
        <f t="shared" si="21"/>
        <v/>
      </c>
    </row>
    <row r="436" spans="3:3" x14ac:dyDescent="0.2">
      <c r="C436" s="7" t="str">
        <f t="shared" si="21"/>
        <v/>
      </c>
    </row>
    <row r="437" spans="3:3" x14ac:dyDescent="0.2">
      <c r="C437" s="7" t="str">
        <f t="shared" si="21"/>
        <v/>
      </c>
    </row>
    <row r="438" spans="3:3" x14ac:dyDescent="0.2">
      <c r="C438" s="7" t="str">
        <f t="shared" si="21"/>
        <v/>
      </c>
    </row>
    <row r="439" spans="3:3" x14ac:dyDescent="0.2">
      <c r="C439" s="7" t="str">
        <f t="shared" si="21"/>
        <v/>
      </c>
    </row>
    <row r="440" spans="3:3" x14ac:dyDescent="0.2">
      <c r="C440" s="7" t="str">
        <f t="shared" si="21"/>
        <v/>
      </c>
    </row>
    <row r="441" spans="3:3" x14ac:dyDescent="0.2">
      <c r="C441" s="7" t="str">
        <f t="shared" si="21"/>
        <v/>
      </c>
    </row>
    <row r="442" spans="3:3" x14ac:dyDescent="0.2">
      <c r="C442" s="7" t="str">
        <f t="shared" si="21"/>
        <v/>
      </c>
    </row>
    <row r="443" spans="3:3" x14ac:dyDescent="0.2">
      <c r="C443" s="7" t="str">
        <f t="shared" si="21"/>
        <v/>
      </c>
    </row>
    <row r="444" spans="3:3" x14ac:dyDescent="0.2">
      <c r="C444" s="7" t="str">
        <f t="shared" si="21"/>
        <v/>
      </c>
    </row>
    <row r="445" spans="3:3" x14ac:dyDescent="0.2">
      <c r="C445" s="7" t="str">
        <f t="shared" si="21"/>
        <v/>
      </c>
    </row>
    <row r="446" spans="3:3" x14ac:dyDescent="0.2">
      <c r="C446" s="7" t="str">
        <f t="shared" si="21"/>
        <v/>
      </c>
    </row>
    <row r="447" spans="3:3" x14ac:dyDescent="0.2">
      <c r="C447" s="7" t="str">
        <f t="shared" si="21"/>
        <v/>
      </c>
    </row>
    <row r="448" spans="3:3" x14ac:dyDescent="0.2">
      <c r="C448" s="7" t="str">
        <f t="shared" si="21"/>
        <v/>
      </c>
    </row>
    <row r="449" spans="3:3" x14ac:dyDescent="0.2">
      <c r="C449" s="7" t="str">
        <f t="shared" si="21"/>
        <v/>
      </c>
    </row>
    <row r="450" spans="3:3" x14ac:dyDescent="0.2">
      <c r="C450" s="7" t="str">
        <f t="shared" si="21"/>
        <v/>
      </c>
    </row>
    <row r="451" spans="3:3" x14ac:dyDescent="0.2">
      <c r="C451" s="7" t="str">
        <f t="shared" si="21"/>
        <v/>
      </c>
    </row>
    <row r="452" spans="3:3" x14ac:dyDescent="0.2">
      <c r="C452" s="7" t="str">
        <f t="shared" si="21"/>
        <v/>
      </c>
    </row>
    <row r="453" spans="3:3" x14ac:dyDescent="0.2">
      <c r="C453" s="7" t="str">
        <f t="shared" si="21"/>
        <v/>
      </c>
    </row>
    <row r="454" spans="3:3" x14ac:dyDescent="0.2">
      <c r="C454" s="7" t="str">
        <f t="shared" si="21"/>
        <v/>
      </c>
    </row>
    <row r="455" spans="3:3" x14ac:dyDescent="0.2">
      <c r="C455" s="7" t="str">
        <f t="shared" si="21"/>
        <v/>
      </c>
    </row>
    <row r="456" spans="3:3" x14ac:dyDescent="0.2">
      <c r="C456" s="7" t="str">
        <f t="shared" si="21"/>
        <v/>
      </c>
    </row>
    <row r="457" spans="3:3" x14ac:dyDescent="0.2">
      <c r="C457" s="7" t="str">
        <f t="shared" si="21"/>
        <v/>
      </c>
    </row>
    <row r="458" spans="3:3" x14ac:dyDescent="0.2">
      <c r="C458" s="7" t="str">
        <f t="shared" si="21"/>
        <v/>
      </c>
    </row>
    <row r="459" spans="3:3" x14ac:dyDescent="0.2">
      <c r="C459" s="7" t="str">
        <f t="shared" si="21"/>
        <v/>
      </c>
    </row>
    <row r="460" spans="3:3" x14ac:dyDescent="0.2">
      <c r="C460" s="7" t="str">
        <f t="shared" si="21"/>
        <v/>
      </c>
    </row>
    <row r="461" spans="3:3" x14ac:dyDescent="0.2">
      <c r="C461" s="7" t="str">
        <f t="shared" si="21"/>
        <v/>
      </c>
    </row>
    <row r="462" spans="3:3" x14ac:dyDescent="0.2">
      <c r="C462" s="7" t="str">
        <f t="shared" si="21"/>
        <v/>
      </c>
    </row>
    <row r="463" spans="3:3" x14ac:dyDescent="0.2">
      <c r="C463" s="7" t="str">
        <f t="shared" si="21"/>
        <v/>
      </c>
    </row>
    <row r="464" spans="3:3" x14ac:dyDescent="0.2">
      <c r="C464" s="7" t="str">
        <f t="shared" si="21"/>
        <v/>
      </c>
    </row>
    <row r="465" spans="3:3" x14ac:dyDescent="0.2">
      <c r="C465" s="7" t="str">
        <f t="shared" si="21"/>
        <v/>
      </c>
    </row>
    <row r="466" spans="3:3" x14ac:dyDescent="0.2">
      <c r="C466" s="7" t="str">
        <f t="shared" si="21"/>
        <v/>
      </c>
    </row>
    <row r="467" spans="3:3" x14ac:dyDescent="0.2">
      <c r="C467" s="7" t="str">
        <f t="shared" si="21"/>
        <v/>
      </c>
    </row>
    <row r="468" spans="3:3" x14ac:dyDescent="0.2">
      <c r="C468" s="7" t="str">
        <f t="shared" si="21"/>
        <v/>
      </c>
    </row>
    <row r="469" spans="3:3" x14ac:dyDescent="0.2">
      <c r="C469" s="7" t="str">
        <f t="shared" si="21"/>
        <v/>
      </c>
    </row>
    <row r="470" spans="3:3" x14ac:dyDescent="0.2">
      <c r="C470" s="7" t="str">
        <f t="shared" si="21"/>
        <v/>
      </c>
    </row>
    <row r="471" spans="3:3" x14ac:dyDescent="0.2">
      <c r="C471" s="7" t="str">
        <f t="shared" si="21"/>
        <v/>
      </c>
    </row>
    <row r="472" spans="3:3" x14ac:dyDescent="0.2">
      <c r="C472" s="7" t="str">
        <f t="shared" si="21"/>
        <v/>
      </c>
    </row>
    <row r="473" spans="3:3" x14ac:dyDescent="0.2">
      <c r="C473" s="7" t="str">
        <f t="shared" si="21"/>
        <v/>
      </c>
    </row>
    <row r="474" spans="3:3" x14ac:dyDescent="0.2">
      <c r="C474" s="7" t="str">
        <f t="shared" si="21"/>
        <v/>
      </c>
    </row>
    <row r="475" spans="3:3" x14ac:dyDescent="0.2">
      <c r="C475" s="7" t="str">
        <f t="shared" si="21"/>
        <v/>
      </c>
    </row>
    <row r="476" spans="3:3" x14ac:dyDescent="0.2">
      <c r="C476" s="7" t="str">
        <f t="shared" si="21"/>
        <v/>
      </c>
    </row>
    <row r="477" spans="3:3" x14ac:dyDescent="0.2">
      <c r="C477" s="7" t="str">
        <f t="shared" si="21"/>
        <v/>
      </c>
    </row>
    <row r="478" spans="3:3" x14ac:dyDescent="0.2">
      <c r="C478" s="7" t="str">
        <f t="shared" si="21"/>
        <v/>
      </c>
    </row>
    <row r="479" spans="3:3" x14ac:dyDescent="0.2">
      <c r="C479" s="7" t="str">
        <f t="shared" si="21"/>
        <v/>
      </c>
    </row>
    <row r="480" spans="3:3" x14ac:dyDescent="0.2">
      <c r="C480" s="7" t="str">
        <f t="shared" si="21"/>
        <v/>
      </c>
    </row>
    <row r="481" spans="3:3" x14ac:dyDescent="0.2">
      <c r="C481" s="7" t="str">
        <f t="shared" si="21"/>
        <v/>
      </c>
    </row>
    <row r="482" spans="3:3" x14ac:dyDescent="0.2">
      <c r="C482" s="7" t="str">
        <f t="shared" si="21"/>
        <v/>
      </c>
    </row>
    <row r="483" spans="3:3" x14ac:dyDescent="0.2">
      <c r="C483" s="7" t="str">
        <f t="shared" si="21"/>
        <v/>
      </c>
    </row>
    <row r="484" spans="3:3" x14ac:dyDescent="0.2">
      <c r="C484" s="7" t="str">
        <f t="shared" si="21"/>
        <v/>
      </c>
    </row>
    <row r="485" spans="3:3" x14ac:dyDescent="0.2">
      <c r="C485" s="7" t="str">
        <f t="shared" si="21"/>
        <v/>
      </c>
    </row>
    <row r="486" spans="3:3" x14ac:dyDescent="0.2">
      <c r="C486" s="7" t="str">
        <f t="shared" si="21"/>
        <v/>
      </c>
    </row>
    <row r="487" spans="3:3" x14ac:dyDescent="0.2">
      <c r="C487" s="7" t="str">
        <f t="shared" si="21"/>
        <v/>
      </c>
    </row>
    <row r="488" spans="3:3" x14ac:dyDescent="0.2">
      <c r="C488" s="7" t="str">
        <f t="shared" si="21"/>
        <v/>
      </c>
    </row>
    <row r="489" spans="3:3" x14ac:dyDescent="0.2">
      <c r="C489" s="7" t="str">
        <f t="shared" si="21"/>
        <v/>
      </c>
    </row>
    <row r="490" spans="3:3" x14ac:dyDescent="0.2">
      <c r="C490" s="7" t="str">
        <f t="shared" si="21"/>
        <v/>
      </c>
    </row>
    <row r="491" spans="3:3" x14ac:dyDescent="0.2">
      <c r="C491" s="7" t="str">
        <f t="shared" si="21"/>
        <v/>
      </c>
    </row>
    <row r="492" spans="3:3" x14ac:dyDescent="0.2">
      <c r="C492" s="7" t="str">
        <f t="shared" si="21"/>
        <v/>
      </c>
    </row>
    <row r="493" spans="3:3" x14ac:dyDescent="0.2">
      <c r="C493" s="7" t="str">
        <f t="shared" ref="C493:C543" si="22">IF(D493="",IF(E493="","",""),IF(E493="","",DAYS360(D493,E493)+1))</f>
        <v/>
      </c>
    </row>
    <row r="494" spans="3:3" x14ac:dyDescent="0.2">
      <c r="C494" s="7" t="str">
        <f t="shared" si="22"/>
        <v/>
      </c>
    </row>
    <row r="495" spans="3:3" x14ac:dyDescent="0.2">
      <c r="C495" s="7" t="str">
        <f t="shared" si="22"/>
        <v/>
      </c>
    </row>
    <row r="496" spans="3:3" x14ac:dyDescent="0.2">
      <c r="C496" s="7" t="str">
        <f t="shared" si="22"/>
        <v/>
      </c>
    </row>
    <row r="497" spans="3:3" x14ac:dyDescent="0.2">
      <c r="C497" s="7" t="str">
        <f t="shared" si="22"/>
        <v/>
      </c>
    </row>
    <row r="498" spans="3:3" x14ac:dyDescent="0.2">
      <c r="C498" s="7" t="str">
        <f t="shared" si="22"/>
        <v/>
      </c>
    </row>
    <row r="499" spans="3:3" x14ac:dyDescent="0.2">
      <c r="C499" s="7" t="str">
        <f t="shared" si="22"/>
        <v/>
      </c>
    </row>
    <row r="500" spans="3:3" x14ac:dyDescent="0.2">
      <c r="C500" s="7" t="str">
        <f t="shared" si="22"/>
        <v/>
      </c>
    </row>
    <row r="501" spans="3:3" x14ac:dyDescent="0.2">
      <c r="C501" s="7" t="str">
        <f t="shared" si="22"/>
        <v/>
      </c>
    </row>
    <row r="502" spans="3:3" x14ac:dyDescent="0.2">
      <c r="C502" s="7" t="str">
        <f t="shared" si="22"/>
        <v/>
      </c>
    </row>
    <row r="503" spans="3:3" x14ac:dyDescent="0.2">
      <c r="C503" s="7" t="str">
        <f t="shared" si="22"/>
        <v/>
      </c>
    </row>
    <row r="504" spans="3:3" x14ac:dyDescent="0.2">
      <c r="C504" s="7" t="str">
        <f t="shared" si="22"/>
        <v/>
      </c>
    </row>
    <row r="505" spans="3:3" x14ac:dyDescent="0.2">
      <c r="C505" s="7" t="str">
        <f t="shared" si="22"/>
        <v/>
      </c>
    </row>
    <row r="506" spans="3:3" x14ac:dyDescent="0.2">
      <c r="C506" s="7" t="str">
        <f t="shared" si="22"/>
        <v/>
      </c>
    </row>
    <row r="507" spans="3:3" x14ac:dyDescent="0.2">
      <c r="C507" s="7" t="str">
        <f t="shared" si="22"/>
        <v/>
      </c>
    </row>
    <row r="508" spans="3:3" x14ac:dyDescent="0.2">
      <c r="C508" s="7" t="str">
        <f t="shared" si="22"/>
        <v/>
      </c>
    </row>
    <row r="509" spans="3:3" x14ac:dyDescent="0.2">
      <c r="C509" s="7" t="str">
        <f t="shared" si="22"/>
        <v/>
      </c>
    </row>
    <row r="510" spans="3:3" x14ac:dyDescent="0.2">
      <c r="C510" s="7" t="str">
        <f t="shared" si="22"/>
        <v/>
      </c>
    </row>
    <row r="511" spans="3:3" x14ac:dyDescent="0.2">
      <c r="C511" s="7" t="str">
        <f t="shared" si="22"/>
        <v/>
      </c>
    </row>
    <row r="512" spans="3:3" x14ac:dyDescent="0.2">
      <c r="C512" s="7" t="str">
        <f t="shared" si="22"/>
        <v/>
      </c>
    </row>
    <row r="513" spans="3:3" x14ac:dyDescent="0.2">
      <c r="C513" s="7" t="str">
        <f t="shared" si="22"/>
        <v/>
      </c>
    </row>
    <row r="514" spans="3:3" x14ac:dyDescent="0.2">
      <c r="C514" s="7" t="str">
        <f t="shared" si="22"/>
        <v/>
      </c>
    </row>
    <row r="515" spans="3:3" x14ac:dyDescent="0.2">
      <c r="C515" s="7" t="str">
        <f t="shared" si="22"/>
        <v/>
      </c>
    </row>
    <row r="516" spans="3:3" x14ac:dyDescent="0.2">
      <c r="C516" s="7" t="str">
        <f t="shared" si="22"/>
        <v/>
      </c>
    </row>
    <row r="517" spans="3:3" x14ac:dyDescent="0.2">
      <c r="C517" s="7" t="str">
        <f t="shared" si="22"/>
        <v/>
      </c>
    </row>
    <row r="518" spans="3:3" x14ac:dyDescent="0.2">
      <c r="C518" s="7" t="str">
        <f t="shared" si="22"/>
        <v/>
      </c>
    </row>
    <row r="519" spans="3:3" x14ac:dyDescent="0.2">
      <c r="C519" s="7" t="str">
        <f t="shared" si="22"/>
        <v/>
      </c>
    </row>
    <row r="520" spans="3:3" x14ac:dyDescent="0.2">
      <c r="C520" s="7" t="str">
        <f t="shared" si="22"/>
        <v/>
      </c>
    </row>
    <row r="521" spans="3:3" x14ac:dyDescent="0.2">
      <c r="C521" s="7" t="str">
        <f t="shared" si="22"/>
        <v/>
      </c>
    </row>
    <row r="522" spans="3:3" x14ac:dyDescent="0.2">
      <c r="C522" s="7" t="str">
        <f t="shared" si="22"/>
        <v/>
      </c>
    </row>
    <row r="523" spans="3:3" x14ac:dyDescent="0.2">
      <c r="C523" s="7" t="str">
        <f t="shared" si="22"/>
        <v/>
      </c>
    </row>
    <row r="524" spans="3:3" x14ac:dyDescent="0.2">
      <c r="C524" s="7" t="str">
        <f t="shared" si="22"/>
        <v/>
      </c>
    </row>
    <row r="525" spans="3:3" x14ac:dyDescent="0.2">
      <c r="C525" s="7" t="str">
        <f t="shared" si="22"/>
        <v/>
      </c>
    </row>
    <row r="526" spans="3:3" x14ac:dyDescent="0.2">
      <c r="C526" s="7" t="str">
        <f t="shared" si="22"/>
        <v/>
      </c>
    </row>
    <row r="527" spans="3:3" x14ac:dyDescent="0.2">
      <c r="C527" s="7" t="str">
        <f t="shared" si="22"/>
        <v/>
      </c>
    </row>
    <row r="528" spans="3:3" x14ac:dyDescent="0.2">
      <c r="C528" s="7" t="str">
        <f t="shared" si="22"/>
        <v/>
      </c>
    </row>
    <row r="529" spans="3:3" x14ac:dyDescent="0.2">
      <c r="C529" s="7" t="str">
        <f t="shared" si="22"/>
        <v/>
      </c>
    </row>
    <row r="530" spans="3:3" x14ac:dyDescent="0.2">
      <c r="C530" s="7" t="str">
        <f t="shared" si="22"/>
        <v/>
      </c>
    </row>
    <row r="531" spans="3:3" x14ac:dyDescent="0.2">
      <c r="C531" s="7" t="str">
        <f t="shared" si="22"/>
        <v/>
      </c>
    </row>
    <row r="532" spans="3:3" x14ac:dyDescent="0.2">
      <c r="C532" s="7" t="str">
        <f t="shared" si="22"/>
        <v/>
      </c>
    </row>
    <row r="533" spans="3:3" x14ac:dyDescent="0.2">
      <c r="C533" s="7" t="str">
        <f t="shared" si="22"/>
        <v/>
      </c>
    </row>
    <row r="534" spans="3:3" x14ac:dyDescent="0.2">
      <c r="C534" s="7" t="str">
        <f t="shared" si="22"/>
        <v/>
      </c>
    </row>
    <row r="535" spans="3:3" x14ac:dyDescent="0.2">
      <c r="C535" s="7" t="str">
        <f t="shared" si="22"/>
        <v/>
      </c>
    </row>
    <row r="536" spans="3:3" x14ac:dyDescent="0.2">
      <c r="C536" s="7" t="str">
        <f t="shared" si="22"/>
        <v/>
      </c>
    </row>
    <row r="537" spans="3:3" x14ac:dyDescent="0.2">
      <c r="C537" s="7" t="str">
        <f t="shared" si="22"/>
        <v/>
      </c>
    </row>
    <row r="538" spans="3:3" x14ac:dyDescent="0.2">
      <c r="C538" s="7" t="str">
        <f t="shared" si="22"/>
        <v/>
      </c>
    </row>
    <row r="539" spans="3:3" x14ac:dyDescent="0.2">
      <c r="C539" s="7" t="str">
        <f t="shared" si="22"/>
        <v/>
      </c>
    </row>
    <row r="540" spans="3:3" x14ac:dyDescent="0.2">
      <c r="C540" s="7" t="str">
        <f t="shared" si="22"/>
        <v/>
      </c>
    </row>
    <row r="541" spans="3:3" x14ac:dyDescent="0.2">
      <c r="C541" s="7" t="str">
        <f t="shared" si="22"/>
        <v/>
      </c>
    </row>
    <row r="542" spans="3:3" x14ac:dyDescent="0.2">
      <c r="C542" s="7" t="str">
        <f t="shared" si="22"/>
        <v/>
      </c>
    </row>
    <row r="543" spans="3:3" x14ac:dyDescent="0.2">
      <c r="C543" s="7" t="str">
        <f t="shared" si="22"/>
        <v/>
      </c>
    </row>
  </sheetData>
  <mergeCells count="29">
    <mergeCell ref="I62:K62"/>
    <mergeCell ref="I63:K63"/>
    <mergeCell ref="I65:K65"/>
    <mergeCell ref="I66:K66"/>
    <mergeCell ref="A2:L2"/>
    <mergeCell ref="M2:N2"/>
    <mergeCell ref="O2:P2"/>
    <mergeCell ref="A23:L23"/>
    <mergeCell ref="I61:K61"/>
    <mergeCell ref="I56:K56"/>
    <mergeCell ref="B44:H44"/>
    <mergeCell ref="A53:K53"/>
    <mergeCell ref="I57:K57"/>
    <mergeCell ref="M89:O89"/>
    <mergeCell ref="M23:N23"/>
    <mergeCell ref="O23:P23"/>
    <mergeCell ref="F1:H1"/>
    <mergeCell ref="A1:B1"/>
    <mergeCell ref="C1:D1"/>
    <mergeCell ref="I54:K54"/>
    <mergeCell ref="I55:K55"/>
    <mergeCell ref="A89:L89"/>
    <mergeCell ref="I59:K59"/>
    <mergeCell ref="I60:K60"/>
    <mergeCell ref="I67:K67"/>
    <mergeCell ref="B71:N71"/>
    <mergeCell ref="I64:K64"/>
    <mergeCell ref="I68:K68"/>
    <mergeCell ref="I58:K58"/>
  </mergeCells>
  <phoneticPr fontId="10" type="noConversion"/>
  <conditionalFormatting sqref="C45:E52 J10 J14:J21 D22:P22 D92:AT92 Q93:Q104 D21:G21 M21:P21 D6:F20 A5:K5">
    <cfRule type="cellIs" dxfId="501" priority="3342" stopIfTrue="1" operator="equal">
      <formula>"K"</formula>
    </cfRule>
    <cfRule type="cellIs" dxfId="500" priority="3343" stopIfTrue="1" operator="equal">
      <formula>"A"</formula>
    </cfRule>
    <cfRule type="cellIs" dxfId="499" priority="3344" stopIfTrue="1" operator="equal">
      <formula>"P"</formula>
    </cfRule>
  </conditionalFormatting>
  <conditionalFormatting sqref="C42:E43 F46:H51 B46:B51">
    <cfRule type="cellIs" dxfId="498" priority="3414" stopIfTrue="1" operator="equal">
      <formula>"K"</formula>
    </cfRule>
    <cfRule type="cellIs" dxfId="497" priority="3415" stopIfTrue="1" operator="equal">
      <formula>"A"</formula>
    </cfRule>
    <cfRule type="cellIs" dxfId="496" priority="3416" stopIfTrue="1" operator="equal">
      <formula>"P"</formula>
    </cfRule>
  </conditionalFormatting>
  <conditionalFormatting sqref="F46:F51">
    <cfRule type="cellIs" dxfId="495" priority="3411" stopIfTrue="1" operator="equal">
      <formula>"K"</formula>
    </cfRule>
    <cfRule type="cellIs" dxfId="494" priority="3412" stopIfTrue="1" operator="equal">
      <formula>"A"</formula>
    </cfRule>
    <cfRule type="cellIs" dxfId="493" priority="3413" stopIfTrue="1" operator="equal">
      <formula>"P"</formula>
    </cfRule>
  </conditionalFormatting>
  <conditionalFormatting sqref="H46:H51">
    <cfRule type="cellIs" dxfId="492" priority="3408" stopIfTrue="1" operator="equal">
      <formula>"K"</formula>
    </cfRule>
    <cfRule type="cellIs" dxfId="491" priority="3409" stopIfTrue="1" operator="equal">
      <formula>"A"</formula>
    </cfRule>
    <cfRule type="cellIs" dxfId="490" priority="3410" stopIfTrue="1" operator="equal">
      <formula>"P"</formula>
    </cfRule>
  </conditionalFormatting>
  <conditionalFormatting sqref="A92:C92">
    <cfRule type="cellIs" dxfId="489" priority="2128" stopIfTrue="1" operator="equal">
      <formula>"K"</formula>
    </cfRule>
    <cfRule type="cellIs" dxfId="488" priority="2129" stopIfTrue="1" operator="equal">
      <formula>"A"</formula>
    </cfRule>
    <cfRule type="cellIs" dxfId="487" priority="2130" stopIfTrue="1" operator="equal">
      <formula>"P"</formula>
    </cfRule>
  </conditionalFormatting>
  <conditionalFormatting sqref="L105">
    <cfRule type="cellIs" dxfId="486" priority="1584" stopIfTrue="1" operator="equal">
      <formula>"K"</formula>
    </cfRule>
    <cfRule type="cellIs" dxfId="485" priority="1585" stopIfTrue="1" operator="equal">
      <formula>"A"</formula>
    </cfRule>
    <cfRule type="cellIs" dxfId="484" priority="1586" stopIfTrue="1" operator="equal">
      <formula>"P"</formula>
    </cfRule>
  </conditionalFormatting>
  <conditionalFormatting sqref="D105:F105">
    <cfRule type="cellIs" dxfId="483" priority="1539" stopIfTrue="1" operator="equal">
      <formula>"K"</formula>
    </cfRule>
    <cfRule type="cellIs" dxfId="482" priority="1540" stopIfTrue="1" operator="equal">
      <formula>"A"</formula>
    </cfRule>
    <cfRule type="cellIs" dxfId="481" priority="1541" stopIfTrue="1" operator="equal">
      <formula>"P"</formula>
    </cfRule>
  </conditionalFormatting>
  <conditionalFormatting sqref="I105:J105">
    <cfRule type="cellIs" dxfId="480" priority="1545" stopIfTrue="1" operator="equal">
      <formula>"K"</formula>
    </cfRule>
    <cfRule type="cellIs" dxfId="479" priority="1546" stopIfTrue="1" operator="equal">
      <formula>"A"</formula>
    </cfRule>
    <cfRule type="cellIs" dxfId="478" priority="1547" stopIfTrue="1" operator="equal">
      <formula>"P"</formula>
    </cfRule>
  </conditionalFormatting>
  <conditionalFormatting sqref="I105:J105">
    <cfRule type="cellIs" dxfId="477" priority="1542" stopIfTrue="1" operator="equal">
      <formula>"K"</formula>
    </cfRule>
    <cfRule type="cellIs" dxfId="476" priority="1543" stopIfTrue="1" operator="equal">
      <formula>"A"</formula>
    </cfRule>
    <cfRule type="cellIs" dxfId="475" priority="1544" stopIfTrue="1" operator="equal">
      <formula>"P"</formula>
    </cfRule>
  </conditionalFormatting>
  <conditionalFormatting sqref="D105:F105">
    <cfRule type="cellIs" dxfId="474" priority="1536" stopIfTrue="1" operator="equal">
      <formula>"K"</formula>
    </cfRule>
    <cfRule type="cellIs" dxfId="473" priority="1537" stopIfTrue="1" operator="equal">
      <formula>"A"</formula>
    </cfRule>
    <cfRule type="cellIs" dxfId="472" priority="1538" stopIfTrue="1" operator="equal">
      <formula>"P"</formula>
    </cfRule>
  </conditionalFormatting>
  <conditionalFormatting sqref="H105">
    <cfRule type="cellIs" dxfId="471" priority="1533" stopIfTrue="1" operator="equal">
      <formula>"K"</formula>
    </cfRule>
    <cfRule type="cellIs" dxfId="470" priority="1534" stopIfTrue="1" operator="equal">
      <formula>"A"</formula>
    </cfRule>
    <cfRule type="cellIs" dxfId="469" priority="1535" stopIfTrue="1" operator="equal">
      <formula>"P"</formula>
    </cfRule>
  </conditionalFormatting>
  <conditionalFormatting sqref="H105">
    <cfRule type="cellIs" dxfId="468" priority="1530" stopIfTrue="1" operator="equal">
      <formula>"K"</formula>
    </cfRule>
    <cfRule type="cellIs" dxfId="467" priority="1531" stopIfTrue="1" operator="equal">
      <formula>"A"</formula>
    </cfRule>
    <cfRule type="cellIs" dxfId="466" priority="1532" stopIfTrue="1" operator="equal">
      <formula>"P"</formula>
    </cfRule>
  </conditionalFormatting>
  <conditionalFormatting sqref="H93:H104">
    <cfRule type="cellIs" dxfId="465" priority="1190" stopIfTrue="1" operator="equal">
      <formula>"K"</formula>
    </cfRule>
    <cfRule type="cellIs" dxfId="464" priority="1191" stopIfTrue="1" operator="equal">
      <formula>"A"</formula>
    </cfRule>
    <cfRule type="cellIs" dxfId="463" priority="1192" stopIfTrue="1" operator="equal">
      <formula>"P"</formula>
    </cfRule>
  </conditionalFormatting>
  <conditionalFormatting sqref="H93:H104">
    <cfRule type="cellIs" dxfId="462" priority="1193" stopIfTrue="1" operator="equal">
      <formula>"K"</formula>
    </cfRule>
    <cfRule type="cellIs" dxfId="461" priority="1194" stopIfTrue="1" operator="equal">
      <formula>"A"</formula>
    </cfRule>
    <cfRule type="cellIs" dxfId="460" priority="1195" stopIfTrue="1" operator="equal">
      <formula>"P"</formula>
    </cfRule>
  </conditionalFormatting>
  <conditionalFormatting sqref="O96:O104">
    <cfRule type="cellIs" dxfId="459" priority="1166" stopIfTrue="1" operator="equal">
      <formula>"K"</formula>
    </cfRule>
    <cfRule type="cellIs" dxfId="458" priority="1167" stopIfTrue="1" operator="equal">
      <formula>"A"</formula>
    </cfRule>
    <cfRule type="cellIs" dxfId="457" priority="1168" stopIfTrue="1" operator="equal">
      <formula>"P"</formula>
    </cfRule>
  </conditionalFormatting>
  <conditionalFormatting sqref="K105">
    <cfRule type="cellIs" dxfId="456" priority="1611" stopIfTrue="1" operator="equal">
      <formula>"K"</formula>
    </cfRule>
    <cfRule type="cellIs" dxfId="455" priority="1612" stopIfTrue="1" operator="equal">
      <formula>"A"</formula>
    </cfRule>
    <cfRule type="cellIs" dxfId="454" priority="1613" stopIfTrue="1" operator="equal">
      <formula>"P"</formula>
    </cfRule>
  </conditionalFormatting>
  <conditionalFormatting sqref="K93">
    <cfRule type="cellIs" dxfId="453" priority="1271" stopIfTrue="1" operator="equal">
      <formula>"K"</formula>
    </cfRule>
    <cfRule type="cellIs" dxfId="452" priority="1272" stopIfTrue="1" operator="equal">
      <formula>"A"</formula>
    </cfRule>
    <cfRule type="cellIs" dxfId="451" priority="1273" stopIfTrue="1" operator="equal">
      <formula>"P"</formula>
    </cfRule>
  </conditionalFormatting>
  <conditionalFormatting sqref="K105">
    <cfRule type="cellIs" dxfId="450" priority="1602" stopIfTrue="1" operator="equal">
      <formula>"K"</formula>
    </cfRule>
    <cfRule type="cellIs" dxfId="449" priority="1603" stopIfTrue="1" operator="equal">
      <formula>"A"</formula>
    </cfRule>
    <cfRule type="cellIs" dxfId="448" priority="1604" stopIfTrue="1" operator="equal">
      <formula>"P"</formula>
    </cfRule>
  </conditionalFormatting>
  <conditionalFormatting sqref="L105">
    <cfRule type="cellIs" dxfId="447" priority="1593" stopIfTrue="1" operator="equal">
      <formula>"K"</formula>
    </cfRule>
    <cfRule type="cellIs" dxfId="446" priority="1594" stopIfTrue="1" operator="equal">
      <formula>"A"</formula>
    </cfRule>
    <cfRule type="cellIs" dxfId="445" priority="1595" stopIfTrue="1" operator="equal">
      <formula>"P"</formula>
    </cfRule>
  </conditionalFormatting>
  <conditionalFormatting sqref="K93:K95">
    <cfRule type="cellIs" dxfId="444" priority="1265" stopIfTrue="1" operator="equal">
      <formula>"K"</formula>
    </cfRule>
    <cfRule type="cellIs" dxfId="443" priority="1266" stopIfTrue="1" operator="equal">
      <formula>"A"</formula>
    </cfRule>
    <cfRule type="cellIs" dxfId="442" priority="1267" stopIfTrue="1" operator="equal">
      <formula>"P"</formula>
    </cfRule>
  </conditionalFormatting>
  <conditionalFormatting sqref="K94:K95">
    <cfRule type="cellIs" dxfId="441" priority="1262" stopIfTrue="1" operator="equal">
      <formula>"K"</formula>
    </cfRule>
    <cfRule type="cellIs" dxfId="440" priority="1263" stopIfTrue="1" operator="equal">
      <formula>"A"</formula>
    </cfRule>
    <cfRule type="cellIs" dxfId="439" priority="1264" stopIfTrue="1" operator="equal">
      <formula>"P"</formula>
    </cfRule>
  </conditionalFormatting>
  <conditionalFormatting sqref="L93">
    <cfRule type="cellIs" dxfId="438" priority="1256" stopIfTrue="1" operator="equal">
      <formula>"K"</formula>
    </cfRule>
    <cfRule type="cellIs" dxfId="437" priority="1257" stopIfTrue="1" operator="equal">
      <formula>"A"</formula>
    </cfRule>
    <cfRule type="cellIs" dxfId="436" priority="1258" stopIfTrue="1" operator="equal">
      <formula>"P"</formula>
    </cfRule>
  </conditionalFormatting>
  <conditionalFormatting sqref="L93">
    <cfRule type="cellIs" dxfId="435" priority="1253" stopIfTrue="1" operator="equal">
      <formula>"K"</formula>
    </cfRule>
    <cfRule type="cellIs" dxfId="434" priority="1254" stopIfTrue="1" operator="equal">
      <formula>"A"</formula>
    </cfRule>
    <cfRule type="cellIs" dxfId="433" priority="1255" stopIfTrue="1" operator="equal">
      <formula>"P"</formula>
    </cfRule>
  </conditionalFormatting>
  <conditionalFormatting sqref="F93:G93">
    <cfRule type="cellIs" dxfId="432" priority="1232" stopIfTrue="1" operator="equal">
      <formula>"K"</formula>
    </cfRule>
    <cfRule type="cellIs" dxfId="431" priority="1233" stopIfTrue="1" operator="equal">
      <formula>"A"</formula>
    </cfRule>
    <cfRule type="cellIs" dxfId="430" priority="1234" stopIfTrue="1" operator="equal">
      <formula>"P"</formula>
    </cfRule>
  </conditionalFormatting>
  <conditionalFormatting sqref="K96:L104">
    <cfRule type="cellIs" dxfId="429" priority="1238" stopIfTrue="1" operator="equal">
      <formula>"K"</formula>
    </cfRule>
    <cfRule type="cellIs" dxfId="428" priority="1239" stopIfTrue="1" operator="equal">
      <formula>"A"</formula>
    </cfRule>
    <cfRule type="cellIs" dxfId="427" priority="1240" stopIfTrue="1" operator="equal">
      <formula>"P"</formula>
    </cfRule>
  </conditionalFormatting>
  <conditionalFormatting sqref="F105:G105">
    <cfRule type="cellIs" dxfId="426" priority="1569" stopIfTrue="1" operator="equal">
      <formula>"K"</formula>
    </cfRule>
    <cfRule type="cellIs" dxfId="425" priority="1570" stopIfTrue="1" operator="equal">
      <formula>"A"</formula>
    </cfRule>
    <cfRule type="cellIs" dxfId="424" priority="1571" stopIfTrue="1" operator="equal">
      <formula>"P"</formula>
    </cfRule>
  </conditionalFormatting>
  <conditionalFormatting sqref="F93:G104">
    <cfRule type="cellIs" dxfId="423" priority="1229" stopIfTrue="1" operator="equal">
      <formula>"K"</formula>
    </cfRule>
    <cfRule type="cellIs" dxfId="422" priority="1230" stopIfTrue="1" operator="equal">
      <formula>"A"</formula>
    </cfRule>
    <cfRule type="cellIs" dxfId="421" priority="1231" stopIfTrue="1" operator="equal">
      <formula>"P"</formula>
    </cfRule>
  </conditionalFormatting>
  <conditionalFormatting sqref="F99:G100">
    <cfRule type="cellIs" dxfId="420" priority="1226" stopIfTrue="1" operator="equal">
      <formula>"K"</formula>
    </cfRule>
    <cfRule type="cellIs" dxfId="419" priority="1227" stopIfTrue="1" operator="equal">
      <formula>"A"</formula>
    </cfRule>
    <cfRule type="cellIs" dxfId="418" priority="1228" stopIfTrue="1" operator="equal">
      <formula>"P"</formula>
    </cfRule>
  </conditionalFormatting>
  <conditionalFormatting sqref="F101:G102">
    <cfRule type="cellIs" dxfId="417" priority="1223" stopIfTrue="1" operator="equal">
      <formula>"K"</formula>
    </cfRule>
    <cfRule type="cellIs" dxfId="416" priority="1224" stopIfTrue="1" operator="equal">
      <formula>"A"</formula>
    </cfRule>
    <cfRule type="cellIs" dxfId="415" priority="1225" stopIfTrue="1" operator="equal">
      <formula>"P"</formula>
    </cfRule>
  </conditionalFormatting>
  <conditionalFormatting sqref="F94:G96">
    <cfRule type="cellIs" dxfId="414" priority="1220" stopIfTrue="1" operator="equal">
      <formula>"K"</formula>
    </cfRule>
    <cfRule type="cellIs" dxfId="413" priority="1221" stopIfTrue="1" operator="equal">
      <formula>"A"</formula>
    </cfRule>
    <cfRule type="cellIs" dxfId="412" priority="1222" stopIfTrue="1" operator="equal">
      <formula>"P"</formula>
    </cfRule>
  </conditionalFormatting>
  <conditionalFormatting sqref="F94:G96">
    <cfRule type="cellIs" dxfId="411" priority="1217" stopIfTrue="1" operator="equal">
      <formula>"K"</formula>
    </cfRule>
    <cfRule type="cellIs" dxfId="410" priority="1218" stopIfTrue="1" operator="equal">
      <formula>"A"</formula>
    </cfRule>
    <cfRule type="cellIs" dxfId="409" priority="1219" stopIfTrue="1" operator="equal">
      <formula>"P"</formula>
    </cfRule>
  </conditionalFormatting>
  <conditionalFormatting sqref="F105:G105">
    <cfRule type="cellIs" dxfId="408" priority="1548" stopIfTrue="1" operator="equal">
      <formula>"K"</formula>
    </cfRule>
    <cfRule type="cellIs" dxfId="407" priority="1549" stopIfTrue="1" operator="equal">
      <formula>"A"</formula>
    </cfRule>
    <cfRule type="cellIs" dxfId="406" priority="1550" stopIfTrue="1" operator="equal">
      <formula>"P"</formula>
    </cfRule>
  </conditionalFormatting>
  <conditionalFormatting sqref="L94:L95">
    <cfRule type="cellIs" dxfId="405" priority="1244" stopIfTrue="1" operator="equal">
      <formula>"K"</formula>
    </cfRule>
    <cfRule type="cellIs" dxfId="404" priority="1245" stopIfTrue="1" operator="equal">
      <formula>"A"</formula>
    </cfRule>
    <cfRule type="cellIs" dxfId="403" priority="1246" stopIfTrue="1" operator="equal">
      <formula>"P"</formula>
    </cfRule>
  </conditionalFormatting>
  <conditionalFormatting sqref="L94:L95">
    <cfRule type="cellIs" dxfId="402" priority="1247" stopIfTrue="1" operator="equal">
      <formula>"K"</formula>
    </cfRule>
    <cfRule type="cellIs" dxfId="401" priority="1248" stopIfTrue="1" operator="equal">
      <formula>"A"</formula>
    </cfRule>
    <cfRule type="cellIs" dxfId="400" priority="1249" stopIfTrue="1" operator="equal">
      <formula>"P"</formula>
    </cfRule>
  </conditionalFormatting>
  <conditionalFormatting sqref="K96:L104">
    <cfRule type="cellIs" dxfId="399" priority="1241" stopIfTrue="1" operator="equal">
      <formula>"K"</formula>
    </cfRule>
    <cfRule type="cellIs" dxfId="398" priority="1242" stopIfTrue="1" operator="equal">
      <formula>"A"</formula>
    </cfRule>
    <cfRule type="cellIs" dxfId="397" priority="1243" stopIfTrue="1" operator="equal">
      <formula>"P"</formula>
    </cfRule>
  </conditionalFormatting>
  <conditionalFormatting sqref="O105">
    <cfRule type="cellIs" dxfId="396" priority="1515" stopIfTrue="1" operator="equal">
      <formula>"K"</formula>
    </cfRule>
    <cfRule type="cellIs" dxfId="395" priority="1516" stopIfTrue="1" operator="equal">
      <formula>"A"</formula>
    </cfRule>
    <cfRule type="cellIs" dxfId="394" priority="1517" stopIfTrue="1" operator="equal">
      <formula>"P"</formula>
    </cfRule>
  </conditionalFormatting>
  <conditionalFormatting sqref="I99:I100">
    <cfRule type="cellIs" dxfId="393" priority="1187" stopIfTrue="1" operator="equal">
      <formula>"K"</formula>
    </cfRule>
    <cfRule type="cellIs" dxfId="392" priority="1188" stopIfTrue="1" operator="equal">
      <formula>"A"</formula>
    </cfRule>
    <cfRule type="cellIs" dxfId="391" priority="1189" stopIfTrue="1" operator="equal">
      <formula>"P"</formula>
    </cfRule>
  </conditionalFormatting>
  <conditionalFormatting sqref="I99:I100">
    <cfRule type="cellIs" dxfId="390" priority="1184" stopIfTrue="1" operator="equal">
      <formula>"K"</formula>
    </cfRule>
    <cfRule type="cellIs" dxfId="389" priority="1185" stopIfTrue="1" operator="equal">
      <formula>"A"</formula>
    </cfRule>
    <cfRule type="cellIs" dxfId="388" priority="1186" stopIfTrue="1" operator="equal">
      <formula>"P"</formula>
    </cfRule>
  </conditionalFormatting>
  <conditionalFormatting sqref="O93">
    <cfRule type="cellIs" dxfId="387" priority="1178" stopIfTrue="1" operator="equal">
      <formula>"K"</formula>
    </cfRule>
    <cfRule type="cellIs" dxfId="386" priority="1179" stopIfTrue="1" operator="equal">
      <formula>"A"</formula>
    </cfRule>
    <cfRule type="cellIs" dxfId="385" priority="1180" stopIfTrue="1" operator="equal">
      <formula>"P"</formula>
    </cfRule>
  </conditionalFormatting>
  <conditionalFormatting sqref="O93:O95">
    <cfRule type="cellIs" dxfId="384" priority="1175" stopIfTrue="1" operator="equal">
      <formula>"K"</formula>
    </cfRule>
    <cfRule type="cellIs" dxfId="383" priority="1176" stopIfTrue="1" operator="equal">
      <formula>"A"</formula>
    </cfRule>
    <cfRule type="cellIs" dxfId="382" priority="1177" stopIfTrue="1" operator="equal">
      <formula>"P"</formula>
    </cfRule>
  </conditionalFormatting>
  <conditionalFormatting sqref="O105">
    <cfRule type="cellIs" dxfId="381" priority="1506" stopIfTrue="1" operator="equal">
      <formula>"K"</formula>
    </cfRule>
    <cfRule type="cellIs" dxfId="380" priority="1507" stopIfTrue="1" operator="equal">
      <formula>"A"</formula>
    </cfRule>
    <cfRule type="cellIs" dxfId="379" priority="1508" stopIfTrue="1" operator="equal">
      <formula>"P"</formula>
    </cfRule>
  </conditionalFormatting>
  <conditionalFormatting sqref="O94:O95">
    <cfRule type="cellIs" dxfId="378" priority="1169" stopIfTrue="1" operator="equal">
      <formula>"K"</formula>
    </cfRule>
    <cfRule type="cellIs" dxfId="377" priority="1170" stopIfTrue="1" operator="equal">
      <formula>"A"</formula>
    </cfRule>
    <cfRule type="cellIs" dxfId="376" priority="1171" stopIfTrue="1" operator="equal">
      <formula>"P"</formula>
    </cfRule>
  </conditionalFormatting>
  <conditionalFormatting sqref="P105">
    <cfRule type="cellIs" dxfId="375" priority="1491" stopIfTrue="1" operator="equal">
      <formula>"K"</formula>
    </cfRule>
    <cfRule type="cellIs" dxfId="374" priority="1492" stopIfTrue="1" operator="equal">
      <formula>"A"</formula>
    </cfRule>
    <cfRule type="cellIs" dxfId="373" priority="1493" stopIfTrue="1" operator="equal">
      <formula>"P"</formula>
    </cfRule>
  </conditionalFormatting>
  <conditionalFormatting sqref="O96:O104">
    <cfRule type="cellIs" dxfId="372" priority="1163" stopIfTrue="1" operator="equal">
      <formula>"K"</formula>
    </cfRule>
    <cfRule type="cellIs" dxfId="371" priority="1164" stopIfTrue="1" operator="equal">
      <formula>"A"</formula>
    </cfRule>
    <cfRule type="cellIs" dxfId="370" priority="1165" stopIfTrue="1" operator="equal">
      <formula>"P"</formula>
    </cfRule>
  </conditionalFormatting>
  <conditionalFormatting sqref="P93">
    <cfRule type="cellIs" dxfId="369" priority="1160" stopIfTrue="1" operator="equal">
      <formula>"K"</formula>
    </cfRule>
    <cfRule type="cellIs" dxfId="368" priority="1161" stopIfTrue="1" operator="equal">
      <formula>"A"</formula>
    </cfRule>
    <cfRule type="cellIs" dxfId="367" priority="1162" stopIfTrue="1" operator="equal">
      <formula>"P"</formula>
    </cfRule>
  </conditionalFormatting>
  <conditionalFormatting sqref="P93:P95">
    <cfRule type="cellIs" dxfId="366" priority="1154" stopIfTrue="1" operator="equal">
      <formula>"K"</formula>
    </cfRule>
    <cfRule type="cellIs" dxfId="365" priority="1155" stopIfTrue="1" operator="equal">
      <formula>"A"</formula>
    </cfRule>
    <cfRule type="cellIs" dxfId="364" priority="1156" stopIfTrue="1" operator="equal">
      <formula>"P"</formula>
    </cfRule>
  </conditionalFormatting>
  <conditionalFormatting sqref="P94:P95">
    <cfRule type="cellIs" dxfId="363" priority="1151" stopIfTrue="1" operator="equal">
      <formula>"K"</formula>
    </cfRule>
    <cfRule type="cellIs" dxfId="362" priority="1152" stopIfTrue="1" operator="equal">
      <formula>"A"</formula>
    </cfRule>
    <cfRule type="cellIs" dxfId="361" priority="1153" stopIfTrue="1" operator="equal">
      <formula>"P"</formula>
    </cfRule>
  </conditionalFormatting>
  <conditionalFormatting sqref="P105">
    <cfRule type="cellIs" dxfId="360" priority="1482" stopIfTrue="1" operator="equal">
      <formula>"K"</formula>
    </cfRule>
    <cfRule type="cellIs" dxfId="359" priority="1483" stopIfTrue="1" operator="equal">
      <formula>"A"</formula>
    </cfRule>
    <cfRule type="cellIs" dxfId="358" priority="1484" stopIfTrue="1" operator="equal">
      <formula>"P"</formula>
    </cfRule>
  </conditionalFormatting>
  <conditionalFormatting sqref="P96:P104">
    <cfRule type="cellIs" dxfId="357" priority="1142" stopIfTrue="1" operator="equal">
      <formula>"K"</formula>
    </cfRule>
    <cfRule type="cellIs" dxfId="356" priority="1143" stopIfTrue="1" operator="equal">
      <formula>"A"</formula>
    </cfRule>
    <cfRule type="cellIs" dxfId="355" priority="1144" stopIfTrue="1" operator="equal">
      <formula>"P"</formula>
    </cfRule>
  </conditionalFormatting>
  <conditionalFormatting sqref="P96:P104">
    <cfRule type="cellIs" dxfId="354" priority="1145" stopIfTrue="1" operator="equal">
      <formula>"K"</formula>
    </cfRule>
    <cfRule type="cellIs" dxfId="353" priority="1146" stopIfTrue="1" operator="equal">
      <formula>"A"</formula>
    </cfRule>
    <cfRule type="cellIs" dxfId="352" priority="1147" stopIfTrue="1" operator="equal">
      <formula>"P"</formula>
    </cfRule>
  </conditionalFormatting>
  <conditionalFormatting sqref="M99:N100">
    <cfRule type="cellIs" dxfId="351" priority="1130" stopIfTrue="1" operator="equal">
      <formula>"K"</formula>
    </cfRule>
    <cfRule type="cellIs" dxfId="350" priority="1131" stopIfTrue="1" operator="equal">
      <formula>"A"</formula>
    </cfRule>
    <cfRule type="cellIs" dxfId="349" priority="1132" stopIfTrue="1" operator="equal">
      <formula>"P"</formula>
    </cfRule>
  </conditionalFormatting>
  <conditionalFormatting sqref="M93:N93">
    <cfRule type="cellIs" dxfId="348" priority="1136" stopIfTrue="1" operator="equal">
      <formula>"K"</formula>
    </cfRule>
    <cfRule type="cellIs" dxfId="347" priority="1137" stopIfTrue="1" operator="equal">
      <formula>"A"</formula>
    </cfRule>
    <cfRule type="cellIs" dxfId="346" priority="1138" stopIfTrue="1" operator="equal">
      <formula>"P"</formula>
    </cfRule>
  </conditionalFormatting>
  <conditionalFormatting sqref="M105:N105">
    <cfRule type="cellIs" dxfId="345" priority="1467" stopIfTrue="1" operator="equal">
      <formula>"K"</formula>
    </cfRule>
    <cfRule type="cellIs" dxfId="344" priority="1468" stopIfTrue="1" operator="equal">
      <formula>"A"</formula>
    </cfRule>
    <cfRule type="cellIs" dxfId="343" priority="1469" stopIfTrue="1" operator="equal">
      <formula>"P"</formula>
    </cfRule>
  </conditionalFormatting>
  <conditionalFormatting sqref="M101:N102">
    <cfRule type="cellIs" dxfId="342" priority="1127" stopIfTrue="1" operator="equal">
      <formula>"K"</formula>
    </cfRule>
    <cfRule type="cellIs" dxfId="341" priority="1128" stopIfTrue="1" operator="equal">
      <formula>"A"</formula>
    </cfRule>
    <cfRule type="cellIs" dxfId="340" priority="1129" stopIfTrue="1" operator="equal">
      <formula>"P"</formula>
    </cfRule>
  </conditionalFormatting>
  <conditionalFormatting sqref="M94:N96">
    <cfRule type="cellIs" dxfId="339" priority="1124" stopIfTrue="1" operator="equal">
      <formula>"K"</formula>
    </cfRule>
    <cfRule type="cellIs" dxfId="338" priority="1125" stopIfTrue="1" operator="equal">
      <formula>"A"</formula>
    </cfRule>
    <cfRule type="cellIs" dxfId="337" priority="1126" stopIfTrue="1" operator="equal">
      <formula>"P"</formula>
    </cfRule>
  </conditionalFormatting>
  <conditionalFormatting sqref="M94:N96">
    <cfRule type="cellIs" dxfId="336" priority="1121" stopIfTrue="1" operator="equal">
      <formula>"K"</formula>
    </cfRule>
    <cfRule type="cellIs" dxfId="335" priority="1122" stopIfTrue="1" operator="equal">
      <formula>"A"</formula>
    </cfRule>
    <cfRule type="cellIs" dxfId="334" priority="1123" stopIfTrue="1" operator="equal">
      <formula>"P"</formula>
    </cfRule>
  </conditionalFormatting>
  <conditionalFormatting sqref="M97:N97">
    <cfRule type="cellIs" dxfId="333" priority="1118" stopIfTrue="1" operator="equal">
      <formula>"K"</formula>
    </cfRule>
    <cfRule type="cellIs" dxfId="332" priority="1119" stopIfTrue="1" operator="equal">
      <formula>"A"</formula>
    </cfRule>
    <cfRule type="cellIs" dxfId="331" priority="1120" stopIfTrue="1" operator="equal">
      <formula>"P"</formula>
    </cfRule>
  </conditionalFormatting>
  <conditionalFormatting sqref="M97:N97">
    <cfRule type="cellIs" dxfId="330" priority="1115" stopIfTrue="1" operator="equal">
      <formula>"K"</formula>
    </cfRule>
    <cfRule type="cellIs" dxfId="329" priority="1116" stopIfTrue="1" operator="equal">
      <formula>"A"</formula>
    </cfRule>
    <cfRule type="cellIs" dxfId="328" priority="1117" stopIfTrue="1" operator="equal">
      <formula>"P"</formula>
    </cfRule>
  </conditionalFormatting>
  <conditionalFormatting sqref="M105:N105">
    <cfRule type="cellIs" dxfId="327" priority="1446" stopIfTrue="1" operator="equal">
      <formula>"K"</formula>
    </cfRule>
    <cfRule type="cellIs" dxfId="326" priority="1447" stopIfTrue="1" operator="equal">
      <formula>"A"</formula>
    </cfRule>
    <cfRule type="cellIs" dxfId="325" priority="1448" stopIfTrue="1" operator="equal">
      <formula>"P"</formula>
    </cfRule>
  </conditionalFormatting>
  <conditionalFormatting sqref="M105">
    <cfRule type="cellIs" dxfId="324" priority="1443" stopIfTrue="1" operator="equal">
      <formula>"K"</formula>
    </cfRule>
    <cfRule type="cellIs" dxfId="323" priority="1444" stopIfTrue="1" operator="equal">
      <formula>"A"</formula>
    </cfRule>
    <cfRule type="cellIs" dxfId="322" priority="1445" stopIfTrue="1" operator="equal">
      <formula>"P"</formula>
    </cfRule>
  </conditionalFormatting>
  <conditionalFormatting sqref="M105">
    <cfRule type="cellIs" dxfId="321" priority="1440" stopIfTrue="1" operator="equal">
      <formula>"K"</formula>
    </cfRule>
    <cfRule type="cellIs" dxfId="320" priority="1441" stopIfTrue="1" operator="equal">
      <formula>"A"</formula>
    </cfRule>
    <cfRule type="cellIs" dxfId="319" priority="1442" stopIfTrue="1" operator="equal">
      <formula>"P"</formula>
    </cfRule>
  </conditionalFormatting>
  <conditionalFormatting sqref="M93:N93">
    <cfRule type="cellIs" dxfId="318" priority="1139" stopIfTrue="1" operator="equal">
      <formula>"K"</formula>
    </cfRule>
    <cfRule type="cellIs" dxfId="317" priority="1140" stopIfTrue="1" operator="equal">
      <formula>"A"</formula>
    </cfRule>
    <cfRule type="cellIs" dxfId="316" priority="1141" stopIfTrue="1" operator="equal">
      <formula>"P"</formula>
    </cfRule>
  </conditionalFormatting>
  <conditionalFormatting sqref="D91:AT91 D4:K4">
    <cfRule type="cellIs" dxfId="315" priority="1277" stopIfTrue="1" operator="equal">
      <formula>#REF!</formula>
    </cfRule>
  </conditionalFormatting>
  <conditionalFormatting sqref="K93">
    <cfRule type="cellIs" dxfId="314" priority="1268" stopIfTrue="1" operator="equal">
      <formula>"K"</formula>
    </cfRule>
    <cfRule type="cellIs" dxfId="313" priority="1269" stopIfTrue="1" operator="equal">
      <formula>"A"</formula>
    </cfRule>
    <cfRule type="cellIs" dxfId="312" priority="1270" stopIfTrue="1" operator="equal">
      <formula>"P"</formula>
    </cfRule>
  </conditionalFormatting>
  <conditionalFormatting sqref="K94:K95">
    <cfRule type="cellIs" dxfId="311" priority="1259" stopIfTrue="1" operator="equal">
      <formula>"K"</formula>
    </cfRule>
    <cfRule type="cellIs" dxfId="310" priority="1260" stopIfTrue="1" operator="equal">
      <formula>"A"</formula>
    </cfRule>
    <cfRule type="cellIs" dxfId="309" priority="1261" stopIfTrue="1" operator="equal">
      <formula>"P"</formula>
    </cfRule>
  </conditionalFormatting>
  <conditionalFormatting sqref="L93:L95">
    <cfRule type="cellIs" dxfId="308" priority="1250" stopIfTrue="1" operator="equal">
      <formula>"K"</formula>
    </cfRule>
    <cfRule type="cellIs" dxfId="307" priority="1251" stopIfTrue="1" operator="equal">
      <formula>"A"</formula>
    </cfRule>
    <cfRule type="cellIs" dxfId="306" priority="1252" stopIfTrue="1" operator="equal">
      <formula>"P"</formula>
    </cfRule>
  </conditionalFormatting>
  <conditionalFormatting sqref="F7:F9">
    <cfRule type="cellIs" dxfId="305" priority="880" stopIfTrue="1" operator="equal">
      <formula>"K"</formula>
    </cfRule>
    <cfRule type="cellIs" dxfId="304" priority="881" stopIfTrue="1" operator="equal">
      <formula>"A"</formula>
    </cfRule>
    <cfRule type="cellIs" dxfId="303" priority="882" stopIfTrue="1" operator="equal">
      <formula>"P"</formula>
    </cfRule>
  </conditionalFormatting>
  <conditionalFormatting sqref="F12:F13">
    <cfRule type="cellIs" dxfId="302" priority="886" stopIfTrue="1" operator="equal">
      <formula>"K"</formula>
    </cfRule>
    <cfRule type="cellIs" dxfId="301" priority="887" stopIfTrue="1" operator="equal">
      <formula>"A"</formula>
    </cfRule>
    <cfRule type="cellIs" dxfId="300" priority="888" stopIfTrue="1" operator="equal">
      <formula>"P"</formula>
    </cfRule>
  </conditionalFormatting>
  <conditionalFormatting sqref="F14:F17">
    <cfRule type="cellIs" dxfId="299" priority="883" stopIfTrue="1" operator="equal">
      <formula>"K"</formula>
    </cfRule>
    <cfRule type="cellIs" dxfId="298" priority="884" stopIfTrue="1" operator="equal">
      <formula>"A"</formula>
    </cfRule>
    <cfRule type="cellIs" dxfId="297" priority="885" stopIfTrue="1" operator="equal">
      <formula>"P"</formula>
    </cfRule>
  </conditionalFormatting>
  <conditionalFormatting sqref="F7:F9">
    <cfRule type="cellIs" dxfId="296" priority="877" stopIfTrue="1" operator="equal">
      <formula>"K"</formula>
    </cfRule>
    <cfRule type="cellIs" dxfId="295" priority="878" stopIfTrue="1" operator="equal">
      <formula>"A"</formula>
    </cfRule>
    <cfRule type="cellIs" dxfId="294" priority="879" stopIfTrue="1" operator="equal">
      <formula>"P"</formula>
    </cfRule>
  </conditionalFormatting>
  <conditionalFormatting sqref="F10">
    <cfRule type="cellIs" dxfId="293" priority="874" stopIfTrue="1" operator="equal">
      <formula>"K"</formula>
    </cfRule>
    <cfRule type="cellIs" dxfId="292" priority="875" stopIfTrue="1" operator="equal">
      <formula>"A"</formula>
    </cfRule>
    <cfRule type="cellIs" dxfId="291" priority="876" stopIfTrue="1" operator="equal">
      <formula>"P"</formula>
    </cfRule>
  </conditionalFormatting>
  <conditionalFormatting sqref="F10">
    <cfRule type="cellIs" dxfId="290" priority="871" stopIfTrue="1" operator="equal">
      <formula>"K"</formula>
    </cfRule>
    <cfRule type="cellIs" dxfId="289" priority="872" stopIfTrue="1" operator="equal">
      <formula>"A"</formula>
    </cfRule>
    <cfRule type="cellIs" dxfId="288" priority="873" stopIfTrue="1" operator="equal">
      <formula>"P"</formula>
    </cfRule>
  </conditionalFormatting>
  <conditionalFormatting sqref="F97:G97">
    <cfRule type="cellIs" dxfId="287" priority="1214" stopIfTrue="1" operator="equal">
      <formula>"K"</formula>
    </cfRule>
    <cfRule type="cellIs" dxfId="286" priority="1215" stopIfTrue="1" operator="equal">
      <formula>"A"</formula>
    </cfRule>
    <cfRule type="cellIs" dxfId="285" priority="1216" stopIfTrue="1" operator="equal">
      <formula>"P"</formula>
    </cfRule>
  </conditionalFormatting>
  <conditionalFormatting sqref="F97:G97">
    <cfRule type="cellIs" dxfId="284" priority="1211" stopIfTrue="1" operator="equal">
      <formula>"K"</formula>
    </cfRule>
    <cfRule type="cellIs" dxfId="283" priority="1212" stopIfTrue="1" operator="equal">
      <formula>"A"</formula>
    </cfRule>
    <cfRule type="cellIs" dxfId="282" priority="1213" stopIfTrue="1" operator="equal">
      <formula>"P"</formula>
    </cfRule>
  </conditionalFormatting>
  <conditionalFormatting sqref="I93:J98 I101:J104 J99:J100">
    <cfRule type="cellIs" dxfId="281" priority="1205" stopIfTrue="1" operator="equal">
      <formula>"K"</formula>
    </cfRule>
    <cfRule type="cellIs" dxfId="280" priority="1206" stopIfTrue="1" operator="equal">
      <formula>"A"</formula>
    </cfRule>
    <cfRule type="cellIs" dxfId="279" priority="1207" stopIfTrue="1" operator="equal">
      <formula>"P"</formula>
    </cfRule>
  </conditionalFormatting>
  <conditionalFormatting sqref="F103:G104">
    <cfRule type="cellIs" dxfId="278" priority="1208" stopIfTrue="1" operator="equal">
      <formula>"K"</formula>
    </cfRule>
    <cfRule type="cellIs" dxfId="277" priority="1209" stopIfTrue="1" operator="equal">
      <formula>"A"</formula>
    </cfRule>
    <cfRule type="cellIs" dxfId="276" priority="1210" stopIfTrue="1" operator="equal">
      <formula>"P"</formula>
    </cfRule>
  </conditionalFormatting>
  <conditionalFormatting sqref="I93:J98 I101:J104 J99:J100">
    <cfRule type="cellIs" dxfId="275" priority="1202" stopIfTrue="1" operator="equal">
      <formula>"K"</formula>
    </cfRule>
    <cfRule type="cellIs" dxfId="274" priority="1203" stopIfTrue="1" operator="equal">
      <formula>"A"</formula>
    </cfRule>
    <cfRule type="cellIs" dxfId="273" priority="1204" stopIfTrue="1" operator="equal">
      <formula>"P"</formula>
    </cfRule>
  </conditionalFormatting>
  <conditionalFormatting sqref="D93:F104">
    <cfRule type="cellIs" dxfId="272" priority="1199" stopIfTrue="1" operator="equal">
      <formula>"K"</formula>
    </cfRule>
    <cfRule type="cellIs" dxfId="271" priority="1200" stopIfTrue="1" operator="equal">
      <formula>"A"</formula>
    </cfRule>
    <cfRule type="cellIs" dxfId="270" priority="1201" stopIfTrue="1" operator="equal">
      <formula>"P"</formula>
    </cfRule>
  </conditionalFormatting>
  <conditionalFormatting sqref="D93:F104">
    <cfRule type="cellIs" dxfId="269" priority="1196" stopIfTrue="1" operator="equal">
      <formula>"K"</formula>
    </cfRule>
    <cfRule type="cellIs" dxfId="268" priority="1197" stopIfTrue="1" operator="equal">
      <formula>"A"</formula>
    </cfRule>
    <cfRule type="cellIs" dxfId="267" priority="1198" stopIfTrue="1" operator="equal">
      <formula>"P"</formula>
    </cfRule>
  </conditionalFormatting>
  <conditionalFormatting sqref="M93:N104">
    <cfRule type="cellIs" dxfId="266" priority="1133" stopIfTrue="1" operator="equal">
      <formula>"K"</formula>
    </cfRule>
    <cfRule type="cellIs" dxfId="265" priority="1134" stopIfTrue="1" operator="equal">
      <formula>"A"</formula>
    </cfRule>
    <cfRule type="cellIs" dxfId="264" priority="1135" stopIfTrue="1" operator="equal">
      <formula>"P"</formula>
    </cfRule>
  </conditionalFormatting>
  <conditionalFormatting sqref="F6">
    <cfRule type="cellIs" dxfId="263" priority="892" stopIfTrue="1" operator="equal">
      <formula>"K"</formula>
    </cfRule>
    <cfRule type="cellIs" dxfId="262" priority="893" stopIfTrue="1" operator="equal">
      <formula>"A"</formula>
    </cfRule>
    <cfRule type="cellIs" dxfId="261" priority="894" stopIfTrue="1" operator="equal">
      <formula>"P"</formula>
    </cfRule>
  </conditionalFormatting>
  <conditionalFormatting sqref="F6">
    <cfRule type="cellIs" dxfId="260" priority="895" stopIfTrue="1" operator="equal">
      <formula>"K"</formula>
    </cfRule>
    <cfRule type="cellIs" dxfId="259" priority="896" stopIfTrue="1" operator="equal">
      <formula>"A"</formula>
    </cfRule>
    <cfRule type="cellIs" dxfId="258" priority="897" stopIfTrue="1" operator="equal">
      <formula>"P"</formula>
    </cfRule>
  </conditionalFormatting>
  <conditionalFormatting sqref="F93:G93">
    <cfRule type="cellIs" dxfId="257" priority="1235" stopIfTrue="1" operator="equal">
      <formula>"K"</formula>
    </cfRule>
    <cfRule type="cellIs" dxfId="256" priority="1236" stopIfTrue="1" operator="equal">
      <formula>"A"</formula>
    </cfRule>
    <cfRule type="cellIs" dxfId="255" priority="1237" stopIfTrue="1" operator="equal">
      <formula>"P"</formula>
    </cfRule>
  </conditionalFormatting>
  <conditionalFormatting sqref="P93">
    <cfRule type="cellIs" dxfId="254" priority="1157" stopIfTrue="1" operator="equal">
      <formula>"K"</formula>
    </cfRule>
    <cfRule type="cellIs" dxfId="253" priority="1158" stopIfTrue="1" operator="equal">
      <formula>"A"</formula>
    </cfRule>
    <cfRule type="cellIs" dxfId="252" priority="1159" stopIfTrue="1" operator="equal">
      <formula>"P"</formula>
    </cfRule>
  </conditionalFormatting>
  <conditionalFormatting sqref="P94:P95">
    <cfRule type="cellIs" dxfId="251" priority="1148" stopIfTrue="1" operator="equal">
      <formula>"K"</formula>
    </cfRule>
    <cfRule type="cellIs" dxfId="250" priority="1149" stopIfTrue="1" operator="equal">
      <formula>"A"</formula>
    </cfRule>
    <cfRule type="cellIs" dxfId="249" priority="1150" stopIfTrue="1" operator="equal">
      <formula>"P"</formula>
    </cfRule>
  </conditionalFormatting>
  <conditionalFormatting sqref="M103:N104">
    <cfRule type="cellIs" dxfId="248" priority="1112" stopIfTrue="1" operator="equal">
      <formula>"K"</formula>
    </cfRule>
    <cfRule type="cellIs" dxfId="247" priority="1113" stopIfTrue="1" operator="equal">
      <formula>"A"</formula>
    </cfRule>
    <cfRule type="cellIs" dxfId="246" priority="1114" stopIfTrue="1" operator="equal">
      <formula>"P"</formula>
    </cfRule>
  </conditionalFormatting>
  <conditionalFormatting sqref="M93:M104">
    <cfRule type="cellIs" dxfId="245" priority="1109" stopIfTrue="1" operator="equal">
      <formula>"K"</formula>
    </cfRule>
    <cfRule type="cellIs" dxfId="244" priority="1110" stopIfTrue="1" operator="equal">
      <formula>"A"</formula>
    </cfRule>
    <cfRule type="cellIs" dxfId="243" priority="1111" stopIfTrue="1" operator="equal">
      <formula>"P"</formula>
    </cfRule>
  </conditionalFormatting>
  <conditionalFormatting sqref="M93:M104">
    <cfRule type="cellIs" dxfId="242" priority="1106" stopIfTrue="1" operator="equal">
      <formula>"K"</formula>
    </cfRule>
    <cfRule type="cellIs" dxfId="241" priority="1107" stopIfTrue="1" operator="equal">
      <formula>"A"</formula>
    </cfRule>
    <cfRule type="cellIs" dxfId="240" priority="1108" stopIfTrue="1" operator="equal">
      <formula>"P"</formula>
    </cfRule>
  </conditionalFormatting>
  <conditionalFormatting sqref="O93">
    <cfRule type="cellIs" dxfId="239" priority="1181" stopIfTrue="1" operator="equal">
      <formula>"K"</formula>
    </cfRule>
    <cfRule type="cellIs" dxfId="238" priority="1182" stopIfTrue="1" operator="equal">
      <formula>"A"</formula>
    </cfRule>
    <cfRule type="cellIs" dxfId="237" priority="1183" stopIfTrue="1" operator="equal">
      <formula>"P"</formula>
    </cfRule>
  </conditionalFormatting>
  <conditionalFormatting sqref="O94:O95">
    <cfRule type="cellIs" dxfId="236" priority="1172" stopIfTrue="1" operator="equal">
      <formula>"K"</formula>
    </cfRule>
    <cfRule type="cellIs" dxfId="235" priority="1173" stopIfTrue="1" operator="equal">
      <formula>"A"</formula>
    </cfRule>
    <cfRule type="cellIs" dxfId="234" priority="1174" stopIfTrue="1" operator="equal">
      <formula>"P"</formula>
    </cfRule>
  </conditionalFormatting>
  <conditionalFormatting sqref="T93:X104 AA93:AA104">
    <cfRule type="cellIs" dxfId="233" priority="1058" stopIfTrue="1" operator="equal">
      <formula>"K"</formula>
    </cfRule>
    <cfRule type="cellIs" dxfId="232" priority="1059" stopIfTrue="1" operator="equal">
      <formula>"A"</formula>
    </cfRule>
    <cfRule type="cellIs" dxfId="231" priority="1060" stopIfTrue="1" operator="equal">
      <formula>"P"</formula>
    </cfRule>
  </conditionalFormatting>
  <conditionalFormatting sqref="T93:X104 AA93:AA104">
    <cfRule type="cellIs" dxfId="230" priority="1064" stopIfTrue="1" operator="equal">
      <formula>"K"</formula>
    </cfRule>
    <cfRule type="cellIs" dxfId="229" priority="1065" stopIfTrue="1" operator="equal">
      <formula>"A"</formula>
    </cfRule>
    <cfRule type="cellIs" dxfId="228" priority="1066" stopIfTrue="1" operator="equal">
      <formula>"P"</formula>
    </cfRule>
  </conditionalFormatting>
  <conditionalFormatting sqref="T93:X104 AA93:AA104">
    <cfRule type="cellIs" dxfId="227" priority="1061" stopIfTrue="1" operator="equal">
      <formula>"K"</formula>
    </cfRule>
    <cfRule type="cellIs" dxfId="226" priority="1062" stopIfTrue="1" operator="equal">
      <formula>"A"</formula>
    </cfRule>
    <cfRule type="cellIs" dxfId="225" priority="1063" stopIfTrue="1" operator="equal">
      <formula>"P"</formula>
    </cfRule>
  </conditionalFormatting>
  <conditionalFormatting sqref="R93:S104">
    <cfRule type="cellIs" dxfId="224" priority="1010" stopIfTrue="1" operator="equal">
      <formula>"K"</formula>
    </cfRule>
    <cfRule type="cellIs" dxfId="223" priority="1011" stopIfTrue="1" operator="equal">
      <formula>"A"</formula>
    </cfRule>
    <cfRule type="cellIs" dxfId="222" priority="1012" stopIfTrue="1" operator="equal">
      <formula>"P"</formula>
    </cfRule>
  </conditionalFormatting>
  <conditionalFormatting sqref="R93:S104">
    <cfRule type="cellIs" dxfId="221" priority="1007" stopIfTrue="1" operator="equal">
      <formula>"K"</formula>
    </cfRule>
    <cfRule type="cellIs" dxfId="220" priority="1008" stopIfTrue="1" operator="equal">
      <formula>"A"</formula>
    </cfRule>
    <cfRule type="cellIs" dxfId="219" priority="1009" stopIfTrue="1" operator="equal">
      <formula>"P"</formula>
    </cfRule>
  </conditionalFormatting>
  <conditionalFormatting sqref="R93:S104">
    <cfRule type="cellIs" dxfId="218" priority="1004" stopIfTrue="1" operator="equal">
      <formula>"K"</formula>
    </cfRule>
    <cfRule type="cellIs" dxfId="217" priority="1005" stopIfTrue="1" operator="equal">
      <formula>"A"</formula>
    </cfRule>
    <cfRule type="cellIs" dxfId="216" priority="1006" stopIfTrue="1" operator="equal">
      <formula>"P"</formula>
    </cfRule>
  </conditionalFormatting>
  <conditionalFormatting sqref="R93:S104">
    <cfRule type="cellIs" dxfId="215" priority="1001" stopIfTrue="1" operator="equal">
      <formula>"K"</formula>
    </cfRule>
    <cfRule type="cellIs" dxfId="214" priority="1002" stopIfTrue="1" operator="equal">
      <formula>"A"</formula>
    </cfRule>
    <cfRule type="cellIs" dxfId="213" priority="1003" stopIfTrue="1" operator="equal">
      <formula>"P"</formula>
    </cfRule>
  </conditionalFormatting>
  <conditionalFormatting sqref="R93:S104">
    <cfRule type="cellIs" dxfId="212" priority="998" stopIfTrue="1" operator="equal">
      <formula>"K"</formula>
    </cfRule>
    <cfRule type="cellIs" dxfId="211" priority="999" stopIfTrue="1" operator="equal">
      <formula>"A"</formula>
    </cfRule>
    <cfRule type="cellIs" dxfId="210" priority="1000" stopIfTrue="1" operator="equal">
      <formula>"P"</formula>
    </cfRule>
  </conditionalFormatting>
  <conditionalFormatting sqref="Y93:Z104">
    <cfRule type="cellIs" dxfId="209" priority="995" stopIfTrue="1" operator="equal">
      <formula>"K"</formula>
    </cfRule>
    <cfRule type="cellIs" dxfId="208" priority="996" stopIfTrue="1" operator="equal">
      <formula>"A"</formula>
    </cfRule>
    <cfRule type="cellIs" dxfId="207" priority="997" stopIfTrue="1" operator="equal">
      <formula>"P"</formula>
    </cfRule>
  </conditionalFormatting>
  <conditionalFormatting sqref="Y93:Z104">
    <cfRule type="cellIs" dxfId="206" priority="992" stopIfTrue="1" operator="equal">
      <formula>"K"</formula>
    </cfRule>
    <cfRule type="cellIs" dxfId="205" priority="993" stopIfTrue="1" operator="equal">
      <formula>"A"</formula>
    </cfRule>
    <cfRule type="cellIs" dxfId="204" priority="994" stopIfTrue="1" operator="equal">
      <formula>"P"</formula>
    </cfRule>
  </conditionalFormatting>
  <conditionalFormatting sqref="Y93:Z104">
    <cfRule type="cellIs" dxfId="203" priority="989" stopIfTrue="1" operator="equal">
      <formula>"K"</formula>
    </cfRule>
    <cfRule type="cellIs" dxfId="202" priority="990" stopIfTrue="1" operator="equal">
      <formula>"A"</formula>
    </cfRule>
    <cfRule type="cellIs" dxfId="201" priority="991" stopIfTrue="1" operator="equal">
      <formula>"P"</formula>
    </cfRule>
  </conditionalFormatting>
  <conditionalFormatting sqref="Y93:Z104">
    <cfRule type="cellIs" dxfId="200" priority="986" stopIfTrue="1" operator="equal">
      <formula>"K"</formula>
    </cfRule>
    <cfRule type="cellIs" dxfId="199" priority="987" stopIfTrue="1" operator="equal">
      <formula>"A"</formula>
    </cfRule>
    <cfRule type="cellIs" dxfId="198" priority="988" stopIfTrue="1" operator="equal">
      <formula>"P"</formula>
    </cfRule>
  </conditionalFormatting>
  <conditionalFormatting sqref="Y93:Z104">
    <cfRule type="cellIs" dxfId="197" priority="983" stopIfTrue="1" operator="equal">
      <formula>"K"</formula>
    </cfRule>
    <cfRule type="cellIs" dxfId="196" priority="984" stopIfTrue="1" operator="equal">
      <formula>"A"</formula>
    </cfRule>
    <cfRule type="cellIs" dxfId="195" priority="985" stopIfTrue="1" operator="equal">
      <formula>"P"</formula>
    </cfRule>
  </conditionalFormatting>
  <conditionalFormatting sqref="AB93:AE104 AH93:AL104 AO93:AT104">
    <cfRule type="cellIs" dxfId="194" priority="974" stopIfTrue="1" operator="equal">
      <formula>"K"</formula>
    </cfRule>
    <cfRule type="cellIs" dxfId="193" priority="975" stopIfTrue="1" operator="equal">
      <formula>"A"</formula>
    </cfRule>
    <cfRule type="cellIs" dxfId="192" priority="976" stopIfTrue="1" operator="equal">
      <formula>"P"</formula>
    </cfRule>
  </conditionalFormatting>
  <conditionalFormatting sqref="AB93:AE104 AH93:AL104 AO93:AT104">
    <cfRule type="cellIs" dxfId="191" priority="980" stopIfTrue="1" operator="equal">
      <formula>"K"</formula>
    </cfRule>
    <cfRule type="cellIs" dxfId="190" priority="981" stopIfTrue="1" operator="equal">
      <formula>"A"</formula>
    </cfRule>
    <cfRule type="cellIs" dxfId="189" priority="982" stopIfTrue="1" operator="equal">
      <formula>"P"</formula>
    </cfRule>
  </conditionalFormatting>
  <conditionalFormatting sqref="AB93:AE104 AH93:AL104 AO93:AT104">
    <cfRule type="cellIs" dxfId="188" priority="977" stopIfTrue="1" operator="equal">
      <formula>"K"</formula>
    </cfRule>
    <cfRule type="cellIs" dxfId="187" priority="978" stopIfTrue="1" operator="equal">
      <formula>"A"</formula>
    </cfRule>
    <cfRule type="cellIs" dxfId="186" priority="979" stopIfTrue="1" operator="equal">
      <formula>"P"</formula>
    </cfRule>
  </conditionalFormatting>
  <conditionalFormatting sqref="AF93:AG104">
    <cfRule type="cellIs" dxfId="185" priority="971" stopIfTrue="1" operator="equal">
      <formula>"K"</formula>
    </cfRule>
    <cfRule type="cellIs" dxfId="184" priority="972" stopIfTrue="1" operator="equal">
      <formula>"A"</formula>
    </cfRule>
    <cfRule type="cellIs" dxfId="183" priority="973" stopIfTrue="1" operator="equal">
      <formula>"P"</formula>
    </cfRule>
  </conditionalFormatting>
  <conditionalFormatting sqref="AF93:AG104">
    <cfRule type="cellIs" dxfId="182" priority="968" stopIfTrue="1" operator="equal">
      <formula>"K"</formula>
    </cfRule>
    <cfRule type="cellIs" dxfId="181" priority="969" stopIfTrue="1" operator="equal">
      <formula>"A"</formula>
    </cfRule>
    <cfRule type="cellIs" dxfId="180" priority="970" stopIfTrue="1" operator="equal">
      <formula>"P"</formula>
    </cfRule>
  </conditionalFormatting>
  <conditionalFormatting sqref="AF93:AG104">
    <cfRule type="cellIs" dxfId="179" priority="965" stopIfTrue="1" operator="equal">
      <formula>"K"</formula>
    </cfRule>
    <cfRule type="cellIs" dxfId="178" priority="966" stopIfTrue="1" operator="equal">
      <formula>"A"</formula>
    </cfRule>
    <cfRule type="cellIs" dxfId="177" priority="967" stopIfTrue="1" operator="equal">
      <formula>"P"</formula>
    </cfRule>
  </conditionalFormatting>
  <conditionalFormatting sqref="AF93:AG104">
    <cfRule type="cellIs" dxfId="176" priority="962" stopIfTrue="1" operator="equal">
      <formula>"K"</formula>
    </cfRule>
    <cfRule type="cellIs" dxfId="175" priority="963" stopIfTrue="1" operator="equal">
      <formula>"A"</formula>
    </cfRule>
    <cfRule type="cellIs" dxfId="174" priority="964" stopIfTrue="1" operator="equal">
      <formula>"P"</formula>
    </cfRule>
  </conditionalFormatting>
  <conditionalFormatting sqref="AF93:AG104">
    <cfRule type="cellIs" dxfId="173" priority="959" stopIfTrue="1" operator="equal">
      <formula>"K"</formula>
    </cfRule>
    <cfRule type="cellIs" dxfId="172" priority="960" stopIfTrue="1" operator="equal">
      <formula>"A"</formula>
    </cfRule>
    <cfRule type="cellIs" dxfId="171" priority="961" stopIfTrue="1" operator="equal">
      <formula>"P"</formula>
    </cfRule>
  </conditionalFormatting>
  <conditionalFormatting sqref="AM93:AN104">
    <cfRule type="cellIs" dxfId="170" priority="956" stopIfTrue="1" operator="equal">
      <formula>"K"</formula>
    </cfRule>
    <cfRule type="cellIs" dxfId="169" priority="957" stopIfTrue="1" operator="equal">
      <formula>"A"</formula>
    </cfRule>
    <cfRule type="cellIs" dxfId="168" priority="958" stopIfTrue="1" operator="equal">
      <formula>"P"</formula>
    </cfRule>
  </conditionalFormatting>
  <conditionalFormatting sqref="AM93:AN104">
    <cfRule type="cellIs" dxfId="167" priority="953" stopIfTrue="1" operator="equal">
      <formula>"K"</formula>
    </cfRule>
    <cfRule type="cellIs" dxfId="166" priority="954" stopIfTrue="1" operator="equal">
      <formula>"A"</formula>
    </cfRule>
    <cfRule type="cellIs" dxfId="165" priority="955" stopIfTrue="1" operator="equal">
      <formula>"P"</formula>
    </cfRule>
  </conditionalFormatting>
  <conditionalFormatting sqref="AM93:AN104">
    <cfRule type="cellIs" dxfId="164" priority="950" stopIfTrue="1" operator="equal">
      <formula>"K"</formula>
    </cfRule>
    <cfRule type="cellIs" dxfId="163" priority="951" stopIfTrue="1" operator="equal">
      <formula>"A"</formula>
    </cfRule>
    <cfRule type="cellIs" dxfId="162" priority="952" stopIfTrue="1" operator="equal">
      <formula>"P"</formula>
    </cfRule>
  </conditionalFormatting>
  <conditionalFormatting sqref="AM93:AN104">
    <cfRule type="cellIs" dxfId="161" priority="947" stopIfTrue="1" operator="equal">
      <formula>"K"</formula>
    </cfRule>
    <cfRule type="cellIs" dxfId="160" priority="948" stopIfTrue="1" operator="equal">
      <formula>"A"</formula>
    </cfRule>
    <cfRule type="cellIs" dxfId="159" priority="949" stopIfTrue="1" operator="equal">
      <formula>"P"</formula>
    </cfRule>
  </conditionalFormatting>
  <conditionalFormatting sqref="AM93:AN104">
    <cfRule type="cellIs" dxfId="158" priority="944" stopIfTrue="1" operator="equal">
      <formula>"K"</formula>
    </cfRule>
    <cfRule type="cellIs" dxfId="157" priority="945" stopIfTrue="1" operator="equal">
      <formula>"A"</formula>
    </cfRule>
    <cfRule type="cellIs" dxfId="156" priority="946" stopIfTrue="1" operator="equal">
      <formula>"P"</formula>
    </cfRule>
  </conditionalFormatting>
  <conditionalFormatting sqref="J6:J9 J11:J13">
    <cfRule type="cellIs" dxfId="155" priority="865" stopIfTrue="1" operator="equal">
      <formula>"K"</formula>
    </cfRule>
    <cfRule type="cellIs" dxfId="154" priority="866" stopIfTrue="1" operator="equal">
      <formula>"A"</formula>
    </cfRule>
    <cfRule type="cellIs" dxfId="153" priority="867" stopIfTrue="1" operator="equal">
      <formula>"P"</formula>
    </cfRule>
  </conditionalFormatting>
  <conditionalFormatting sqref="F21:G22 F18:F20">
    <cfRule type="cellIs" dxfId="152" priority="868" stopIfTrue="1" operator="equal">
      <formula>"K"</formula>
    </cfRule>
    <cfRule type="cellIs" dxfId="151" priority="869" stopIfTrue="1" operator="equal">
      <formula>"A"</formula>
    </cfRule>
    <cfRule type="cellIs" dxfId="150" priority="870" stopIfTrue="1" operator="equal">
      <formula>"P"</formula>
    </cfRule>
  </conditionalFormatting>
  <conditionalFormatting sqref="J6:J9 J11:J13">
    <cfRule type="cellIs" dxfId="149" priority="862" stopIfTrue="1" operator="equal">
      <formula>"K"</formula>
    </cfRule>
    <cfRule type="cellIs" dxfId="148" priority="863" stopIfTrue="1" operator="equal">
      <formula>"A"</formula>
    </cfRule>
    <cfRule type="cellIs" dxfId="147" priority="864" stopIfTrue="1" operator="equal">
      <formula>"P"</formula>
    </cfRule>
  </conditionalFormatting>
  <conditionalFormatting sqref="A26:C26">
    <cfRule type="cellIs" dxfId="146" priority="198" stopIfTrue="1" operator="equal">
      <formula>"K"</formula>
    </cfRule>
    <cfRule type="cellIs" dxfId="145" priority="199" stopIfTrue="1" operator="equal">
      <formula>"A"</formula>
    </cfRule>
    <cfRule type="cellIs" dxfId="144" priority="200" stopIfTrue="1" operator="equal">
      <formula>"P"</formula>
    </cfRule>
  </conditionalFormatting>
  <conditionalFormatting sqref="H21:I21 H6:H20">
    <cfRule type="cellIs" dxfId="143" priority="107" stopIfTrue="1" operator="equal">
      <formula>"K"</formula>
    </cfRule>
    <cfRule type="cellIs" dxfId="142" priority="108" stopIfTrue="1" operator="equal">
      <formula>"A"</formula>
    </cfRule>
    <cfRule type="cellIs" dxfId="141" priority="109" stopIfTrue="1" operator="equal">
      <formula>"P"</formula>
    </cfRule>
  </conditionalFormatting>
  <conditionalFormatting sqref="H21:I21 H6:H20">
    <cfRule type="cellIs" dxfId="140" priority="104" stopIfTrue="1" operator="equal">
      <formula>"K"</formula>
    </cfRule>
    <cfRule type="cellIs" dxfId="139" priority="105" stopIfTrue="1" operator="equal">
      <formula>"A"</formula>
    </cfRule>
    <cfRule type="cellIs" dxfId="138" priority="106" stopIfTrue="1" operator="equal">
      <formula>"P"</formula>
    </cfRule>
  </conditionalFormatting>
  <conditionalFormatting sqref="H21:I21 H6:H20">
    <cfRule type="cellIs" dxfId="137" priority="101" stopIfTrue="1" operator="equal">
      <formula>"K"</formula>
    </cfRule>
    <cfRule type="cellIs" dxfId="136" priority="102" stopIfTrue="1" operator="equal">
      <formula>"A"</formula>
    </cfRule>
    <cfRule type="cellIs" dxfId="135" priority="103" stopIfTrue="1" operator="equal">
      <formula>"P"</formula>
    </cfRule>
  </conditionalFormatting>
  <conditionalFormatting sqref="K6:L21">
    <cfRule type="cellIs" dxfId="134" priority="98" stopIfTrue="1" operator="equal">
      <formula>"K"</formula>
    </cfRule>
    <cfRule type="cellIs" dxfId="133" priority="99" stopIfTrue="1" operator="equal">
      <formula>"A"</formula>
    </cfRule>
    <cfRule type="cellIs" dxfId="132" priority="100" stopIfTrue="1" operator="equal">
      <formula>"P"</formula>
    </cfRule>
  </conditionalFormatting>
  <conditionalFormatting sqref="K6:L21">
    <cfRule type="cellIs" dxfId="131" priority="95" stopIfTrue="1" operator="equal">
      <formula>"K"</formula>
    </cfRule>
    <cfRule type="cellIs" dxfId="130" priority="96" stopIfTrue="1" operator="equal">
      <formula>"A"</formula>
    </cfRule>
    <cfRule type="cellIs" dxfId="129" priority="97" stopIfTrue="1" operator="equal">
      <formula>"P"</formula>
    </cfRule>
  </conditionalFormatting>
  <conditionalFormatting sqref="I6:I20">
    <cfRule type="cellIs" dxfId="128" priority="77" stopIfTrue="1" operator="equal">
      <formula>"K"</formula>
    </cfRule>
    <cfRule type="cellIs" dxfId="127" priority="78" stopIfTrue="1" operator="equal">
      <formula>"A"</formula>
    </cfRule>
    <cfRule type="cellIs" dxfId="126" priority="79" stopIfTrue="1" operator="equal">
      <formula>"P"</formula>
    </cfRule>
  </conditionalFormatting>
  <conditionalFormatting sqref="G6:G20">
    <cfRule type="cellIs" dxfId="125" priority="74" stopIfTrue="1" operator="equal">
      <formula>"K"</formula>
    </cfRule>
    <cfRule type="cellIs" dxfId="124" priority="75" stopIfTrue="1" operator="equal">
      <formula>"A"</formula>
    </cfRule>
    <cfRule type="cellIs" dxfId="123" priority="76" stopIfTrue="1" operator="equal">
      <formula>"P"</formula>
    </cfRule>
  </conditionalFormatting>
  <conditionalFormatting sqref="G6:G20">
    <cfRule type="cellIs" dxfId="122" priority="71" stopIfTrue="1" operator="equal">
      <formula>"K"</formula>
    </cfRule>
    <cfRule type="cellIs" dxfId="121" priority="72" stopIfTrue="1" operator="equal">
      <formula>"A"</formula>
    </cfRule>
    <cfRule type="cellIs" dxfId="120" priority="73" stopIfTrue="1" operator="equal">
      <formula>"P"</formula>
    </cfRule>
  </conditionalFormatting>
  <conditionalFormatting sqref="G6:G20">
    <cfRule type="cellIs" dxfId="119" priority="68" stopIfTrue="1" operator="equal">
      <formula>"K"</formula>
    </cfRule>
    <cfRule type="cellIs" dxfId="118" priority="69" stopIfTrue="1" operator="equal">
      <formula>"A"</formula>
    </cfRule>
    <cfRule type="cellIs" dxfId="117" priority="70" stopIfTrue="1" operator="equal">
      <formula>"P"</formula>
    </cfRule>
  </conditionalFormatting>
  <conditionalFormatting sqref="J31 J35:J41 D31:F41 D26:K26 E27:F30">
    <cfRule type="cellIs" dxfId="116" priority="65" stopIfTrue="1" operator="equal">
      <formula>"K"</formula>
    </cfRule>
    <cfRule type="cellIs" dxfId="115" priority="66" stopIfTrue="1" operator="equal">
      <formula>"A"</formula>
    </cfRule>
    <cfRule type="cellIs" dxfId="114" priority="67" stopIfTrue="1" operator="equal">
      <formula>"P"</formula>
    </cfRule>
  </conditionalFormatting>
  <conditionalFormatting sqref="D25:K25">
    <cfRule type="cellIs" dxfId="113" priority="64" stopIfTrue="1" operator="equal">
      <formula>#REF!</formula>
    </cfRule>
  </conditionalFormatting>
  <conditionalFormatting sqref="F28:F30">
    <cfRule type="cellIs" dxfId="112" priority="49" stopIfTrue="1" operator="equal">
      <formula>"K"</formula>
    </cfRule>
    <cfRule type="cellIs" dxfId="111" priority="50" stopIfTrue="1" operator="equal">
      <formula>"A"</formula>
    </cfRule>
    <cfRule type="cellIs" dxfId="110" priority="51" stopIfTrue="1" operator="equal">
      <formula>"P"</formula>
    </cfRule>
  </conditionalFormatting>
  <conditionalFormatting sqref="F33:F34">
    <cfRule type="cellIs" dxfId="109" priority="55" stopIfTrue="1" operator="equal">
      <formula>"K"</formula>
    </cfRule>
    <cfRule type="cellIs" dxfId="108" priority="56" stopIfTrue="1" operator="equal">
      <formula>"A"</formula>
    </cfRule>
    <cfRule type="cellIs" dxfId="107" priority="57" stopIfTrue="1" operator="equal">
      <formula>"P"</formula>
    </cfRule>
  </conditionalFormatting>
  <conditionalFormatting sqref="F35:F38">
    <cfRule type="cellIs" dxfId="106" priority="52" stopIfTrue="1" operator="equal">
      <formula>"K"</formula>
    </cfRule>
    <cfRule type="cellIs" dxfId="105" priority="53" stopIfTrue="1" operator="equal">
      <formula>"A"</formula>
    </cfRule>
    <cfRule type="cellIs" dxfId="104" priority="54" stopIfTrue="1" operator="equal">
      <formula>"P"</formula>
    </cfRule>
  </conditionalFormatting>
  <conditionalFormatting sqref="F28:F30">
    <cfRule type="cellIs" dxfId="103" priority="46" stopIfTrue="1" operator="equal">
      <formula>"K"</formula>
    </cfRule>
    <cfRule type="cellIs" dxfId="102" priority="47" stopIfTrue="1" operator="equal">
      <formula>"A"</formula>
    </cfRule>
    <cfRule type="cellIs" dxfId="101" priority="48" stopIfTrue="1" operator="equal">
      <formula>"P"</formula>
    </cfRule>
  </conditionalFormatting>
  <conditionalFormatting sqref="F31">
    <cfRule type="cellIs" dxfId="100" priority="43" stopIfTrue="1" operator="equal">
      <formula>"K"</formula>
    </cfRule>
    <cfRule type="cellIs" dxfId="99" priority="44" stopIfTrue="1" operator="equal">
      <formula>"A"</formula>
    </cfRule>
    <cfRule type="cellIs" dxfId="98" priority="45" stopIfTrue="1" operator="equal">
      <formula>"P"</formula>
    </cfRule>
  </conditionalFormatting>
  <conditionalFormatting sqref="F31">
    <cfRule type="cellIs" dxfId="97" priority="40" stopIfTrue="1" operator="equal">
      <formula>"K"</formula>
    </cfRule>
    <cfRule type="cellIs" dxfId="96" priority="41" stopIfTrue="1" operator="equal">
      <formula>"A"</formula>
    </cfRule>
    <cfRule type="cellIs" dxfId="95" priority="42" stopIfTrue="1" operator="equal">
      <formula>"P"</formula>
    </cfRule>
  </conditionalFormatting>
  <conditionalFormatting sqref="F27">
    <cfRule type="cellIs" dxfId="94" priority="58" stopIfTrue="1" operator="equal">
      <formula>"K"</formula>
    </cfRule>
    <cfRule type="cellIs" dxfId="93" priority="59" stopIfTrue="1" operator="equal">
      <formula>"A"</formula>
    </cfRule>
    <cfRule type="cellIs" dxfId="92" priority="60" stopIfTrue="1" operator="equal">
      <formula>"P"</formula>
    </cfRule>
  </conditionalFormatting>
  <conditionalFormatting sqref="F27">
    <cfRule type="cellIs" dxfId="91" priority="61" stopIfTrue="1" operator="equal">
      <formula>"K"</formula>
    </cfRule>
    <cfRule type="cellIs" dxfId="90" priority="62" stopIfTrue="1" operator="equal">
      <formula>"A"</formula>
    </cfRule>
    <cfRule type="cellIs" dxfId="89" priority="63" stopIfTrue="1" operator="equal">
      <formula>"P"</formula>
    </cfRule>
  </conditionalFormatting>
  <conditionalFormatting sqref="J27:J30 J32:J34">
    <cfRule type="cellIs" dxfId="88" priority="34" stopIfTrue="1" operator="equal">
      <formula>"K"</formula>
    </cfRule>
    <cfRule type="cellIs" dxfId="87" priority="35" stopIfTrue="1" operator="equal">
      <formula>"A"</formula>
    </cfRule>
    <cfRule type="cellIs" dxfId="86" priority="36" stopIfTrue="1" operator="equal">
      <formula>"P"</formula>
    </cfRule>
  </conditionalFormatting>
  <conditionalFormatting sqref="F39:F41">
    <cfRule type="cellIs" dxfId="85" priority="37" stopIfTrue="1" operator="equal">
      <formula>"K"</formula>
    </cfRule>
    <cfRule type="cellIs" dxfId="84" priority="38" stopIfTrue="1" operator="equal">
      <formula>"A"</formula>
    </cfRule>
    <cfRule type="cellIs" dxfId="83" priority="39" stopIfTrue="1" operator="equal">
      <formula>"P"</formula>
    </cfRule>
  </conditionalFormatting>
  <conditionalFormatting sqref="J27:J30 J32:J34">
    <cfRule type="cellIs" dxfId="82" priority="31" stopIfTrue="1" operator="equal">
      <formula>"K"</formula>
    </cfRule>
    <cfRule type="cellIs" dxfId="81" priority="32" stopIfTrue="1" operator="equal">
      <formula>"A"</formula>
    </cfRule>
    <cfRule type="cellIs" dxfId="80" priority="33" stopIfTrue="1" operator="equal">
      <formula>"P"</formula>
    </cfRule>
  </conditionalFormatting>
  <conditionalFormatting sqref="H27:H41">
    <cfRule type="cellIs" dxfId="79" priority="28" stopIfTrue="1" operator="equal">
      <formula>"K"</formula>
    </cfRule>
    <cfRule type="cellIs" dxfId="78" priority="29" stopIfTrue="1" operator="equal">
      <formula>"A"</formula>
    </cfRule>
    <cfRule type="cellIs" dxfId="77" priority="30" stopIfTrue="1" operator="equal">
      <formula>"P"</formula>
    </cfRule>
  </conditionalFormatting>
  <conditionalFormatting sqref="H27:H41">
    <cfRule type="cellIs" dxfId="76" priority="25" stopIfTrue="1" operator="equal">
      <formula>"K"</formula>
    </cfRule>
    <cfRule type="cellIs" dxfId="75" priority="26" stopIfTrue="1" operator="equal">
      <formula>"A"</formula>
    </cfRule>
    <cfRule type="cellIs" dxfId="74" priority="27" stopIfTrue="1" operator="equal">
      <formula>"P"</formula>
    </cfRule>
  </conditionalFormatting>
  <conditionalFormatting sqref="H27:H41">
    <cfRule type="cellIs" dxfId="73" priority="22" stopIfTrue="1" operator="equal">
      <formula>"K"</formula>
    </cfRule>
    <cfRule type="cellIs" dxfId="72" priority="23" stopIfTrue="1" operator="equal">
      <formula>"A"</formula>
    </cfRule>
    <cfRule type="cellIs" dxfId="71" priority="24" stopIfTrue="1" operator="equal">
      <formula>"P"</formula>
    </cfRule>
  </conditionalFormatting>
  <conditionalFormatting sqref="K27:K41">
    <cfRule type="cellIs" dxfId="70" priority="19" stopIfTrue="1" operator="equal">
      <formula>"K"</formula>
    </cfRule>
    <cfRule type="cellIs" dxfId="69" priority="20" stopIfTrue="1" operator="equal">
      <formula>"A"</formula>
    </cfRule>
    <cfRule type="cellIs" dxfId="68" priority="21" stopIfTrue="1" operator="equal">
      <formula>"P"</formula>
    </cfRule>
  </conditionalFormatting>
  <conditionalFormatting sqref="K27:K41">
    <cfRule type="cellIs" dxfId="67" priority="16" stopIfTrue="1" operator="equal">
      <formula>"K"</formula>
    </cfRule>
    <cfRule type="cellIs" dxfId="66" priority="17" stopIfTrue="1" operator="equal">
      <formula>"A"</formula>
    </cfRule>
    <cfRule type="cellIs" dxfId="65" priority="18" stopIfTrue="1" operator="equal">
      <formula>"P"</formula>
    </cfRule>
  </conditionalFormatting>
  <conditionalFormatting sqref="I27:I41">
    <cfRule type="cellIs" dxfId="64" priority="13" stopIfTrue="1" operator="equal">
      <formula>"K"</formula>
    </cfRule>
    <cfRule type="cellIs" dxfId="63" priority="14" stopIfTrue="1" operator="equal">
      <formula>"A"</formula>
    </cfRule>
    <cfRule type="cellIs" dxfId="62" priority="15" stopIfTrue="1" operator="equal">
      <formula>"P"</formula>
    </cfRule>
  </conditionalFormatting>
  <conditionalFormatting sqref="G27:G41">
    <cfRule type="cellIs" dxfId="61" priority="10" stopIfTrue="1" operator="equal">
      <formula>"K"</formula>
    </cfRule>
    <cfRule type="cellIs" dxfId="60" priority="11" stopIfTrue="1" operator="equal">
      <formula>"A"</formula>
    </cfRule>
    <cfRule type="cellIs" dxfId="59" priority="12" stopIfTrue="1" operator="equal">
      <formula>"P"</formula>
    </cfRule>
  </conditionalFormatting>
  <conditionalFormatting sqref="G27:G41">
    <cfRule type="cellIs" dxfId="58" priority="7" stopIfTrue="1" operator="equal">
      <formula>"K"</formula>
    </cfRule>
    <cfRule type="cellIs" dxfId="57" priority="8" stopIfTrue="1" operator="equal">
      <formula>"A"</formula>
    </cfRule>
    <cfRule type="cellIs" dxfId="56" priority="9" stopIfTrue="1" operator="equal">
      <formula>"P"</formula>
    </cfRule>
  </conditionalFormatting>
  <conditionalFormatting sqref="G27:G41">
    <cfRule type="cellIs" dxfId="55" priority="4" stopIfTrue="1" operator="equal">
      <formula>"K"</formula>
    </cfRule>
    <cfRule type="cellIs" dxfId="54" priority="5" stopIfTrue="1" operator="equal">
      <formula>"A"</formula>
    </cfRule>
    <cfRule type="cellIs" dxfId="53" priority="6" stopIfTrue="1" operator="equal">
      <formula>"P"</formula>
    </cfRule>
  </conditionalFormatting>
  <conditionalFormatting sqref="D27:D30">
    <cfRule type="cellIs" dxfId="52" priority="1" stopIfTrue="1" operator="equal">
      <formula>"K"</formula>
    </cfRule>
    <cfRule type="cellIs" dxfId="51" priority="2" stopIfTrue="1" operator="equal">
      <formula>"A"</formula>
    </cfRule>
    <cfRule type="cellIs" dxfId="50" priority="3" stopIfTrue="1" operator="equal">
      <formula>"P"</formula>
    </cfRule>
  </conditionalFormatting>
  <dataValidations count="1">
    <dataValidation allowBlank="1" showInputMessage="1" showErrorMessage="1" errorTitle="Error" error="0 to 100" sqref="G87:G88 G69:G70 G106:G65571"/>
  </dataValidations>
  <printOptions horizontalCentered="1"/>
  <pageMargins left="0.7" right="0.7" top="0.75" bottom="0.75" header="0.3" footer="0.3"/>
  <pageSetup paperSize="9" orientation="landscape" r:id="rId1"/>
  <headerFooter>
    <oddHeader>&amp;L&amp;D &amp;T&amp;C&amp;"-,Bold"&amp;12&amp;F&amp;R&amp;"-,Bold"&amp;12&amp;A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A9" sqref="A9"/>
    </sheetView>
  </sheetViews>
  <sheetFormatPr defaultRowHeight="15" x14ac:dyDescent="0.25"/>
  <cols>
    <col min="7" max="7" width="19" customWidth="1"/>
  </cols>
  <sheetData>
    <row r="1" spans="1:19" s="125" customFormat="1" x14ac:dyDescent="0.25">
      <c r="A1" s="327" t="s">
        <v>204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</row>
    <row r="2" spans="1:19" s="125" customFormat="1" x14ac:dyDescent="0.25">
      <c r="A2" s="328">
        <v>42254</v>
      </c>
      <c r="B2" s="329"/>
      <c r="C2" s="329"/>
      <c r="D2" s="329"/>
      <c r="E2" s="329"/>
      <c r="F2" s="329"/>
      <c r="G2" s="329"/>
      <c r="H2" s="329"/>
      <c r="I2" s="329"/>
    </row>
    <row r="3" spans="1:19" x14ac:dyDescent="0.25">
      <c r="A3" s="165" t="s">
        <v>196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x14ac:dyDescent="0.25">
      <c r="A4" s="165" t="s">
        <v>197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</row>
    <row r="5" spans="1:19" x14ac:dyDescent="0.25">
      <c r="A5" s="165" t="s">
        <v>198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19" x14ac:dyDescent="0.25">
      <c r="A6" s="165" t="s">
        <v>199</v>
      </c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x14ac:dyDescent="0.25">
      <c r="A7" s="165" t="s">
        <v>200</v>
      </c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x14ac:dyDescent="0.25">
      <c r="A8" s="165" t="s">
        <v>201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x14ac:dyDescent="0.25">
      <c r="A9" s="165" t="s">
        <v>202</v>
      </c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x14ac:dyDescent="0.25">
      <c r="A10" s="165" t="s">
        <v>203</v>
      </c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</row>
  </sheetData>
  <mergeCells count="2">
    <mergeCell ref="A1:S1"/>
    <mergeCell ref="A2:I2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2" sqref="A2"/>
    </sheetView>
  </sheetViews>
  <sheetFormatPr defaultRowHeight="15" x14ac:dyDescent="0.25"/>
  <cols>
    <col min="1" max="1" width="55.85546875" customWidth="1"/>
    <col min="2" max="2" width="16.7109375" customWidth="1"/>
    <col min="3" max="3" width="17.140625" style="125" customWidth="1"/>
    <col min="4" max="4" width="19.28515625" customWidth="1"/>
  </cols>
  <sheetData>
    <row r="1" spans="1:4" x14ac:dyDescent="0.25">
      <c r="A1" s="158" t="s">
        <v>193</v>
      </c>
      <c r="B1" s="158" t="s">
        <v>191</v>
      </c>
      <c r="C1" s="158" t="s">
        <v>192</v>
      </c>
      <c r="D1" s="158" t="s">
        <v>214</v>
      </c>
    </row>
    <row r="2" spans="1:4" x14ac:dyDescent="0.25">
      <c r="A2" s="145" t="s">
        <v>184</v>
      </c>
      <c r="B2" s="145">
        <v>150</v>
      </c>
      <c r="C2" s="145">
        <v>100</v>
      </c>
      <c r="D2" s="145">
        <v>25</v>
      </c>
    </row>
    <row r="3" spans="1:4" x14ac:dyDescent="0.25">
      <c r="A3" s="145" t="s">
        <v>185</v>
      </c>
      <c r="B3" s="145">
        <v>50</v>
      </c>
      <c r="C3" s="145">
        <v>80</v>
      </c>
      <c r="D3" s="145">
        <v>13</v>
      </c>
    </row>
    <row r="4" spans="1:4" x14ac:dyDescent="0.25">
      <c r="A4" s="145" t="s">
        <v>187</v>
      </c>
      <c r="B4" s="145">
        <v>30</v>
      </c>
      <c r="C4" s="145">
        <v>40</v>
      </c>
      <c r="D4" s="145">
        <v>7</v>
      </c>
    </row>
    <row r="5" spans="1:4" x14ac:dyDescent="0.25">
      <c r="A5" s="145" t="s">
        <v>186</v>
      </c>
      <c r="B5" s="145">
        <v>30</v>
      </c>
      <c r="C5" s="145">
        <v>40</v>
      </c>
      <c r="D5" s="145">
        <v>7</v>
      </c>
    </row>
    <row r="6" spans="1:4" x14ac:dyDescent="0.25">
      <c r="A6" s="145" t="s">
        <v>188</v>
      </c>
      <c r="B6" s="145">
        <v>10</v>
      </c>
      <c r="C6" s="145">
        <v>10</v>
      </c>
      <c r="D6" s="145">
        <v>2</v>
      </c>
    </row>
    <row r="7" spans="1:4" x14ac:dyDescent="0.25">
      <c r="A7" s="145" t="s">
        <v>189</v>
      </c>
      <c r="B7" s="145">
        <v>5</v>
      </c>
      <c r="C7" s="145">
        <v>5</v>
      </c>
      <c r="D7" s="145">
        <v>1</v>
      </c>
    </row>
    <row r="8" spans="1:4" x14ac:dyDescent="0.25">
      <c r="A8" s="145" t="s">
        <v>190</v>
      </c>
      <c r="B8" s="145">
        <v>10</v>
      </c>
      <c r="C8" s="145">
        <v>10</v>
      </c>
      <c r="D8" s="145">
        <v>2</v>
      </c>
    </row>
    <row r="9" spans="1:4" x14ac:dyDescent="0.25">
      <c r="A9" s="145" t="s">
        <v>173</v>
      </c>
      <c r="B9" s="158">
        <f>SUM(B2:B8)</f>
        <v>285</v>
      </c>
      <c r="C9" s="158">
        <f>SUM(C2:C8)</f>
        <v>285</v>
      </c>
      <c r="D9" s="158">
        <f>SUM(D2:D8)</f>
        <v>57</v>
      </c>
    </row>
    <row r="12" spans="1:4" x14ac:dyDescent="0.25">
      <c r="A12" s="166" t="s">
        <v>210</v>
      </c>
    </row>
    <row r="13" spans="1:4" x14ac:dyDescent="0.25">
      <c r="A13" s="167" t="s">
        <v>211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421"/>
  <sheetViews>
    <sheetView zoomScaleNormal="100" zoomScaleSheetLayoutView="100" workbookViewId="0">
      <selection activeCell="C16" sqref="C16"/>
    </sheetView>
  </sheetViews>
  <sheetFormatPr defaultColWidth="0" defaultRowHeight="11.25" x14ac:dyDescent="0.25"/>
  <cols>
    <col min="1" max="1" width="10.7109375" style="24" customWidth="1"/>
    <col min="2" max="2" width="40.140625" style="24" customWidth="1"/>
    <col min="3" max="3" width="10.85546875" style="24" customWidth="1"/>
    <col min="4" max="4" width="17.85546875" style="24" customWidth="1"/>
    <col min="5" max="5" width="31.28515625" style="24" customWidth="1"/>
    <col min="6" max="6" width="21.140625" style="24" customWidth="1"/>
    <col min="7" max="7" width="34.42578125" style="24" customWidth="1"/>
    <col min="8" max="8" width="10.7109375" style="24" customWidth="1"/>
    <col min="9" max="9" width="8.85546875" style="28" customWidth="1"/>
    <col min="10" max="10" width="11.85546875" style="179" customWidth="1"/>
    <col min="11" max="16384" width="0" style="26" hidden="1"/>
  </cols>
  <sheetData>
    <row r="1" spans="1:10" s="62" customFormat="1" ht="12" customHeight="1" x14ac:dyDescent="0.25">
      <c r="A1" s="339" t="s">
        <v>134</v>
      </c>
      <c r="B1" s="237"/>
      <c r="C1" s="334" t="s">
        <v>195</v>
      </c>
      <c r="D1" s="334"/>
      <c r="E1" s="334"/>
      <c r="F1" s="16" t="s">
        <v>135</v>
      </c>
      <c r="G1" s="335"/>
      <c r="H1" s="336"/>
      <c r="I1" s="336"/>
      <c r="J1" s="337"/>
    </row>
    <row r="2" spans="1:10" s="62" customFormat="1" ht="12" x14ac:dyDescent="0.25">
      <c r="A2" s="332" t="s">
        <v>18</v>
      </c>
      <c r="B2" s="338"/>
      <c r="C2" s="338"/>
      <c r="D2" s="338"/>
      <c r="E2" s="338"/>
      <c r="F2" s="330"/>
      <c r="G2" s="331"/>
      <c r="H2" s="330"/>
      <c r="I2" s="331"/>
      <c r="J2" s="162"/>
    </row>
    <row r="3" spans="1:10" s="62" customFormat="1" ht="12" x14ac:dyDescent="0.25">
      <c r="A3" s="332" t="s">
        <v>14</v>
      </c>
      <c r="B3" s="333"/>
      <c r="C3" s="3">
        <f>SUM(C4:C7)</f>
        <v>0</v>
      </c>
      <c r="D3" s="2" t="s">
        <v>11</v>
      </c>
      <c r="E3" s="31" t="s">
        <v>10</v>
      </c>
      <c r="F3" s="330"/>
      <c r="G3" s="331"/>
      <c r="H3" s="330"/>
      <c r="I3" s="331"/>
      <c r="J3" s="162"/>
    </row>
    <row r="4" spans="1:10" s="62" customFormat="1" ht="12" x14ac:dyDescent="0.25">
      <c r="A4" s="139"/>
      <c r="B4" s="139" t="s">
        <v>5</v>
      </c>
      <c r="C4" s="1">
        <f>COUNTIF($I$11:$I64668,"Passed")</f>
        <v>0</v>
      </c>
      <c r="D4" s="14">
        <f>IF(C4=0,,(C4/(C4+C5)))</f>
        <v>0</v>
      </c>
      <c r="E4" s="32">
        <f>IF(C3=0,,(C4/C3))</f>
        <v>0</v>
      </c>
      <c r="F4" s="330"/>
      <c r="G4" s="331"/>
      <c r="H4" s="330"/>
      <c r="I4" s="331"/>
      <c r="J4" s="162"/>
    </row>
    <row r="5" spans="1:10" s="62" customFormat="1" ht="12" x14ac:dyDescent="0.25">
      <c r="A5" s="139"/>
      <c r="B5" s="139" t="s">
        <v>6</v>
      </c>
      <c r="C5" s="1">
        <f>COUNTIF($I$11:$I64668,"Failed")</f>
        <v>0</v>
      </c>
      <c r="D5" s="14">
        <f>IF(C5=0,,(C5/(C4+C5)))</f>
        <v>0</v>
      </c>
      <c r="E5" s="32">
        <f>IF(C3=0,,(C5/C3))</f>
        <v>0</v>
      </c>
      <c r="F5" s="330"/>
      <c r="G5" s="331"/>
      <c r="H5" s="330"/>
      <c r="I5" s="331"/>
      <c r="J5" s="162"/>
    </row>
    <row r="6" spans="1:10" s="62" customFormat="1" ht="12" x14ac:dyDescent="0.25">
      <c r="A6" s="139"/>
      <c r="B6" s="139" t="s">
        <v>16</v>
      </c>
      <c r="C6" s="1">
        <f>COUNTIF($I$11:$I64668,"Blocked")</f>
        <v>0</v>
      </c>
      <c r="D6" s="14">
        <v>0</v>
      </c>
      <c r="E6" s="32">
        <f>IF(C3=0,,(C6/C3))</f>
        <v>0</v>
      </c>
      <c r="F6" s="330"/>
      <c r="G6" s="331"/>
      <c r="H6" s="330"/>
      <c r="I6" s="331"/>
      <c r="J6" s="162"/>
    </row>
    <row r="7" spans="1:10" s="62" customFormat="1" ht="12" x14ac:dyDescent="0.25">
      <c r="A7" s="139"/>
      <c r="B7" s="139" t="s">
        <v>15</v>
      </c>
      <c r="C7" s="1">
        <f>COUNTIF($I$11:$I64668,"Pending")</f>
        <v>0</v>
      </c>
      <c r="D7" s="14">
        <v>0</v>
      </c>
      <c r="E7" s="32">
        <f>IF(C3=0,,(C7/C3))</f>
        <v>0</v>
      </c>
      <c r="F7" s="330"/>
      <c r="G7" s="331"/>
      <c r="H7" s="330"/>
      <c r="I7" s="331"/>
      <c r="J7" s="162"/>
    </row>
    <row r="8" spans="1:10" s="62" customFormat="1" ht="12" x14ac:dyDescent="0.25">
      <c r="A8" s="139"/>
      <c r="B8" s="139" t="s">
        <v>9</v>
      </c>
      <c r="C8" s="1">
        <f>COUNTIF($I$11:$I64668,"NA")</f>
        <v>0</v>
      </c>
      <c r="D8" s="14">
        <v>0</v>
      </c>
      <c r="E8" s="32">
        <f>IF(C3=0,,(C8/C3))</f>
        <v>0</v>
      </c>
      <c r="F8" s="330"/>
      <c r="G8" s="331"/>
      <c r="H8" s="330"/>
      <c r="I8" s="331"/>
      <c r="J8" s="162"/>
    </row>
    <row r="9" spans="1:10" s="62" customFormat="1" ht="12" x14ac:dyDescent="0.25">
      <c r="A9" s="18" t="s">
        <v>21</v>
      </c>
      <c r="B9" s="18" t="s">
        <v>2</v>
      </c>
      <c r="C9" s="18" t="s">
        <v>22</v>
      </c>
      <c r="D9" s="2" t="s">
        <v>13</v>
      </c>
      <c r="E9" s="18" t="s">
        <v>12</v>
      </c>
      <c r="F9" s="30" t="s">
        <v>20</v>
      </c>
      <c r="G9" s="29" t="s">
        <v>0</v>
      </c>
      <c r="H9" s="30" t="s">
        <v>1</v>
      </c>
      <c r="I9" s="30" t="s">
        <v>4</v>
      </c>
      <c r="J9" s="163" t="s">
        <v>172</v>
      </c>
    </row>
    <row r="10" spans="1:10" s="342" customFormat="1" ht="12" customHeight="1" x14ac:dyDescent="0.25">
      <c r="A10" s="340" t="s">
        <v>183</v>
      </c>
      <c r="B10" s="341"/>
      <c r="C10" s="341"/>
      <c r="D10" s="341"/>
      <c r="E10" s="341"/>
      <c r="F10" s="341"/>
      <c r="G10" s="341"/>
      <c r="H10" s="341"/>
      <c r="I10" s="341"/>
      <c r="J10" s="341"/>
    </row>
    <row r="11" spans="1:10" s="157" customFormat="1" x14ac:dyDescent="0.2">
      <c r="A11" s="154"/>
      <c r="B11" s="154"/>
      <c r="C11" s="154"/>
      <c r="D11" s="154"/>
      <c r="E11" s="154"/>
      <c r="F11" s="154"/>
      <c r="G11" s="154"/>
      <c r="H11" s="154"/>
      <c r="I11" s="156"/>
      <c r="J11" s="164"/>
    </row>
    <row r="12" spans="1:10" s="157" customFormat="1" x14ac:dyDescent="0.2">
      <c r="A12" s="154"/>
      <c r="B12" s="154"/>
      <c r="C12" s="154"/>
      <c r="D12" s="154"/>
      <c r="E12" s="154"/>
      <c r="F12" s="154"/>
      <c r="G12" s="154"/>
      <c r="H12" s="154"/>
      <c r="I12" s="156"/>
      <c r="J12" s="164"/>
    </row>
    <row r="13" spans="1:10" s="157" customFormat="1" x14ac:dyDescent="0.2">
      <c r="A13" s="154"/>
      <c r="B13" s="154"/>
      <c r="C13" s="154"/>
      <c r="D13" s="154"/>
      <c r="E13" s="154"/>
      <c r="F13" s="154"/>
      <c r="G13" s="154"/>
      <c r="H13" s="154"/>
      <c r="I13" s="156"/>
      <c r="J13" s="164"/>
    </row>
    <row r="14" spans="1:10" s="157" customFormat="1" x14ac:dyDescent="0.2">
      <c r="A14" s="154"/>
      <c r="B14" s="154"/>
      <c r="C14" s="154"/>
      <c r="D14" s="154"/>
      <c r="E14" s="154"/>
      <c r="F14" s="154"/>
      <c r="G14" s="154"/>
      <c r="H14" s="154"/>
      <c r="I14" s="156"/>
      <c r="J14" s="164"/>
    </row>
    <row r="15" spans="1:10" s="157" customFormat="1" x14ac:dyDescent="0.2">
      <c r="A15" s="154"/>
      <c r="B15" s="154"/>
      <c r="C15" s="154"/>
      <c r="D15" s="154"/>
      <c r="E15" s="154"/>
      <c r="F15" s="154"/>
      <c r="G15" s="154"/>
      <c r="H15" s="154"/>
      <c r="I15" s="156"/>
      <c r="J15" s="164"/>
    </row>
    <row r="16" spans="1:10" s="157" customFormat="1" x14ac:dyDescent="0.2">
      <c r="A16" s="154"/>
      <c r="B16" s="154"/>
      <c r="C16" s="154"/>
      <c r="D16" s="154"/>
      <c r="E16" s="154"/>
      <c r="F16" s="154"/>
      <c r="G16" s="154"/>
      <c r="H16" s="154"/>
      <c r="I16" s="156"/>
      <c r="J16" s="164"/>
    </row>
    <row r="17" spans="1:10" s="157" customFormat="1" x14ac:dyDescent="0.2">
      <c r="A17" s="154"/>
      <c r="B17" s="154"/>
      <c r="C17" s="154"/>
      <c r="D17" s="154"/>
      <c r="E17" s="154"/>
      <c r="F17" s="154"/>
      <c r="G17" s="154"/>
      <c r="H17" s="154"/>
      <c r="I17" s="156"/>
      <c r="J17" s="164"/>
    </row>
    <row r="18" spans="1:10" s="157" customFormat="1" x14ac:dyDescent="0.2">
      <c r="A18" s="154"/>
      <c r="B18" s="154"/>
      <c r="C18" s="154"/>
      <c r="D18" s="154"/>
      <c r="E18" s="154"/>
      <c r="F18" s="154"/>
      <c r="G18" s="154"/>
      <c r="H18" s="154"/>
      <c r="I18" s="156"/>
      <c r="J18" s="164"/>
    </row>
    <row r="19" spans="1:10" s="157" customFormat="1" x14ac:dyDescent="0.2">
      <c r="A19" s="154"/>
      <c r="B19" s="154"/>
      <c r="C19" s="154"/>
      <c r="D19" s="154"/>
      <c r="E19" s="154"/>
      <c r="F19" s="154"/>
      <c r="G19" s="154"/>
      <c r="H19" s="154"/>
      <c r="I19" s="156"/>
      <c r="J19" s="164"/>
    </row>
    <row r="20" spans="1:10" s="157" customFormat="1" x14ac:dyDescent="0.2">
      <c r="A20" s="154"/>
      <c r="B20" s="154"/>
      <c r="C20" s="154"/>
      <c r="D20" s="154"/>
      <c r="E20" s="154"/>
      <c r="F20" s="154"/>
      <c r="G20" s="154"/>
      <c r="H20" s="154"/>
      <c r="I20" s="156"/>
      <c r="J20" s="164"/>
    </row>
    <row r="21" spans="1:10" s="157" customFormat="1" x14ac:dyDescent="0.2">
      <c r="A21" s="154"/>
      <c r="B21" s="154"/>
      <c r="C21" s="154"/>
      <c r="D21" s="154"/>
      <c r="E21" s="154"/>
      <c r="F21" s="154"/>
      <c r="G21" s="154"/>
      <c r="H21" s="154"/>
      <c r="I21" s="156"/>
      <c r="J21" s="164"/>
    </row>
    <row r="22" spans="1:10" s="157" customFormat="1" x14ac:dyDescent="0.2">
      <c r="A22" s="154"/>
      <c r="B22" s="154"/>
      <c r="C22" s="154"/>
      <c r="D22" s="154"/>
      <c r="E22" s="154"/>
      <c r="F22" s="154"/>
      <c r="G22" s="154"/>
      <c r="H22" s="154"/>
      <c r="I22" s="156"/>
      <c r="J22" s="164"/>
    </row>
    <row r="23" spans="1:10" s="157" customFormat="1" x14ac:dyDescent="0.2">
      <c r="A23" s="154"/>
      <c r="B23" s="154"/>
      <c r="C23" s="154"/>
      <c r="D23" s="154"/>
      <c r="E23" s="154"/>
      <c r="F23" s="154"/>
      <c r="G23" s="154"/>
      <c r="H23" s="154"/>
      <c r="I23" s="156"/>
      <c r="J23" s="164"/>
    </row>
    <row r="24" spans="1:10" s="157" customFormat="1" x14ac:dyDescent="0.2">
      <c r="A24" s="154"/>
      <c r="B24" s="154"/>
      <c r="C24" s="154"/>
      <c r="D24" s="154"/>
      <c r="E24" s="154"/>
      <c r="F24" s="154"/>
      <c r="G24" s="154"/>
      <c r="H24" s="154"/>
      <c r="I24" s="156"/>
      <c r="J24" s="164"/>
    </row>
    <row r="25" spans="1:10" s="157" customFormat="1" x14ac:dyDescent="0.2">
      <c r="A25" s="154"/>
      <c r="B25" s="154"/>
      <c r="C25" s="154"/>
      <c r="D25" s="154"/>
      <c r="E25" s="154"/>
      <c r="F25" s="154"/>
      <c r="G25" s="154"/>
      <c r="H25" s="154"/>
      <c r="I25" s="156"/>
      <c r="J25" s="164"/>
    </row>
    <row r="26" spans="1:10" s="157" customFormat="1" x14ac:dyDescent="0.2">
      <c r="A26" s="154"/>
      <c r="B26" s="154"/>
      <c r="C26" s="154"/>
      <c r="D26" s="154"/>
      <c r="E26" s="154"/>
      <c r="F26" s="154"/>
      <c r="G26" s="154"/>
      <c r="H26" s="154"/>
      <c r="I26" s="156"/>
      <c r="J26" s="164"/>
    </row>
    <row r="27" spans="1:10" s="157" customFormat="1" x14ac:dyDescent="0.2">
      <c r="A27" s="154"/>
      <c r="B27" s="154"/>
      <c r="C27" s="154"/>
      <c r="D27" s="154"/>
      <c r="E27" s="154"/>
      <c r="F27" s="154"/>
      <c r="G27" s="154"/>
      <c r="H27" s="154"/>
      <c r="I27" s="156"/>
      <c r="J27" s="164"/>
    </row>
    <row r="28" spans="1:10" s="157" customFormat="1" x14ac:dyDescent="0.2">
      <c r="A28" s="154"/>
      <c r="B28" s="154"/>
      <c r="C28" s="154"/>
      <c r="D28" s="154"/>
      <c r="E28" s="154"/>
      <c r="F28" s="154"/>
      <c r="G28" s="154"/>
      <c r="H28" s="154"/>
      <c r="I28" s="156"/>
      <c r="J28" s="164"/>
    </row>
    <row r="29" spans="1:10" s="157" customFormat="1" x14ac:dyDescent="0.2">
      <c r="A29" s="154"/>
      <c r="B29" s="154"/>
      <c r="C29" s="154"/>
      <c r="D29" s="154"/>
      <c r="E29" s="154"/>
      <c r="F29" s="154"/>
      <c r="G29" s="154"/>
      <c r="H29" s="154"/>
      <c r="I29" s="156"/>
      <c r="J29" s="164"/>
    </row>
    <row r="30" spans="1:10" s="157" customFormat="1" x14ac:dyDescent="0.2">
      <c r="A30" s="154"/>
      <c r="B30" s="154"/>
      <c r="C30" s="154"/>
      <c r="D30" s="154"/>
      <c r="E30" s="154"/>
      <c r="F30" s="154"/>
      <c r="G30" s="154"/>
      <c r="H30" s="154"/>
      <c r="I30" s="156"/>
      <c r="J30" s="164"/>
    </row>
    <row r="31" spans="1:10" s="157" customFormat="1" x14ac:dyDescent="0.2">
      <c r="A31" s="154"/>
      <c r="B31" s="154"/>
      <c r="C31" s="154"/>
      <c r="D31" s="154"/>
      <c r="E31" s="154"/>
      <c r="F31" s="154"/>
      <c r="G31" s="154"/>
      <c r="H31" s="154"/>
      <c r="I31" s="156"/>
      <c r="J31" s="164"/>
    </row>
    <row r="32" spans="1:10" s="157" customFormat="1" x14ac:dyDescent="0.2">
      <c r="A32" s="154"/>
      <c r="B32" s="154"/>
      <c r="C32" s="154"/>
      <c r="D32" s="154"/>
      <c r="E32" s="154"/>
      <c r="F32" s="154"/>
      <c r="G32" s="154"/>
      <c r="H32" s="154"/>
      <c r="I32" s="156"/>
      <c r="J32" s="164"/>
    </row>
    <row r="33" spans="1:10" s="157" customFormat="1" x14ac:dyDescent="0.2">
      <c r="A33" s="154"/>
      <c r="B33" s="154"/>
      <c r="C33" s="154"/>
      <c r="D33" s="154"/>
      <c r="E33" s="154"/>
      <c r="F33" s="154"/>
      <c r="G33" s="154"/>
      <c r="H33" s="154"/>
      <c r="I33" s="156"/>
      <c r="J33" s="164"/>
    </row>
    <row r="34" spans="1:10" s="157" customFormat="1" x14ac:dyDescent="0.2">
      <c r="A34" s="154"/>
      <c r="B34" s="154"/>
      <c r="C34" s="154"/>
      <c r="D34" s="154"/>
      <c r="E34" s="154"/>
      <c r="F34" s="154"/>
      <c r="G34" s="154"/>
      <c r="H34" s="154"/>
      <c r="I34" s="156"/>
      <c r="J34" s="164"/>
    </row>
    <row r="35" spans="1:10" s="157" customFormat="1" x14ac:dyDescent="0.2">
      <c r="A35" s="154"/>
      <c r="B35" s="154"/>
      <c r="C35" s="154"/>
      <c r="D35" s="154"/>
      <c r="E35" s="154"/>
      <c r="F35" s="154"/>
      <c r="G35" s="154"/>
      <c r="H35" s="154"/>
      <c r="I35" s="156"/>
      <c r="J35" s="164"/>
    </row>
    <row r="36" spans="1:10" s="157" customFormat="1" x14ac:dyDescent="0.2">
      <c r="A36" s="154"/>
      <c r="B36" s="154"/>
      <c r="C36" s="154"/>
      <c r="D36" s="154"/>
      <c r="E36" s="154"/>
      <c r="F36" s="154"/>
      <c r="G36" s="154"/>
      <c r="H36" s="154"/>
      <c r="I36" s="156"/>
      <c r="J36" s="164"/>
    </row>
    <row r="37" spans="1:10" s="157" customFormat="1" x14ac:dyDescent="0.2">
      <c r="A37" s="154"/>
      <c r="B37" s="154"/>
      <c r="C37" s="154"/>
      <c r="D37" s="154"/>
      <c r="E37" s="154"/>
      <c r="F37" s="154"/>
      <c r="G37" s="154"/>
      <c r="H37" s="154"/>
      <c r="I37" s="156"/>
      <c r="J37" s="164"/>
    </row>
    <row r="38" spans="1:10" s="157" customFormat="1" x14ac:dyDescent="0.2">
      <c r="A38" s="154"/>
      <c r="B38" s="154"/>
      <c r="C38" s="154"/>
      <c r="D38" s="154"/>
      <c r="E38" s="154"/>
      <c r="F38" s="154"/>
      <c r="G38" s="154"/>
      <c r="H38" s="154"/>
      <c r="I38" s="156"/>
      <c r="J38" s="164"/>
    </row>
    <row r="39" spans="1:10" s="157" customFormat="1" x14ac:dyDescent="0.2">
      <c r="A39" s="154"/>
      <c r="B39" s="154"/>
      <c r="C39" s="154"/>
      <c r="D39" s="154"/>
      <c r="E39" s="154"/>
      <c r="F39" s="154"/>
      <c r="G39" s="154"/>
      <c r="H39" s="154"/>
      <c r="I39" s="156"/>
      <c r="J39" s="164"/>
    </row>
    <row r="40" spans="1:10" s="157" customFormat="1" x14ac:dyDescent="0.2">
      <c r="A40" s="154"/>
      <c r="B40" s="154"/>
      <c r="C40" s="154"/>
      <c r="D40" s="154"/>
      <c r="E40" s="154"/>
      <c r="F40" s="154"/>
      <c r="G40" s="154"/>
      <c r="H40" s="154"/>
      <c r="I40" s="156"/>
      <c r="J40" s="164"/>
    </row>
    <row r="41" spans="1:10" s="157" customFormat="1" x14ac:dyDescent="0.2">
      <c r="A41" s="154"/>
      <c r="B41" s="154"/>
      <c r="C41" s="154"/>
      <c r="D41" s="154"/>
      <c r="E41" s="154"/>
      <c r="F41" s="154"/>
      <c r="G41" s="154"/>
      <c r="H41" s="154"/>
      <c r="I41" s="156"/>
      <c r="J41" s="164"/>
    </row>
    <row r="42" spans="1:10" s="157" customFormat="1" x14ac:dyDescent="0.2">
      <c r="A42" s="154"/>
      <c r="B42" s="154"/>
      <c r="C42" s="154"/>
      <c r="D42" s="154"/>
      <c r="E42" s="154"/>
      <c r="F42" s="154"/>
      <c r="G42" s="154"/>
      <c r="H42" s="154"/>
      <c r="I42" s="156"/>
      <c r="J42" s="164"/>
    </row>
    <row r="43" spans="1:10" s="157" customFormat="1" x14ac:dyDescent="0.2">
      <c r="A43" s="154"/>
      <c r="B43" s="154"/>
      <c r="C43" s="154"/>
      <c r="D43" s="154"/>
      <c r="E43" s="154"/>
      <c r="F43" s="154"/>
      <c r="G43" s="154"/>
      <c r="H43" s="154"/>
      <c r="I43" s="156"/>
      <c r="J43" s="164"/>
    </row>
    <row r="44" spans="1:10" s="157" customFormat="1" x14ac:dyDescent="0.2">
      <c r="A44" s="154"/>
      <c r="B44" s="154"/>
      <c r="C44" s="154"/>
      <c r="D44" s="154"/>
      <c r="E44" s="154"/>
      <c r="F44" s="154"/>
      <c r="G44" s="154"/>
      <c r="H44" s="154"/>
      <c r="I44" s="156"/>
      <c r="J44" s="164"/>
    </row>
    <row r="45" spans="1:10" s="157" customFormat="1" x14ac:dyDescent="0.2">
      <c r="A45" s="154"/>
      <c r="B45" s="154"/>
      <c r="C45" s="154"/>
      <c r="D45" s="154"/>
      <c r="E45" s="154"/>
      <c r="F45" s="154"/>
      <c r="G45" s="154"/>
      <c r="H45" s="154"/>
      <c r="I45" s="156"/>
      <c r="J45" s="164"/>
    </row>
    <row r="46" spans="1:10" s="157" customFormat="1" x14ac:dyDescent="0.2">
      <c r="A46" s="154"/>
      <c r="B46" s="154"/>
      <c r="C46" s="154"/>
      <c r="D46" s="154"/>
      <c r="E46" s="154"/>
      <c r="F46" s="154"/>
      <c r="G46" s="154"/>
      <c r="H46" s="154"/>
      <c r="I46" s="156"/>
      <c r="J46" s="164"/>
    </row>
    <row r="47" spans="1:10" s="157" customFormat="1" x14ac:dyDescent="0.2">
      <c r="A47" s="154"/>
      <c r="B47" s="154"/>
      <c r="C47" s="154"/>
      <c r="D47" s="154"/>
      <c r="E47" s="154"/>
      <c r="F47" s="154"/>
      <c r="G47" s="154"/>
      <c r="H47" s="154"/>
      <c r="I47" s="156"/>
      <c r="J47" s="164"/>
    </row>
    <row r="48" spans="1:10" s="157" customFormat="1" x14ac:dyDescent="0.2">
      <c r="A48" s="154"/>
      <c r="B48" s="154"/>
      <c r="C48" s="154"/>
      <c r="D48" s="154"/>
      <c r="E48" s="154"/>
      <c r="F48" s="154"/>
      <c r="G48" s="154"/>
      <c r="H48" s="154"/>
      <c r="I48" s="156"/>
      <c r="J48" s="164"/>
    </row>
    <row r="49" spans="1:10" s="157" customFormat="1" x14ac:dyDescent="0.2">
      <c r="A49" s="154"/>
      <c r="B49" s="154"/>
      <c r="C49" s="154"/>
      <c r="D49" s="154"/>
      <c r="E49" s="154"/>
      <c r="F49" s="154"/>
      <c r="G49" s="154"/>
      <c r="H49" s="154"/>
      <c r="I49" s="156"/>
      <c r="J49" s="164"/>
    </row>
    <row r="50" spans="1:10" s="157" customFormat="1" x14ac:dyDescent="0.2">
      <c r="A50" s="154"/>
      <c r="B50" s="154"/>
      <c r="C50" s="154"/>
      <c r="D50" s="154"/>
      <c r="E50" s="154"/>
      <c r="F50" s="154"/>
      <c r="G50" s="154"/>
      <c r="H50" s="154"/>
      <c r="I50" s="156"/>
      <c r="J50" s="164"/>
    </row>
    <row r="51" spans="1:10" s="157" customFormat="1" x14ac:dyDescent="0.2">
      <c r="A51" s="154"/>
      <c r="B51" s="154"/>
      <c r="C51" s="154"/>
      <c r="D51" s="154"/>
      <c r="E51" s="154"/>
      <c r="F51" s="154"/>
      <c r="G51" s="154"/>
      <c r="H51" s="154"/>
      <c r="I51" s="156"/>
      <c r="J51" s="164"/>
    </row>
    <row r="52" spans="1:10" s="157" customFormat="1" x14ac:dyDescent="0.2">
      <c r="A52" s="154"/>
      <c r="B52" s="154"/>
      <c r="C52" s="154"/>
      <c r="D52" s="154"/>
      <c r="E52" s="154"/>
      <c r="F52" s="154"/>
      <c r="G52" s="154"/>
      <c r="H52" s="154"/>
      <c r="I52" s="156"/>
      <c r="J52" s="164"/>
    </row>
    <row r="53" spans="1:10" s="157" customFormat="1" x14ac:dyDescent="0.2">
      <c r="A53" s="154"/>
      <c r="B53" s="154"/>
      <c r="C53" s="154"/>
      <c r="D53" s="154"/>
      <c r="E53" s="154"/>
      <c r="F53" s="154"/>
      <c r="G53" s="154"/>
      <c r="H53" s="154"/>
      <c r="I53" s="156"/>
      <c r="J53" s="164"/>
    </row>
    <row r="54" spans="1:10" s="157" customFormat="1" x14ac:dyDescent="0.2">
      <c r="A54" s="154"/>
      <c r="B54" s="154"/>
      <c r="C54" s="154"/>
      <c r="D54" s="154"/>
      <c r="E54" s="154"/>
      <c r="F54" s="154"/>
      <c r="G54" s="154"/>
      <c r="H54" s="154"/>
      <c r="I54" s="156"/>
      <c r="J54" s="164"/>
    </row>
    <row r="55" spans="1:10" s="157" customFormat="1" x14ac:dyDescent="0.2">
      <c r="A55" s="154"/>
      <c r="B55" s="154"/>
      <c r="C55" s="154"/>
      <c r="D55" s="154"/>
      <c r="E55" s="154"/>
      <c r="F55" s="154"/>
      <c r="G55" s="154"/>
      <c r="H55" s="154"/>
      <c r="I55" s="156"/>
      <c r="J55" s="164"/>
    </row>
    <row r="56" spans="1:10" s="157" customFormat="1" x14ac:dyDescent="0.2">
      <c r="A56" s="154"/>
      <c r="B56" s="154"/>
      <c r="C56" s="154"/>
      <c r="D56" s="154"/>
      <c r="E56" s="154"/>
      <c r="F56" s="154"/>
      <c r="G56" s="154"/>
      <c r="H56" s="154"/>
      <c r="I56" s="156"/>
      <c r="J56" s="164"/>
    </row>
    <row r="57" spans="1:10" s="157" customFormat="1" x14ac:dyDescent="0.2">
      <c r="A57" s="154"/>
      <c r="B57" s="154"/>
      <c r="C57" s="154"/>
      <c r="D57" s="154"/>
      <c r="E57" s="154"/>
      <c r="F57" s="154"/>
      <c r="G57" s="154"/>
      <c r="H57" s="154"/>
      <c r="I57" s="156"/>
      <c r="J57" s="164"/>
    </row>
    <row r="58" spans="1:10" s="157" customFormat="1" x14ac:dyDescent="0.2">
      <c r="A58" s="154"/>
      <c r="B58" s="154"/>
      <c r="C58" s="154"/>
      <c r="D58" s="154"/>
      <c r="E58" s="154"/>
      <c r="F58" s="154"/>
      <c r="G58" s="154"/>
      <c r="H58" s="154"/>
      <c r="I58" s="156"/>
      <c r="J58" s="164"/>
    </row>
    <row r="59" spans="1:10" s="157" customFormat="1" x14ac:dyDescent="0.2">
      <c r="A59" s="154"/>
      <c r="B59" s="154"/>
      <c r="C59" s="154"/>
      <c r="D59" s="154"/>
      <c r="E59" s="154"/>
      <c r="F59" s="154"/>
      <c r="G59" s="154"/>
      <c r="H59" s="154"/>
      <c r="I59" s="156"/>
      <c r="J59" s="164"/>
    </row>
    <row r="60" spans="1:10" s="157" customFormat="1" x14ac:dyDescent="0.2">
      <c r="A60" s="154"/>
      <c r="B60" s="154"/>
      <c r="C60" s="154"/>
      <c r="D60" s="154"/>
      <c r="E60" s="154"/>
      <c r="F60" s="154"/>
      <c r="G60" s="154"/>
      <c r="H60" s="154"/>
      <c r="I60" s="156"/>
      <c r="J60" s="164"/>
    </row>
    <row r="61" spans="1:10" s="157" customFormat="1" x14ac:dyDescent="0.2">
      <c r="A61" s="154"/>
      <c r="B61" s="154"/>
      <c r="C61" s="154"/>
      <c r="D61" s="154"/>
      <c r="E61" s="154"/>
      <c r="F61" s="154"/>
      <c r="G61" s="154"/>
      <c r="H61" s="154"/>
      <c r="I61" s="156"/>
      <c r="J61" s="164"/>
    </row>
    <row r="62" spans="1:10" s="157" customFormat="1" x14ac:dyDescent="0.2">
      <c r="A62" s="154"/>
      <c r="B62" s="154"/>
      <c r="C62" s="154"/>
      <c r="D62" s="154"/>
      <c r="E62" s="154"/>
      <c r="F62" s="154"/>
      <c r="G62" s="154"/>
      <c r="H62" s="154"/>
      <c r="I62" s="156"/>
      <c r="J62" s="164"/>
    </row>
    <row r="63" spans="1:10" s="157" customFormat="1" x14ac:dyDescent="0.2">
      <c r="A63" s="154"/>
      <c r="B63" s="154"/>
      <c r="C63" s="154"/>
      <c r="D63" s="154"/>
      <c r="E63" s="154"/>
      <c r="F63" s="154"/>
      <c r="G63" s="154"/>
      <c r="H63" s="154"/>
      <c r="I63" s="156"/>
      <c r="J63" s="164"/>
    </row>
    <row r="64" spans="1:10" s="157" customFormat="1" x14ac:dyDescent="0.2">
      <c r="A64" s="154"/>
      <c r="B64" s="154"/>
      <c r="C64" s="154"/>
      <c r="D64" s="154"/>
      <c r="E64" s="154"/>
      <c r="F64" s="154"/>
      <c r="G64" s="154"/>
      <c r="H64" s="154"/>
      <c r="I64" s="156"/>
      <c r="J64" s="164"/>
    </row>
    <row r="65" spans="1:10" s="157" customFormat="1" x14ac:dyDescent="0.2">
      <c r="A65" s="154"/>
      <c r="B65" s="154"/>
      <c r="C65" s="154"/>
      <c r="D65" s="154"/>
      <c r="E65" s="154"/>
      <c r="F65" s="154"/>
      <c r="G65" s="154"/>
      <c r="H65" s="154"/>
      <c r="I65" s="156"/>
      <c r="J65" s="164"/>
    </row>
    <row r="66" spans="1:10" s="157" customFormat="1" x14ac:dyDescent="0.2">
      <c r="A66" s="154"/>
      <c r="B66" s="154"/>
      <c r="C66" s="154"/>
      <c r="D66" s="154"/>
      <c r="E66" s="154"/>
      <c r="F66" s="154"/>
      <c r="G66" s="154"/>
      <c r="H66" s="154"/>
      <c r="I66" s="156"/>
      <c r="J66" s="164"/>
    </row>
    <row r="67" spans="1:10" s="157" customFormat="1" x14ac:dyDescent="0.2">
      <c r="A67" s="154"/>
      <c r="B67" s="154"/>
      <c r="C67" s="154"/>
      <c r="D67" s="154"/>
      <c r="E67" s="154"/>
      <c r="F67" s="154"/>
      <c r="G67" s="154"/>
      <c r="H67" s="154"/>
      <c r="I67" s="156"/>
      <c r="J67" s="164"/>
    </row>
    <row r="68" spans="1:10" s="157" customFormat="1" x14ac:dyDescent="0.2">
      <c r="A68" s="154"/>
      <c r="B68" s="154"/>
      <c r="C68" s="154"/>
      <c r="D68" s="154"/>
      <c r="E68" s="154"/>
      <c r="F68" s="154"/>
      <c r="G68" s="154"/>
      <c r="H68" s="154"/>
      <c r="I68" s="156"/>
      <c r="J68" s="164"/>
    </row>
    <row r="69" spans="1:10" s="157" customFormat="1" x14ac:dyDescent="0.2">
      <c r="A69" s="154"/>
      <c r="B69" s="154"/>
      <c r="C69" s="154"/>
      <c r="D69" s="154"/>
      <c r="E69" s="154"/>
      <c r="F69" s="154"/>
      <c r="G69" s="154"/>
      <c r="H69" s="154"/>
      <c r="I69" s="156"/>
      <c r="J69" s="164"/>
    </row>
    <row r="70" spans="1:10" s="157" customFormat="1" x14ac:dyDescent="0.2">
      <c r="A70" s="154"/>
      <c r="B70" s="154"/>
      <c r="C70" s="154"/>
      <c r="D70" s="154"/>
      <c r="E70" s="154"/>
      <c r="F70" s="154"/>
      <c r="G70" s="154"/>
      <c r="H70" s="154"/>
      <c r="I70" s="156"/>
      <c r="J70" s="164"/>
    </row>
    <row r="71" spans="1:10" s="157" customFormat="1" x14ac:dyDescent="0.2">
      <c r="A71" s="154"/>
      <c r="B71" s="154"/>
      <c r="C71" s="154"/>
      <c r="D71" s="154"/>
      <c r="E71" s="154"/>
      <c r="F71" s="154"/>
      <c r="G71" s="154"/>
      <c r="H71" s="154"/>
      <c r="I71" s="156"/>
      <c r="J71" s="164"/>
    </row>
    <row r="72" spans="1:10" s="157" customFormat="1" x14ac:dyDescent="0.2">
      <c r="A72" s="154"/>
      <c r="B72" s="154"/>
      <c r="C72" s="154"/>
      <c r="D72" s="154"/>
      <c r="E72" s="154"/>
      <c r="F72" s="154"/>
      <c r="G72" s="154"/>
      <c r="H72" s="154"/>
      <c r="I72" s="156"/>
      <c r="J72" s="164"/>
    </row>
    <row r="73" spans="1:10" s="157" customFormat="1" x14ac:dyDescent="0.2">
      <c r="A73" s="154"/>
      <c r="B73" s="154"/>
      <c r="C73" s="154"/>
      <c r="D73" s="154"/>
      <c r="E73" s="154"/>
      <c r="F73" s="154"/>
      <c r="G73" s="154"/>
      <c r="H73" s="154"/>
      <c r="I73" s="156"/>
      <c r="J73" s="164"/>
    </row>
    <row r="74" spans="1:10" s="157" customFormat="1" x14ac:dyDescent="0.2">
      <c r="A74" s="154"/>
      <c r="B74" s="154"/>
      <c r="C74" s="154"/>
      <c r="D74" s="154"/>
      <c r="E74" s="154"/>
      <c r="F74" s="154"/>
      <c r="G74" s="154"/>
      <c r="H74" s="154"/>
      <c r="I74" s="156"/>
      <c r="J74" s="164"/>
    </row>
    <row r="75" spans="1:10" s="157" customFormat="1" x14ac:dyDescent="0.2">
      <c r="A75" s="154"/>
      <c r="B75" s="154"/>
      <c r="C75" s="154"/>
      <c r="D75" s="154"/>
      <c r="E75" s="154"/>
      <c r="F75" s="154"/>
      <c r="G75" s="154"/>
      <c r="H75" s="154"/>
      <c r="I75" s="156"/>
      <c r="J75" s="164"/>
    </row>
    <row r="76" spans="1:10" s="157" customFormat="1" x14ac:dyDescent="0.2">
      <c r="A76" s="154"/>
      <c r="B76" s="154"/>
      <c r="C76" s="154"/>
      <c r="D76" s="154"/>
      <c r="E76" s="154"/>
      <c r="F76" s="154"/>
      <c r="G76" s="154"/>
      <c r="H76" s="154"/>
      <c r="I76" s="156"/>
      <c r="J76" s="164"/>
    </row>
    <row r="77" spans="1:10" s="157" customFormat="1" x14ac:dyDescent="0.2">
      <c r="A77" s="154"/>
      <c r="B77" s="154"/>
      <c r="C77" s="154"/>
      <c r="D77" s="154"/>
      <c r="E77" s="154"/>
      <c r="F77" s="154"/>
      <c r="G77" s="154"/>
      <c r="H77" s="154"/>
      <c r="I77" s="156"/>
      <c r="J77" s="164"/>
    </row>
    <row r="78" spans="1:10" s="157" customFormat="1" x14ac:dyDescent="0.2">
      <c r="A78" s="154"/>
      <c r="B78" s="154"/>
      <c r="C78" s="154"/>
      <c r="D78" s="154"/>
      <c r="E78" s="154"/>
      <c r="F78" s="154"/>
      <c r="G78" s="154"/>
      <c r="H78" s="154"/>
      <c r="I78" s="156"/>
      <c r="J78" s="164"/>
    </row>
    <row r="79" spans="1:10" s="157" customFormat="1" x14ac:dyDescent="0.2">
      <c r="A79" s="154"/>
      <c r="B79" s="154"/>
      <c r="C79" s="154"/>
      <c r="D79" s="154"/>
      <c r="E79" s="154"/>
      <c r="F79" s="154"/>
      <c r="G79" s="154"/>
      <c r="H79" s="154"/>
      <c r="I79" s="156"/>
      <c r="J79" s="164"/>
    </row>
    <row r="80" spans="1:10" s="157" customFormat="1" x14ac:dyDescent="0.2">
      <c r="A80" s="154"/>
      <c r="B80" s="154"/>
      <c r="C80" s="154"/>
      <c r="D80" s="154"/>
      <c r="E80" s="154"/>
      <c r="F80" s="154"/>
      <c r="G80" s="154"/>
      <c r="H80" s="154"/>
      <c r="I80" s="156"/>
      <c r="J80" s="164"/>
    </row>
    <row r="81" spans="1:10" s="157" customFormat="1" x14ac:dyDescent="0.2">
      <c r="A81" s="154"/>
      <c r="B81" s="154"/>
      <c r="C81" s="154"/>
      <c r="D81" s="154"/>
      <c r="E81" s="154"/>
      <c r="F81" s="154"/>
      <c r="G81" s="154"/>
      <c r="H81" s="154"/>
      <c r="I81" s="156"/>
      <c r="J81" s="164"/>
    </row>
    <row r="82" spans="1:10" s="157" customFormat="1" x14ac:dyDescent="0.2">
      <c r="A82" s="154"/>
      <c r="B82" s="154"/>
      <c r="C82" s="154"/>
      <c r="D82" s="154"/>
      <c r="E82" s="154"/>
      <c r="F82" s="154"/>
      <c r="G82" s="154"/>
      <c r="H82" s="154"/>
      <c r="I82" s="156"/>
      <c r="J82" s="164"/>
    </row>
    <row r="83" spans="1:10" s="157" customFormat="1" x14ac:dyDescent="0.2">
      <c r="A83" s="154"/>
      <c r="B83" s="154"/>
      <c r="C83" s="154"/>
      <c r="D83" s="154"/>
      <c r="E83" s="154"/>
      <c r="F83" s="154"/>
      <c r="G83" s="154"/>
      <c r="H83" s="154"/>
      <c r="I83" s="156"/>
      <c r="J83" s="164"/>
    </row>
    <row r="84" spans="1:10" s="157" customFormat="1" x14ac:dyDescent="0.2">
      <c r="A84" s="154"/>
      <c r="B84" s="154"/>
      <c r="C84" s="154"/>
      <c r="D84" s="154"/>
      <c r="E84" s="154"/>
      <c r="F84" s="154"/>
      <c r="G84" s="154"/>
      <c r="H84" s="154"/>
      <c r="I84" s="156"/>
      <c r="J84" s="164"/>
    </row>
    <row r="85" spans="1:10" s="157" customFormat="1" x14ac:dyDescent="0.2">
      <c r="A85" s="154"/>
      <c r="B85" s="154"/>
      <c r="C85" s="154"/>
      <c r="D85" s="154"/>
      <c r="E85" s="154"/>
      <c r="F85" s="154"/>
      <c r="G85" s="154"/>
      <c r="H85" s="154"/>
      <c r="I85" s="156"/>
      <c r="J85" s="164"/>
    </row>
    <row r="86" spans="1:10" s="157" customFormat="1" x14ac:dyDescent="0.2">
      <c r="A86" s="154"/>
      <c r="B86" s="154"/>
      <c r="C86" s="154"/>
      <c r="D86" s="154"/>
      <c r="E86" s="154"/>
      <c r="F86" s="154"/>
      <c r="G86" s="154"/>
      <c r="H86" s="154"/>
      <c r="I86" s="156"/>
      <c r="J86" s="164"/>
    </row>
    <row r="87" spans="1:10" s="157" customFormat="1" x14ac:dyDescent="0.2">
      <c r="A87" s="154"/>
      <c r="B87" s="154"/>
      <c r="C87" s="154"/>
      <c r="D87" s="154"/>
      <c r="E87" s="154"/>
      <c r="F87" s="154"/>
      <c r="G87" s="154"/>
      <c r="H87" s="154"/>
      <c r="I87" s="156"/>
      <c r="J87" s="164"/>
    </row>
    <row r="88" spans="1:10" s="157" customFormat="1" x14ac:dyDescent="0.2">
      <c r="A88" s="154"/>
      <c r="B88" s="154"/>
      <c r="C88" s="154"/>
      <c r="D88" s="154"/>
      <c r="E88" s="154"/>
      <c r="F88" s="154"/>
      <c r="G88" s="154"/>
      <c r="H88" s="154"/>
      <c r="I88" s="156"/>
      <c r="J88" s="164"/>
    </row>
    <row r="89" spans="1:10" s="157" customFormat="1" x14ac:dyDescent="0.2">
      <c r="A89" s="154"/>
      <c r="B89" s="154"/>
      <c r="C89" s="154"/>
      <c r="D89" s="154"/>
      <c r="E89" s="154"/>
      <c r="F89" s="154"/>
      <c r="G89" s="154"/>
      <c r="H89" s="154"/>
      <c r="I89" s="156"/>
      <c r="J89" s="164"/>
    </row>
    <row r="90" spans="1:10" s="157" customFormat="1" x14ac:dyDescent="0.2">
      <c r="A90" s="154"/>
      <c r="B90" s="154"/>
      <c r="C90" s="154"/>
      <c r="D90" s="154"/>
      <c r="E90" s="154"/>
      <c r="F90" s="154"/>
      <c r="G90" s="154"/>
      <c r="H90" s="154"/>
      <c r="I90" s="156"/>
      <c r="J90" s="164"/>
    </row>
    <row r="91" spans="1:10" s="157" customFormat="1" x14ac:dyDescent="0.2">
      <c r="A91" s="154"/>
      <c r="B91" s="154"/>
      <c r="C91" s="154"/>
      <c r="D91" s="154"/>
      <c r="E91" s="154"/>
      <c r="F91" s="154"/>
      <c r="G91" s="154"/>
      <c r="H91" s="154"/>
      <c r="I91" s="156"/>
      <c r="J91" s="164"/>
    </row>
    <row r="92" spans="1:10" s="157" customFormat="1" x14ac:dyDescent="0.2">
      <c r="A92" s="154"/>
      <c r="B92" s="154"/>
      <c r="C92" s="154"/>
      <c r="D92" s="154"/>
      <c r="E92" s="154"/>
      <c r="F92" s="154"/>
      <c r="G92" s="154"/>
      <c r="H92" s="154"/>
      <c r="I92" s="156"/>
      <c r="J92" s="164"/>
    </row>
    <row r="93" spans="1:10" s="157" customFormat="1" x14ac:dyDescent="0.2">
      <c r="A93" s="154"/>
      <c r="B93" s="154"/>
      <c r="C93" s="154"/>
      <c r="D93" s="154"/>
      <c r="E93" s="154"/>
      <c r="F93" s="154"/>
      <c r="G93" s="154"/>
      <c r="H93" s="154"/>
      <c r="I93" s="156"/>
      <c r="J93" s="164"/>
    </row>
    <row r="94" spans="1:10" s="157" customFormat="1" x14ac:dyDescent="0.2">
      <c r="A94" s="154"/>
      <c r="B94" s="154"/>
      <c r="C94" s="154"/>
      <c r="D94" s="154"/>
      <c r="E94" s="154"/>
      <c r="F94" s="154"/>
      <c r="G94" s="154"/>
      <c r="H94" s="154"/>
      <c r="I94" s="156"/>
      <c r="J94" s="164"/>
    </row>
    <row r="95" spans="1:10" s="157" customFormat="1" x14ac:dyDescent="0.2">
      <c r="A95" s="154"/>
      <c r="B95" s="154"/>
      <c r="C95" s="154"/>
      <c r="D95" s="154"/>
      <c r="E95" s="154"/>
      <c r="F95" s="154"/>
      <c r="G95" s="154"/>
      <c r="H95" s="154"/>
      <c r="I95" s="156"/>
      <c r="J95" s="164"/>
    </row>
    <row r="96" spans="1:10" s="157" customFormat="1" x14ac:dyDescent="0.2">
      <c r="A96" s="154"/>
      <c r="B96" s="154"/>
      <c r="C96" s="154"/>
      <c r="D96" s="154"/>
      <c r="E96" s="154"/>
      <c r="F96" s="154"/>
      <c r="G96" s="154"/>
      <c r="H96" s="154"/>
      <c r="I96" s="156"/>
      <c r="J96" s="164"/>
    </row>
    <row r="97" spans="1:10" s="157" customFormat="1" x14ac:dyDescent="0.2">
      <c r="A97" s="154"/>
      <c r="B97" s="154"/>
      <c r="C97" s="154"/>
      <c r="D97" s="154"/>
      <c r="E97" s="154"/>
      <c r="F97" s="154"/>
      <c r="G97" s="154"/>
      <c r="H97" s="154"/>
      <c r="I97" s="156"/>
      <c r="J97" s="164"/>
    </row>
    <row r="98" spans="1:10" s="157" customFormat="1" x14ac:dyDescent="0.2">
      <c r="A98" s="154"/>
      <c r="B98" s="154"/>
      <c r="C98" s="154"/>
      <c r="D98" s="154"/>
      <c r="E98" s="154"/>
      <c r="F98" s="154"/>
      <c r="G98" s="154"/>
      <c r="H98" s="154"/>
      <c r="I98" s="156"/>
      <c r="J98" s="164"/>
    </row>
    <row r="99" spans="1:10" s="157" customFormat="1" x14ac:dyDescent="0.2">
      <c r="A99" s="154"/>
      <c r="B99" s="154"/>
      <c r="C99" s="154"/>
      <c r="D99" s="154"/>
      <c r="E99" s="154"/>
      <c r="F99" s="154"/>
      <c r="G99" s="154"/>
      <c r="H99" s="154"/>
      <c r="I99" s="156"/>
      <c r="J99" s="164"/>
    </row>
    <row r="100" spans="1:10" s="157" customFormat="1" x14ac:dyDescent="0.2">
      <c r="A100" s="154"/>
      <c r="B100" s="154"/>
      <c r="C100" s="154"/>
      <c r="D100" s="154"/>
      <c r="E100" s="154"/>
      <c r="F100" s="154"/>
      <c r="G100" s="154"/>
      <c r="H100" s="154"/>
      <c r="I100" s="156"/>
      <c r="J100" s="164"/>
    </row>
    <row r="101" spans="1:10" s="157" customFormat="1" x14ac:dyDescent="0.2">
      <c r="A101" s="154"/>
      <c r="B101" s="154"/>
      <c r="C101" s="154"/>
      <c r="D101" s="154"/>
      <c r="E101" s="154"/>
      <c r="F101" s="154"/>
      <c r="G101" s="154"/>
      <c r="H101" s="154"/>
      <c r="I101" s="156"/>
      <c r="J101" s="164"/>
    </row>
    <row r="102" spans="1:10" s="157" customFormat="1" x14ac:dyDescent="0.2">
      <c r="A102" s="154"/>
      <c r="B102" s="154"/>
      <c r="C102" s="154"/>
      <c r="D102" s="154"/>
      <c r="E102" s="154"/>
      <c r="F102" s="154"/>
      <c r="G102" s="154"/>
      <c r="H102" s="154"/>
      <c r="I102" s="156"/>
      <c r="J102" s="164"/>
    </row>
    <row r="103" spans="1:10" s="157" customFormat="1" x14ac:dyDescent="0.2">
      <c r="A103" s="154"/>
      <c r="B103" s="154"/>
      <c r="C103" s="154"/>
      <c r="D103" s="154"/>
      <c r="E103" s="154"/>
      <c r="F103" s="154"/>
      <c r="G103" s="154"/>
      <c r="H103" s="154"/>
      <c r="I103" s="156"/>
      <c r="J103" s="164"/>
    </row>
    <row r="104" spans="1:10" s="157" customFormat="1" x14ac:dyDescent="0.2">
      <c r="A104" s="154"/>
      <c r="B104" s="154"/>
      <c r="C104" s="154"/>
      <c r="D104" s="154"/>
      <c r="E104" s="154"/>
      <c r="F104" s="154"/>
      <c r="G104" s="154"/>
      <c r="H104" s="154"/>
      <c r="I104" s="156"/>
      <c r="J104" s="164"/>
    </row>
    <row r="105" spans="1:10" s="157" customFormat="1" x14ac:dyDescent="0.2">
      <c r="A105" s="154"/>
      <c r="B105" s="154"/>
      <c r="C105" s="154"/>
      <c r="D105" s="154"/>
      <c r="E105" s="154"/>
      <c r="F105" s="154"/>
      <c r="G105" s="154"/>
      <c r="H105" s="154"/>
      <c r="I105" s="156"/>
      <c r="J105" s="164"/>
    </row>
    <row r="106" spans="1:10" s="157" customFormat="1" x14ac:dyDescent="0.2">
      <c r="A106" s="154"/>
      <c r="B106" s="154"/>
      <c r="C106" s="154"/>
      <c r="D106" s="154"/>
      <c r="E106" s="154"/>
      <c r="F106" s="154"/>
      <c r="G106" s="154"/>
      <c r="H106" s="154"/>
      <c r="I106" s="156"/>
      <c r="J106" s="164"/>
    </row>
    <row r="107" spans="1:10" s="157" customFormat="1" x14ac:dyDescent="0.2">
      <c r="A107" s="154"/>
      <c r="B107" s="154"/>
      <c r="C107" s="154"/>
      <c r="D107" s="154"/>
      <c r="E107" s="154"/>
      <c r="F107" s="154"/>
      <c r="G107" s="154"/>
      <c r="H107" s="154"/>
      <c r="I107" s="156"/>
      <c r="J107" s="164"/>
    </row>
    <row r="108" spans="1:10" s="157" customFormat="1" x14ac:dyDescent="0.2">
      <c r="A108" s="154"/>
      <c r="B108" s="154"/>
      <c r="C108" s="154"/>
      <c r="D108" s="154"/>
      <c r="E108" s="154"/>
      <c r="F108" s="154"/>
      <c r="G108" s="154"/>
      <c r="H108" s="154"/>
      <c r="I108" s="156"/>
      <c r="J108" s="164"/>
    </row>
    <row r="109" spans="1:10" s="157" customFormat="1" x14ac:dyDescent="0.2">
      <c r="A109" s="154"/>
      <c r="B109" s="154"/>
      <c r="C109" s="154"/>
      <c r="D109" s="154"/>
      <c r="E109" s="154"/>
      <c r="F109" s="154"/>
      <c r="G109" s="154"/>
      <c r="H109" s="154"/>
      <c r="I109" s="156"/>
      <c r="J109" s="164"/>
    </row>
    <row r="110" spans="1:10" s="157" customFormat="1" x14ac:dyDescent="0.2">
      <c r="A110" s="154"/>
      <c r="B110" s="154"/>
      <c r="C110" s="154"/>
      <c r="D110" s="154"/>
      <c r="E110" s="154"/>
      <c r="F110" s="154"/>
      <c r="G110" s="154"/>
      <c r="H110" s="154"/>
      <c r="I110" s="156"/>
      <c r="J110" s="164"/>
    </row>
    <row r="111" spans="1:10" s="157" customFormat="1" x14ac:dyDescent="0.2">
      <c r="A111" s="154"/>
      <c r="B111" s="154"/>
      <c r="C111" s="154"/>
      <c r="D111" s="154"/>
      <c r="E111" s="154"/>
      <c r="F111" s="154"/>
      <c r="G111" s="154"/>
      <c r="H111" s="154"/>
      <c r="I111" s="156"/>
      <c r="J111" s="164"/>
    </row>
    <row r="112" spans="1:10" s="157" customFormat="1" x14ac:dyDescent="0.2">
      <c r="A112" s="154"/>
      <c r="B112" s="154"/>
      <c r="C112" s="154"/>
      <c r="D112" s="154"/>
      <c r="E112" s="154"/>
      <c r="F112" s="154"/>
      <c r="G112" s="154"/>
      <c r="H112" s="154"/>
      <c r="I112" s="156"/>
      <c r="J112" s="164"/>
    </row>
    <row r="113" spans="1:10" s="157" customFormat="1" x14ac:dyDescent="0.2">
      <c r="A113" s="154"/>
      <c r="B113" s="154"/>
      <c r="C113" s="154"/>
      <c r="D113" s="154"/>
      <c r="E113" s="154"/>
      <c r="F113" s="154"/>
      <c r="G113" s="154"/>
      <c r="H113" s="154"/>
      <c r="I113" s="156"/>
      <c r="J113" s="164"/>
    </row>
    <row r="114" spans="1:10" s="157" customFormat="1" x14ac:dyDescent="0.2">
      <c r="A114" s="154"/>
      <c r="B114" s="154"/>
      <c r="C114" s="154"/>
      <c r="D114" s="154"/>
      <c r="E114" s="154"/>
      <c r="F114" s="154"/>
      <c r="G114" s="154"/>
      <c r="H114" s="154"/>
      <c r="I114" s="156"/>
      <c r="J114" s="164"/>
    </row>
    <row r="115" spans="1:10" s="157" customFormat="1" x14ac:dyDescent="0.2">
      <c r="A115" s="154"/>
      <c r="B115" s="154"/>
      <c r="C115" s="154"/>
      <c r="D115" s="154"/>
      <c r="E115" s="154"/>
      <c r="F115" s="154"/>
      <c r="G115" s="154"/>
      <c r="H115" s="154"/>
      <c r="I115" s="156"/>
      <c r="J115" s="164"/>
    </row>
    <row r="116" spans="1:10" s="157" customFormat="1" x14ac:dyDescent="0.2">
      <c r="A116" s="154"/>
      <c r="B116" s="154"/>
      <c r="C116" s="154"/>
      <c r="D116" s="154"/>
      <c r="E116" s="154"/>
      <c r="F116" s="154"/>
      <c r="G116" s="154"/>
      <c r="H116" s="154"/>
      <c r="I116" s="156"/>
      <c r="J116" s="164"/>
    </row>
    <row r="117" spans="1:10" s="157" customFormat="1" x14ac:dyDescent="0.2">
      <c r="A117" s="154"/>
      <c r="B117" s="154"/>
      <c r="C117" s="154"/>
      <c r="D117" s="154"/>
      <c r="E117" s="154"/>
      <c r="F117" s="154"/>
      <c r="G117" s="154"/>
      <c r="H117" s="154"/>
      <c r="I117" s="156"/>
      <c r="J117" s="164"/>
    </row>
    <row r="118" spans="1:10" s="157" customFormat="1" x14ac:dyDescent="0.2">
      <c r="A118" s="154"/>
      <c r="B118" s="154"/>
      <c r="C118" s="154"/>
      <c r="D118" s="154"/>
      <c r="E118" s="154"/>
      <c r="F118" s="154"/>
      <c r="G118" s="154"/>
      <c r="H118" s="154"/>
      <c r="I118" s="156"/>
      <c r="J118" s="164"/>
    </row>
    <row r="119" spans="1:10" s="157" customFormat="1" x14ac:dyDescent="0.2">
      <c r="A119" s="154"/>
      <c r="B119" s="154"/>
      <c r="C119" s="154"/>
      <c r="D119" s="154"/>
      <c r="E119" s="154"/>
      <c r="F119" s="154"/>
      <c r="G119" s="154"/>
      <c r="H119" s="154"/>
      <c r="I119" s="156"/>
      <c r="J119" s="164"/>
    </row>
    <row r="120" spans="1:10" s="157" customFormat="1" x14ac:dyDescent="0.2">
      <c r="A120" s="154"/>
      <c r="B120" s="154"/>
      <c r="C120" s="154"/>
      <c r="D120" s="154"/>
      <c r="E120" s="154"/>
      <c r="F120" s="154"/>
      <c r="G120" s="154"/>
      <c r="H120" s="154"/>
      <c r="I120" s="156"/>
      <c r="J120" s="164"/>
    </row>
    <row r="121" spans="1:10" s="157" customFormat="1" x14ac:dyDescent="0.2">
      <c r="A121" s="154"/>
      <c r="B121" s="154"/>
      <c r="C121" s="154"/>
      <c r="D121" s="154"/>
      <c r="E121" s="154"/>
      <c r="F121" s="154"/>
      <c r="G121" s="154"/>
      <c r="H121" s="154"/>
      <c r="I121" s="156"/>
      <c r="J121" s="164"/>
    </row>
    <row r="122" spans="1:10" s="157" customFormat="1" x14ac:dyDescent="0.2">
      <c r="A122" s="154"/>
      <c r="B122" s="154"/>
      <c r="C122" s="154"/>
      <c r="D122" s="154"/>
      <c r="E122" s="154"/>
      <c r="F122" s="154"/>
      <c r="G122" s="154"/>
      <c r="H122" s="154"/>
      <c r="I122" s="156"/>
      <c r="J122" s="164"/>
    </row>
    <row r="123" spans="1:10" s="157" customFormat="1" x14ac:dyDescent="0.2">
      <c r="A123" s="154"/>
      <c r="B123" s="154"/>
      <c r="C123" s="154"/>
      <c r="D123" s="154"/>
      <c r="E123" s="154"/>
      <c r="F123" s="154"/>
      <c r="G123" s="154"/>
      <c r="H123" s="154"/>
      <c r="I123" s="156"/>
      <c r="J123" s="164"/>
    </row>
    <row r="124" spans="1:10" s="157" customFormat="1" x14ac:dyDescent="0.2">
      <c r="A124" s="154"/>
      <c r="B124" s="154"/>
      <c r="C124" s="154"/>
      <c r="D124" s="154"/>
      <c r="E124" s="154"/>
      <c r="F124" s="154"/>
      <c r="G124" s="154"/>
      <c r="H124" s="154"/>
      <c r="I124" s="156"/>
      <c r="J124" s="164"/>
    </row>
    <row r="125" spans="1:10" s="157" customFormat="1" x14ac:dyDescent="0.2">
      <c r="A125" s="154"/>
      <c r="B125" s="154"/>
      <c r="C125" s="154"/>
      <c r="D125" s="154"/>
      <c r="E125" s="154"/>
      <c r="F125" s="154"/>
      <c r="G125" s="154"/>
      <c r="H125" s="154"/>
      <c r="I125" s="156"/>
      <c r="J125" s="164"/>
    </row>
    <row r="126" spans="1:10" s="157" customFormat="1" x14ac:dyDescent="0.2">
      <c r="A126" s="154"/>
      <c r="B126" s="154"/>
      <c r="C126" s="154"/>
      <c r="D126" s="154"/>
      <c r="E126" s="154"/>
      <c r="F126" s="154"/>
      <c r="G126" s="154"/>
      <c r="H126" s="154"/>
      <c r="I126" s="156"/>
      <c r="J126" s="164"/>
    </row>
    <row r="127" spans="1:10" s="157" customFormat="1" x14ac:dyDescent="0.2">
      <c r="A127" s="154"/>
      <c r="B127" s="154"/>
      <c r="C127" s="154"/>
      <c r="D127" s="154"/>
      <c r="E127" s="154"/>
      <c r="F127" s="154"/>
      <c r="G127" s="154"/>
      <c r="H127" s="154"/>
      <c r="I127" s="156"/>
      <c r="J127" s="164"/>
    </row>
    <row r="128" spans="1:10" s="157" customFormat="1" x14ac:dyDescent="0.2">
      <c r="A128" s="154"/>
      <c r="B128" s="154"/>
      <c r="C128" s="154"/>
      <c r="D128" s="154"/>
      <c r="E128" s="154"/>
      <c r="F128" s="154"/>
      <c r="G128" s="154"/>
      <c r="H128" s="154"/>
      <c r="I128" s="156"/>
      <c r="J128" s="164"/>
    </row>
    <row r="129" spans="1:10" s="157" customFormat="1" x14ac:dyDescent="0.2">
      <c r="A129" s="154"/>
      <c r="B129" s="154"/>
      <c r="C129" s="154"/>
      <c r="D129" s="154"/>
      <c r="E129" s="154"/>
      <c r="F129" s="154"/>
      <c r="G129" s="154"/>
      <c r="H129" s="154"/>
      <c r="I129" s="156"/>
      <c r="J129" s="164"/>
    </row>
    <row r="130" spans="1:10" s="157" customFormat="1" x14ac:dyDescent="0.2">
      <c r="A130" s="154"/>
      <c r="B130" s="154"/>
      <c r="C130" s="154"/>
      <c r="D130" s="154"/>
      <c r="E130" s="154"/>
      <c r="F130" s="154"/>
      <c r="G130" s="154"/>
      <c r="H130" s="154"/>
      <c r="I130" s="156"/>
      <c r="J130" s="164"/>
    </row>
    <row r="131" spans="1:10" s="157" customFormat="1" x14ac:dyDescent="0.2">
      <c r="A131" s="154"/>
      <c r="B131" s="154"/>
      <c r="C131" s="154"/>
      <c r="D131" s="154"/>
      <c r="E131" s="154"/>
      <c r="F131" s="154"/>
      <c r="G131" s="154"/>
      <c r="H131" s="154"/>
      <c r="I131" s="156"/>
      <c r="J131" s="164"/>
    </row>
    <row r="132" spans="1:10" s="157" customFormat="1" x14ac:dyDescent="0.2">
      <c r="A132" s="154"/>
      <c r="B132" s="154"/>
      <c r="C132" s="154"/>
      <c r="D132" s="154"/>
      <c r="E132" s="154"/>
      <c r="F132" s="154"/>
      <c r="G132" s="154"/>
      <c r="H132" s="154"/>
      <c r="I132" s="156"/>
      <c r="J132" s="164"/>
    </row>
    <row r="133" spans="1:10" s="157" customFormat="1" x14ac:dyDescent="0.2">
      <c r="A133" s="154"/>
      <c r="B133" s="154"/>
      <c r="C133" s="154"/>
      <c r="D133" s="154"/>
      <c r="E133" s="154"/>
      <c r="F133" s="154"/>
      <c r="G133" s="154"/>
      <c r="H133" s="154"/>
      <c r="I133" s="156"/>
      <c r="J133" s="164"/>
    </row>
    <row r="134" spans="1:10" s="157" customFormat="1" x14ac:dyDescent="0.2">
      <c r="A134" s="154"/>
      <c r="B134" s="154"/>
      <c r="C134" s="154"/>
      <c r="D134" s="154"/>
      <c r="E134" s="154"/>
      <c r="F134" s="154"/>
      <c r="G134" s="154"/>
      <c r="H134" s="154"/>
      <c r="I134" s="156"/>
      <c r="J134" s="164"/>
    </row>
    <row r="135" spans="1:10" s="157" customFormat="1" x14ac:dyDescent="0.2">
      <c r="A135" s="154"/>
      <c r="B135" s="154"/>
      <c r="C135" s="154"/>
      <c r="D135" s="154"/>
      <c r="E135" s="154"/>
      <c r="F135" s="154"/>
      <c r="G135" s="154"/>
      <c r="H135" s="154"/>
      <c r="I135" s="156"/>
      <c r="J135" s="164"/>
    </row>
    <row r="136" spans="1:10" s="157" customFormat="1" x14ac:dyDescent="0.2">
      <c r="A136" s="154"/>
      <c r="B136" s="154"/>
      <c r="C136" s="154"/>
      <c r="D136" s="154"/>
      <c r="E136" s="154"/>
      <c r="F136" s="154"/>
      <c r="G136" s="154"/>
      <c r="H136" s="154"/>
      <c r="I136" s="156"/>
      <c r="J136" s="164"/>
    </row>
    <row r="137" spans="1:10" s="157" customFormat="1" x14ac:dyDescent="0.2">
      <c r="A137" s="154"/>
      <c r="B137" s="154"/>
      <c r="C137" s="154"/>
      <c r="D137" s="154"/>
      <c r="E137" s="154"/>
      <c r="F137" s="154"/>
      <c r="G137" s="154"/>
      <c r="H137" s="154"/>
      <c r="I137" s="156"/>
      <c r="J137" s="164"/>
    </row>
    <row r="138" spans="1:10" s="157" customFormat="1" x14ac:dyDescent="0.2">
      <c r="A138" s="154"/>
      <c r="B138" s="154"/>
      <c r="C138" s="154"/>
      <c r="D138" s="154"/>
      <c r="E138" s="154"/>
      <c r="F138" s="154"/>
      <c r="G138" s="154"/>
      <c r="H138" s="154"/>
      <c r="I138" s="156"/>
      <c r="J138" s="164"/>
    </row>
    <row r="139" spans="1:10" s="157" customFormat="1" x14ac:dyDescent="0.2">
      <c r="A139" s="154"/>
      <c r="B139" s="154"/>
      <c r="C139" s="154"/>
      <c r="D139" s="154"/>
      <c r="E139" s="154"/>
      <c r="F139" s="154"/>
      <c r="G139" s="154"/>
      <c r="H139" s="154"/>
      <c r="I139" s="156"/>
      <c r="J139" s="164"/>
    </row>
    <row r="140" spans="1:10" s="157" customFormat="1" x14ac:dyDescent="0.2">
      <c r="A140" s="154"/>
      <c r="B140" s="154"/>
      <c r="C140" s="154"/>
      <c r="D140" s="154"/>
      <c r="E140" s="154"/>
      <c r="F140" s="154"/>
      <c r="G140" s="154"/>
      <c r="H140" s="154"/>
      <c r="I140" s="156"/>
      <c r="J140" s="164"/>
    </row>
    <row r="141" spans="1:10" s="157" customFormat="1" x14ac:dyDescent="0.2">
      <c r="A141" s="154"/>
      <c r="B141" s="154"/>
      <c r="C141" s="154"/>
      <c r="D141" s="154"/>
      <c r="E141" s="154"/>
      <c r="F141" s="154"/>
      <c r="G141" s="154"/>
      <c r="H141" s="154"/>
      <c r="I141" s="156"/>
      <c r="J141" s="164"/>
    </row>
    <row r="142" spans="1:10" s="157" customFormat="1" x14ac:dyDescent="0.2">
      <c r="A142" s="154"/>
      <c r="B142" s="154"/>
      <c r="C142" s="154"/>
      <c r="D142" s="154"/>
      <c r="E142" s="154"/>
      <c r="F142" s="154"/>
      <c r="G142" s="154"/>
      <c r="H142" s="154"/>
      <c r="I142" s="156"/>
      <c r="J142" s="164"/>
    </row>
    <row r="143" spans="1:10" s="157" customFormat="1" x14ac:dyDescent="0.2">
      <c r="A143" s="154"/>
      <c r="B143" s="154"/>
      <c r="C143" s="154"/>
      <c r="D143" s="154"/>
      <c r="E143" s="154"/>
      <c r="F143" s="154"/>
      <c r="G143" s="154"/>
      <c r="H143" s="154"/>
      <c r="I143" s="156"/>
      <c r="J143" s="164"/>
    </row>
    <row r="144" spans="1:10" s="157" customFormat="1" x14ac:dyDescent="0.2">
      <c r="A144" s="154"/>
      <c r="B144" s="154"/>
      <c r="C144" s="154"/>
      <c r="D144" s="154"/>
      <c r="E144" s="154"/>
      <c r="F144" s="154"/>
      <c r="G144" s="154"/>
      <c r="H144" s="154"/>
      <c r="I144" s="156"/>
      <c r="J144" s="164"/>
    </row>
    <row r="145" spans="1:10" s="157" customFormat="1" x14ac:dyDescent="0.2">
      <c r="A145" s="154"/>
      <c r="B145" s="154"/>
      <c r="C145" s="154"/>
      <c r="D145" s="154"/>
      <c r="E145" s="154"/>
      <c r="F145" s="154"/>
      <c r="G145" s="154"/>
      <c r="H145" s="154"/>
      <c r="I145" s="156"/>
      <c r="J145" s="164"/>
    </row>
    <row r="146" spans="1:10" s="157" customFormat="1" x14ac:dyDescent="0.2">
      <c r="A146" s="154"/>
      <c r="B146" s="154"/>
      <c r="C146" s="154"/>
      <c r="D146" s="154"/>
      <c r="E146" s="154"/>
      <c r="F146" s="154"/>
      <c r="G146" s="154"/>
      <c r="H146" s="154"/>
      <c r="I146" s="156"/>
      <c r="J146" s="164"/>
    </row>
    <row r="147" spans="1:10" s="157" customFormat="1" x14ac:dyDescent="0.2">
      <c r="A147" s="154"/>
      <c r="B147" s="154"/>
      <c r="C147" s="154"/>
      <c r="D147" s="154"/>
      <c r="E147" s="154"/>
      <c r="F147" s="154"/>
      <c r="G147" s="154"/>
      <c r="H147" s="154"/>
      <c r="I147" s="156"/>
      <c r="J147" s="164"/>
    </row>
    <row r="148" spans="1:10" s="157" customFormat="1" x14ac:dyDescent="0.2">
      <c r="A148" s="154"/>
      <c r="B148" s="154"/>
      <c r="C148" s="154"/>
      <c r="D148" s="154"/>
      <c r="E148" s="154"/>
      <c r="F148" s="154"/>
      <c r="G148" s="154"/>
      <c r="H148" s="154"/>
      <c r="I148" s="156"/>
      <c r="J148" s="164"/>
    </row>
    <row r="149" spans="1:10" s="157" customFormat="1" x14ac:dyDescent="0.2">
      <c r="A149" s="154"/>
      <c r="B149" s="154"/>
      <c r="C149" s="154"/>
      <c r="D149" s="154"/>
      <c r="E149" s="154"/>
      <c r="F149" s="154"/>
      <c r="G149" s="154"/>
      <c r="H149" s="154"/>
      <c r="I149" s="156"/>
      <c r="J149" s="164"/>
    </row>
    <row r="150" spans="1:10" s="157" customFormat="1" x14ac:dyDescent="0.2">
      <c r="A150" s="154"/>
      <c r="B150" s="154"/>
      <c r="C150" s="154"/>
      <c r="D150" s="154"/>
      <c r="E150" s="154"/>
      <c r="F150" s="154"/>
      <c r="G150" s="154"/>
      <c r="H150" s="154"/>
      <c r="I150" s="156"/>
      <c r="J150" s="164"/>
    </row>
    <row r="151" spans="1:10" s="157" customFormat="1" x14ac:dyDescent="0.2">
      <c r="A151" s="154"/>
      <c r="B151" s="154"/>
      <c r="C151" s="154"/>
      <c r="D151" s="154"/>
      <c r="E151" s="154"/>
      <c r="F151" s="154"/>
      <c r="G151" s="154"/>
      <c r="H151" s="154"/>
      <c r="I151" s="156"/>
      <c r="J151" s="164"/>
    </row>
    <row r="152" spans="1:10" s="157" customFormat="1" x14ac:dyDescent="0.2">
      <c r="A152" s="154"/>
      <c r="B152" s="154"/>
      <c r="C152" s="154"/>
      <c r="D152" s="154"/>
      <c r="E152" s="154"/>
      <c r="F152" s="154"/>
      <c r="G152" s="154"/>
      <c r="H152" s="154"/>
      <c r="I152" s="156"/>
      <c r="J152" s="164"/>
    </row>
    <row r="153" spans="1:10" s="157" customFormat="1" x14ac:dyDescent="0.2">
      <c r="A153" s="154"/>
      <c r="B153" s="154"/>
      <c r="C153" s="154"/>
      <c r="D153" s="154"/>
      <c r="E153" s="154"/>
      <c r="F153" s="154"/>
      <c r="G153" s="154"/>
      <c r="H153" s="154"/>
      <c r="I153" s="156"/>
      <c r="J153" s="164"/>
    </row>
    <row r="154" spans="1:10" s="157" customFormat="1" x14ac:dyDescent="0.2">
      <c r="A154" s="154"/>
      <c r="B154" s="154"/>
      <c r="C154" s="154"/>
      <c r="D154" s="154"/>
      <c r="E154" s="154"/>
      <c r="F154" s="154"/>
      <c r="G154" s="154"/>
      <c r="H154" s="154"/>
      <c r="I154" s="156"/>
      <c r="J154" s="164"/>
    </row>
    <row r="155" spans="1:10" s="157" customFormat="1" x14ac:dyDescent="0.2">
      <c r="A155" s="154"/>
      <c r="B155" s="154"/>
      <c r="C155" s="154"/>
      <c r="D155" s="154"/>
      <c r="E155" s="154"/>
      <c r="F155" s="154"/>
      <c r="G155" s="154"/>
      <c r="H155" s="154"/>
      <c r="I155" s="156"/>
      <c r="J155" s="164"/>
    </row>
    <row r="156" spans="1:10" s="157" customFormat="1" x14ac:dyDescent="0.2">
      <c r="A156" s="154"/>
      <c r="B156" s="154"/>
      <c r="C156" s="154"/>
      <c r="D156" s="154"/>
      <c r="E156" s="154"/>
      <c r="F156" s="154"/>
      <c r="G156" s="154"/>
      <c r="H156" s="154"/>
      <c r="I156" s="156"/>
      <c r="J156" s="164"/>
    </row>
    <row r="157" spans="1:10" s="157" customFormat="1" x14ac:dyDescent="0.2">
      <c r="A157" s="154"/>
      <c r="B157" s="154"/>
      <c r="C157" s="154"/>
      <c r="D157" s="154"/>
      <c r="E157" s="154"/>
      <c r="F157" s="154"/>
      <c r="G157" s="154"/>
      <c r="H157" s="154"/>
      <c r="I157" s="156"/>
      <c r="J157" s="164"/>
    </row>
    <row r="158" spans="1:10" s="157" customFormat="1" x14ac:dyDescent="0.2">
      <c r="A158" s="154"/>
      <c r="B158" s="154"/>
      <c r="C158" s="154"/>
      <c r="D158" s="154"/>
      <c r="E158" s="154"/>
      <c r="F158" s="154"/>
      <c r="G158" s="154"/>
      <c r="H158" s="154"/>
      <c r="I158" s="156"/>
      <c r="J158" s="164"/>
    </row>
    <row r="159" spans="1:10" s="157" customFormat="1" x14ac:dyDescent="0.2">
      <c r="A159" s="154"/>
      <c r="B159" s="154"/>
      <c r="C159" s="154"/>
      <c r="D159" s="154"/>
      <c r="E159" s="154"/>
      <c r="F159" s="154"/>
      <c r="G159" s="154"/>
      <c r="H159" s="154"/>
      <c r="I159" s="156"/>
      <c r="J159" s="164"/>
    </row>
    <row r="160" spans="1:10" s="157" customFormat="1" x14ac:dyDescent="0.2">
      <c r="A160" s="154"/>
      <c r="B160" s="154"/>
      <c r="C160" s="154"/>
      <c r="D160" s="154"/>
      <c r="E160" s="154"/>
      <c r="F160" s="154"/>
      <c r="G160" s="154"/>
      <c r="H160" s="154"/>
      <c r="I160" s="156"/>
      <c r="J160" s="164"/>
    </row>
    <row r="161" spans="1:10" s="157" customFormat="1" x14ac:dyDescent="0.2">
      <c r="A161" s="154"/>
      <c r="B161" s="154"/>
      <c r="C161" s="154"/>
      <c r="D161" s="154"/>
      <c r="E161" s="154"/>
      <c r="F161" s="154"/>
      <c r="G161" s="154"/>
      <c r="H161" s="154"/>
      <c r="I161" s="156"/>
      <c r="J161" s="164"/>
    </row>
    <row r="162" spans="1:10" s="157" customFormat="1" x14ac:dyDescent="0.2">
      <c r="A162" s="154"/>
      <c r="B162" s="154"/>
      <c r="C162" s="154"/>
      <c r="D162" s="154"/>
      <c r="E162" s="154"/>
      <c r="F162" s="154"/>
      <c r="G162" s="154"/>
      <c r="H162" s="154"/>
      <c r="I162" s="156"/>
      <c r="J162" s="164"/>
    </row>
    <row r="163" spans="1:10" s="157" customFormat="1" x14ac:dyDescent="0.2">
      <c r="A163" s="154"/>
      <c r="B163" s="154"/>
      <c r="C163" s="154"/>
      <c r="D163" s="154"/>
      <c r="E163" s="154"/>
      <c r="F163" s="154"/>
      <c r="G163" s="154"/>
      <c r="H163" s="154"/>
      <c r="I163" s="156"/>
      <c r="J163" s="164"/>
    </row>
    <row r="164" spans="1:10" s="157" customFormat="1" x14ac:dyDescent="0.2">
      <c r="A164" s="154"/>
      <c r="B164" s="154"/>
      <c r="C164" s="154"/>
      <c r="D164" s="154"/>
      <c r="E164" s="154"/>
      <c r="F164" s="154"/>
      <c r="G164" s="154"/>
      <c r="H164" s="154"/>
      <c r="I164" s="156"/>
      <c r="J164" s="164"/>
    </row>
    <row r="165" spans="1:10" s="157" customFormat="1" x14ac:dyDescent="0.2">
      <c r="A165" s="154"/>
      <c r="B165" s="154"/>
      <c r="C165" s="154"/>
      <c r="D165" s="154"/>
      <c r="E165" s="154"/>
      <c r="F165" s="154"/>
      <c r="G165" s="154"/>
      <c r="H165" s="154"/>
      <c r="I165" s="156"/>
      <c r="J165" s="164"/>
    </row>
    <row r="166" spans="1:10" s="157" customFormat="1" x14ac:dyDescent="0.2">
      <c r="A166" s="154"/>
      <c r="B166" s="154"/>
      <c r="C166" s="154"/>
      <c r="D166" s="154"/>
      <c r="E166" s="154"/>
      <c r="F166" s="154"/>
      <c r="G166" s="154"/>
      <c r="H166" s="154"/>
      <c r="I166" s="156"/>
      <c r="J166" s="164"/>
    </row>
    <row r="167" spans="1:10" s="157" customFormat="1" x14ac:dyDescent="0.2">
      <c r="A167" s="154"/>
      <c r="B167" s="154"/>
      <c r="C167" s="154"/>
      <c r="D167" s="154"/>
      <c r="E167" s="154"/>
      <c r="F167" s="154"/>
      <c r="G167" s="154"/>
      <c r="H167" s="154"/>
      <c r="I167" s="156"/>
      <c r="J167" s="164"/>
    </row>
    <row r="168" spans="1:10" s="157" customFormat="1" x14ac:dyDescent="0.2">
      <c r="A168" s="154"/>
      <c r="B168" s="154"/>
      <c r="C168" s="154"/>
      <c r="D168" s="154"/>
      <c r="E168" s="154"/>
      <c r="F168" s="154"/>
      <c r="G168" s="154"/>
      <c r="H168" s="154"/>
      <c r="I168" s="156"/>
      <c r="J168" s="164"/>
    </row>
    <row r="169" spans="1:10" s="157" customFormat="1" x14ac:dyDescent="0.2">
      <c r="A169" s="154"/>
      <c r="B169" s="154"/>
      <c r="C169" s="154"/>
      <c r="D169" s="154"/>
      <c r="E169" s="154"/>
      <c r="F169" s="154"/>
      <c r="G169" s="154"/>
      <c r="H169" s="154"/>
      <c r="I169" s="156"/>
      <c r="J169" s="164"/>
    </row>
    <row r="170" spans="1:10" s="157" customFormat="1" x14ac:dyDescent="0.2">
      <c r="A170" s="154"/>
      <c r="B170" s="154"/>
      <c r="C170" s="154"/>
      <c r="D170" s="154"/>
      <c r="E170" s="154"/>
      <c r="F170" s="154"/>
      <c r="G170" s="154"/>
      <c r="H170" s="154"/>
      <c r="I170" s="156"/>
      <c r="J170" s="164"/>
    </row>
    <row r="171" spans="1:10" s="157" customFormat="1" x14ac:dyDescent="0.2">
      <c r="A171" s="154"/>
      <c r="B171" s="154"/>
      <c r="C171" s="154"/>
      <c r="D171" s="154"/>
      <c r="E171" s="154"/>
      <c r="F171" s="154"/>
      <c r="G171" s="154"/>
      <c r="H171" s="154"/>
      <c r="I171" s="156"/>
      <c r="J171" s="164"/>
    </row>
    <row r="172" spans="1:10" s="157" customFormat="1" x14ac:dyDescent="0.2">
      <c r="A172" s="154"/>
      <c r="B172" s="154"/>
      <c r="C172" s="154"/>
      <c r="D172" s="154"/>
      <c r="E172" s="154"/>
      <c r="F172" s="154"/>
      <c r="G172" s="154"/>
      <c r="H172" s="154"/>
      <c r="I172" s="156"/>
      <c r="J172" s="164"/>
    </row>
    <row r="173" spans="1:10" s="157" customFormat="1" x14ac:dyDescent="0.2">
      <c r="A173" s="154"/>
      <c r="B173" s="154"/>
      <c r="C173" s="154"/>
      <c r="D173" s="154"/>
      <c r="E173" s="154"/>
      <c r="F173" s="154"/>
      <c r="G173" s="154"/>
      <c r="H173" s="154"/>
      <c r="I173" s="156"/>
      <c r="J173" s="164"/>
    </row>
    <row r="174" spans="1:10" s="157" customFormat="1" x14ac:dyDescent="0.2">
      <c r="A174" s="154"/>
      <c r="B174" s="154"/>
      <c r="C174" s="154"/>
      <c r="D174" s="154"/>
      <c r="E174" s="154"/>
      <c r="F174" s="154"/>
      <c r="G174" s="154"/>
      <c r="H174" s="154"/>
      <c r="I174" s="156"/>
      <c r="J174" s="164"/>
    </row>
    <row r="175" spans="1:10" s="157" customFormat="1" x14ac:dyDescent="0.2">
      <c r="A175" s="154"/>
      <c r="B175" s="154"/>
      <c r="C175" s="154"/>
      <c r="D175" s="154"/>
      <c r="E175" s="154"/>
      <c r="F175" s="154"/>
      <c r="G175" s="154"/>
      <c r="H175" s="154"/>
      <c r="I175" s="156"/>
      <c r="J175" s="164"/>
    </row>
    <row r="176" spans="1:10" s="157" customFormat="1" x14ac:dyDescent="0.2">
      <c r="A176" s="154"/>
      <c r="B176" s="154"/>
      <c r="C176" s="154"/>
      <c r="D176" s="154"/>
      <c r="E176" s="154"/>
      <c r="F176" s="154"/>
      <c r="G176" s="154"/>
      <c r="H176" s="154"/>
      <c r="I176" s="156"/>
      <c r="J176" s="164"/>
    </row>
    <row r="177" spans="1:10" s="157" customFormat="1" x14ac:dyDescent="0.2">
      <c r="A177" s="154"/>
      <c r="B177" s="154"/>
      <c r="C177" s="154"/>
      <c r="D177" s="154"/>
      <c r="E177" s="154"/>
      <c r="F177" s="154"/>
      <c r="G177" s="154"/>
      <c r="H177" s="154"/>
      <c r="I177" s="156"/>
      <c r="J177" s="164"/>
    </row>
    <row r="178" spans="1:10" s="157" customFormat="1" x14ac:dyDescent="0.2">
      <c r="A178" s="154"/>
      <c r="B178" s="154"/>
      <c r="C178" s="154"/>
      <c r="D178" s="154"/>
      <c r="E178" s="154"/>
      <c r="F178" s="154"/>
      <c r="G178" s="154"/>
      <c r="H178" s="154"/>
      <c r="I178" s="156"/>
      <c r="J178" s="164"/>
    </row>
    <row r="179" spans="1:10" s="157" customFormat="1" x14ac:dyDescent="0.2">
      <c r="A179" s="154"/>
      <c r="B179" s="154"/>
      <c r="C179" s="154"/>
      <c r="D179" s="154"/>
      <c r="E179" s="154"/>
      <c r="F179" s="154"/>
      <c r="G179" s="154"/>
      <c r="H179" s="154"/>
      <c r="I179" s="156"/>
      <c r="J179" s="164"/>
    </row>
    <row r="180" spans="1:10" s="157" customFormat="1" x14ac:dyDescent="0.2">
      <c r="A180" s="154"/>
      <c r="B180" s="154"/>
      <c r="C180" s="154"/>
      <c r="D180" s="154"/>
      <c r="E180" s="154"/>
      <c r="F180" s="154"/>
      <c r="G180" s="154"/>
      <c r="H180" s="154"/>
      <c r="I180" s="156"/>
      <c r="J180" s="164"/>
    </row>
    <row r="181" spans="1:10" s="157" customFormat="1" x14ac:dyDescent="0.2">
      <c r="A181" s="154"/>
      <c r="B181" s="154"/>
      <c r="C181" s="154"/>
      <c r="D181" s="154"/>
      <c r="E181" s="154"/>
      <c r="F181" s="154"/>
      <c r="G181" s="154"/>
      <c r="H181" s="154"/>
      <c r="I181" s="156"/>
      <c r="J181" s="164"/>
    </row>
    <row r="182" spans="1:10" s="157" customFormat="1" x14ac:dyDescent="0.2">
      <c r="A182" s="154"/>
      <c r="B182" s="154"/>
      <c r="C182" s="154"/>
      <c r="D182" s="154"/>
      <c r="E182" s="154"/>
      <c r="F182" s="154"/>
      <c r="G182" s="154"/>
      <c r="H182" s="154"/>
      <c r="I182" s="156"/>
      <c r="J182" s="164"/>
    </row>
    <row r="183" spans="1:10" s="157" customFormat="1" x14ac:dyDescent="0.2">
      <c r="A183" s="154"/>
      <c r="B183" s="154"/>
      <c r="C183" s="154"/>
      <c r="D183" s="154"/>
      <c r="E183" s="154"/>
      <c r="F183" s="154"/>
      <c r="G183" s="154"/>
      <c r="H183" s="154"/>
      <c r="I183" s="156"/>
      <c r="J183" s="164"/>
    </row>
    <row r="184" spans="1:10" s="157" customFormat="1" x14ac:dyDescent="0.2">
      <c r="A184" s="154"/>
      <c r="B184" s="154"/>
      <c r="C184" s="154"/>
      <c r="D184" s="154"/>
      <c r="E184" s="154"/>
      <c r="F184" s="154"/>
      <c r="G184" s="154"/>
      <c r="H184" s="154"/>
      <c r="I184" s="156"/>
      <c r="J184" s="164"/>
    </row>
    <row r="185" spans="1:10" s="157" customFormat="1" x14ac:dyDescent="0.2">
      <c r="A185" s="154"/>
      <c r="B185" s="154"/>
      <c r="C185" s="154"/>
      <c r="D185" s="154"/>
      <c r="E185" s="154"/>
      <c r="F185" s="154"/>
      <c r="G185" s="154"/>
      <c r="H185" s="154"/>
      <c r="I185" s="156"/>
      <c r="J185" s="164"/>
    </row>
    <row r="186" spans="1:10" s="157" customFormat="1" x14ac:dyDescent="0.2">
      <c r="A186" s="154"/>
      <c r="B186" s="154"/>
      <c r="C186" s="154"/>
      <c r="D186" s="154"/>
      <c r="E186" s="154"/>
      <c r="F186" s="154"/>
      <c r="G186" s="154"/>
      <c r="H186" s="154"/>
      <c r="I186" s="156"/>
      <c r="J186" s="164"/>
    </row>
    <row r="187" spans="1:10" s="157" customFormat="1" x14ac:dyDescent="0.2">
      <c r="A187" s="154"/>
      <c r="B187" s="154"/>
      <c r="C187" s="154"/>
      <c r="D187" s="154"/>
      <c r="E187" s="154"/>
      <c r="F187" s="154"/>
      <c r="G187" s="154"/>
      <c r="H187" s="154"/>
      <c r="I187" s="156"/>
      <c r="J187" s="164"/>
    </row>
    <row r="188" spans="1:10" s="157" customFormat="1" x14ac:dyDescent="0.2">
      <c r="A188" s="154"/>
      <c r="B188" s="154"/>
      <c r="C188" s="154"/>
      <c r="D188" s="154"/>
      <c r="E188" s="154"/>
      <c r="F188" s="154"/>
      <c r="G188" s="154"/>
      <c r="H188" s="154"/>
      <c r="I188" s="156"/>
      <c r="J188" s="164"/>
    </row>
    <row r="189" spans="1:10" s="157" customFormat="1" x14ac:dyDescent="0.2">
      <c r="A189" s="154"/>
      <c r="B189" s="154"/>
      <c r="C189" s="154"/>
      <c r="D189" s="154"/>
      <c r="E189" s="154"/>
      <c r="F189" s="154"/>
      <c r="G189" s="154"/>
      <c r="H189" s="154"/>
      <c r="I189" s="156"/>
      <c r="J189" s="164"/>
    </row>
    <row r="190" spans="1:10" s="157" customFormat="1" x14ac:dyDescent="0.2">
      <c r="A190" s="154"/>
      <c r="B190" s="154"/>
      <c r="C190" s="154"/>
      <c r="D190" s="154"/>
      <c r="E190" s="154"/>
      <c r="F190" s="154"/>
      <c r="G190" s="154"/>
      <c r="H190" s="154"/>
      <c r="I190" s="156"/>
      <c r="J190" s="164"/>
    </row>
    <row r="191" spans="1:10" s="157" customFormat="1" x14ac:dyDescent="0.2">
      <c r="A191" s="154"/>
      <c r="B191" s="154"/>
      <c r="C191" s="154"/>
      <c r="D191" s="154"/>
      <c r="E191" s="154"/>
      <c r="F191" s="154"/>
      <c r="G191" s="154"/>
      <c r="H191" s="154"/>
      <c r="I191" s="156"/>
      <c r="J191" s="164"/>
    </row>
    <row r="192" spans="1:10" s="157" customFormat="1" x14ac:dyDescent="0.2">
      <c r="A192" s="154"/>
      <c r="B192" s="154"/>
      <c r="C192" s="154"/>
      <c r="D192" s="154"/>
      <c r="E192" s="154"/>
      <c r="F192" s="154"/>
      <c r="G192" s="154"/>
      <c r="H192" s="154"/>
      <c r="I192" s="156"/>
      <c r="J192" s="164"/>
    </row>
    <row r="193" spans="1:10" s="157" customFormat="1" x14ac:dyDescent="0.2">
      <c r="A193" s="154"/>
      <c r="B193" s="154"/>
      <c r="C193" s="154"/>
      <c r="D193" s="154"/>
      <c r="E193" s="154"/>
      <c r="F193" s="154"/>
      <c r="G193" s="154"/>
      <c r="H193" s="154"/>
      <c r="I193" s="156"/>
      <c r="J193" s="164"/>
    </row>
    <row r="194" spans="1:10" s="157" customFormat="1" x14ac:dyDescent="0.2">
      <c r="A194" s="154"/>
      <c r="B194" s="154"/>
      <c r="C194" s="154"/>
      <c r="D194" s="154"/>
      <c r="E194" s="154"/>
      <c r="F194" s="154"/>
      <c r="G194" s="154"/>
      <c r="H194" s="154"/>
      <c r="I194" s="156"/>
      <c r="J194" s="164"/>
    </row>
    <row r="195" spans="1:10" s="157" customFormat="1" x14ac:dyDescent="0.2">
      <c r="A195" s="154"/>
      <c r="B195" s="154"/>
      <c r="C195" s="154"/>
      <c r="D195" s="154"/>
      <c r="E195" s="154"/>
      <c r="F195" s="154"/>
      <c r="G195" s="154"/>
      <c r="H195" s="154"/>
      <c r="I195" s="156"/>
      <c r="J195" s="164"/>
    </row>
    <row r="196" spans="1:10" s="157" customFormat="1" x14ac:dyDescent="0.2">
      <c r="A196" s="154"/>
      <c r="B196" s="154"/>
      <c r="C196" s="154"/>
      <c r="D196" s="154"/>
      <c r="E196" s="154"/>
      <c r="F196" s="154"/>
      <c r="G196" s="154"/>
      <c r="H196" s="154"/>
      <c r="I196" s="156"/>
      <c r="J196" s="164"/>
    </row>
    <row r="197" spans="1:10" s="157" customFormat="1" x14ac:dyDescent="0.2">
      <c r="A197" s="154"/>
      <c r="B197" s="154"/>
      <c r="C197" s="154"/>
      <c r="D197" s="154"/>
      <c r="E197" s="154"/>
      <c r="F197" s="154"/>
      <c r="G197" s="154"/>
      <c r="H197" s="154"/>
      <c r="I197" s="156"/>
      <c r="J197" s="164"/>
    </row>
    <row r="198" spans="1:10" s="157" customFormat="1" x14ac:dyDescent="0.2">
      <c r="A198" s="154"/>
      <c r="B198" s="154"/>
      <c r="C198" s="154"/>
      <c r="D198" s="154"/>
      <c r="E198" s="154"/>
      <c r="F198" s="154"/>
      <c r="G198" s="154"/>
      <c r="H198" s="154"/>
      <c r="I198" s="156"/>
      <c r="J198" s="164"/>
    </row>
    <row r="199" spans="1:10" s="157" customFormat="1" x14ac:dyDescent="0.2">
      <c r="A199" s="154"/>
      <c r="B199" s="154"/>
      <c r="C199" s="154"/>
      <c r="D199" s="154"/>
      <c r="E199" s="154"/>
      <c r="F199" s="154"/>
      <c r="G199" s="154"/>
      <c r="H199" s="154"/>
      <c r="I199" s="156"/>
      <c r="J199" s="164"/>
    </row>
    <row r="200" spans="1:10" s="157" customFormat="1" x14ac:dyDescent="0.2">
      <c r="A200" s="154"/>
      <c r="B200" s="154"/>
      <c r="C200" s="154"/>
      <c r="D200" s="154"/>
      <c r="E200" s="154"/>
      <c r="F200" s="154"/>
      <c r="G200" s="154"/>
      <c r="H200" s="154"/>
      <c r="I200" s="156"/>
      <c r="J200" s="164"/>
    </row>
    <row r="201" spans="1:10" s="157" customFormat="1" x14ac:dyDescent="0.2">
      <c r="A201" s="154"/>
      <c r="B201" s="154"/>
      <c r="C201" s="154"/>
      <c r="D201" s="154"/>
      <c r="E201" s="154"/>
      <c r="F201" s="154"/>
      <c r="G201" s="154"/>
      <c r="H201" s="154"/>
      <c r="I201" s="156"/>
      <c r="J201" s="164"/>
    </row>
    <row r="202" spans="1:10" s="157" customFormat="1" x14ac:dyDescent="0.2">
      <c r="A202" s="154"/>
      <c r="B202" s="154"/>
      <c r="C202" s="154"/>
      <c r="D202" s="154"/>
      <c r="E202" s="154"/>
      <c r="F202" s="154"/>
      <c r="G202" s="154"/>
      <c r="H202" s="154"/>
      <c r="I202" s="156"/>
      <c r="J202" s="164"/>
    </row>
    <row r="203" spans="1:10" s="157" customFormat="1" x14ac:dyDescent="0.2">
      <c r="A203" s="154"/>
      <c r="B203" s="154"/>
      <c r="C203" s="154"/>
      <c r="D203" s="154"/>
      <c r="E203" s="154"/>
      <c r="F203" s="154"/>
      <c r="G203" s="154"/>
      <c r="H203" s="154"/>
      <c r="I203" s="156"/>
      <c r="J203" s="164"/>
    </row>
    <row r="204" spans="1:10" s="157" customFormat="1" x14ac:dyDescent="0.2">
      <c r="A204" s="154"/>
      <c r="B204" s="154"/>
      <c r="C204" s="154"/>
      <c r="D204" s="154"/>
      <c r="E204" s="154"/>
      <c r="F204" s="154"/>
      <c r="G204" s="154"/>
      <c r="H204" s="154"/>
      <c r="I204" s="156"/>
      <c r="J204" s="164"/>
    </row>
    <row r="205" spans="1:10" s="157" customFormat="1" x14ac:dyDescent="0.2">
      <c r="A205" s="154"/>
      <c r="B205" s="154"/>
      <c r="C205" s="154"/>
      <c r="D205" s="154"/>
      <c r="E205" s="154"/>
      <c r="F205" s="154"/>
      <c r="G205" s="154"/>
      <c r="H205" s="154"/>
      <c r="I205" s="156"/>
      <c r="J205" s="164"/>
    </row>
    <row r="206" spans="1:10" s="157" customFormat="1" x14ac:dyDescent="0.2">
      <c r="A206" s="154"/>
      <c r="B206" s="154"/>
      <c r="C206" s="154"/>
      <c r="D206" s="154"/>
      <c r="E206" s="154"/>
      <c r="F206" s="154"/>
      <c r="G206" s="154"/>
      <c r="H206" s="154"/>
      <c r="I206" s="156"/>
      <c r="J206" s="164"/>
    </row>
    <row r="207" spans="1:10" s="157" customFormat="1" x14ac:dyDescent="0.2">
      <c r="A207" s="154"/>
      <c r="B207" s="154"/>
      <c r="C207" s="154"/>
      <c r="D207" s="154"/>
      <c r="E207" s="154"/>
      <c r="F207" s="154"/>
      <c r="G207" s="154"/>
      <c r="H207" s="154"/>
      <c r="I207" s="156"/>
      <c r="J207" s="164"/>
    </row>
    <row r="208" spans="1:10" s="157" customFormat="1" x14ac:dyDescent="0.2">
      <c r="A208" s="154"/>
      <c r="B208" s="154"/>
      <c r="C208" s="154"/>
      <c r="D208" s="154"/>
      <c r="E208" s="154"/>
      <c r="F208" s="154"/>
      <c r="G208" s="154"/>
      <c r="H208" s="154"/>
      <c r="I208" s="156"/>
      <c r="J208" s="164"/>
    </row>
    <row r="209" spans="1:10" s="157" customFormat="1" x14ac:dyDescent="0.2">
      <c r="A209" s="154"/>
      <c r="B209" s="154"/>
      <c r="C209" s="154"/>
      <c r="D209" s="154"/>
      <c r="E209" s="154"/>
      <c r="F209" s="154"/>
      <c r="G209" s="154"/>
      <c r="H209" s="154"/>
      <c r="I209" s="156"/>
      <c r="J209" s="164"/>
    </row>
    <row r="210" spans="1:10" s="157" customFormat="1" x14ac:dyDescent="0.2">
      <c r="A210" s="154"/>
      <c r="B210" s="154"/>
      <c r="C210" s="154"/>
      <c r="D210" s="154"/>
      <c r="E210" s="154"/>
      <c r="F210" s="154"/>
      <c r="G210" s="154"/>
      <c r="H210" s="154"/>
      <c r="I210" s="156"/>
      <c r="J210" s="164"/>
    </row>
    <row r="211" spans="1:10" s="157" customFormat="1" x14ac:dyDescent="0.2">
      <c r="A211" s="154"/>
      <c r="B211" s="154"/>
      <c r="C211" s="154"/>
      <c r="D211" s="154"/>
      <c r="E211" s="154"/>
      <c r="F211" s="154"/>
      <c r="G211" s="154"/>
      <c r="H211" s="154"/>
      <c r="I211" s="156"/>
      <c r="J211" s="164"/>
    </row>
    <row r="212" spans="1:10" s="157" customFormat="1" x14ac:dyDescent="0.2">
      <c r="A212" s="154"/>
      <c r="B212" s="154"/>
      <c r="C212" s="154"/>
      <c r="D212" s="154"/>
      <c r="E212" s="154"/>
      <c r="F212" s="154"/>
      <c r="G212" s="154"/>
      <c r="H212" s="154"/>
      <c r="I212" s="156"/>
      <c r="J212" s="164"/>
    </row>
    <row r="213" spans="1:10" s="157" customFormat="1" x14ac:dyDescent="0.2">
      <c r="A213" s="154"/>
      <c r="B213" s="154"/>
      <c r="C213" s="154"/>
      <c r="D213" s="154"/>
      <c r="E213" s="154"/>
      <c r="F213" s="154"/>
      <c r="G213" s="154"/>
      <c r="H213" s="154"/>
      <c r="I213" s="156"/>
      <c r="J213" s="164"/>
    </row>
    <row r="214" spans="1:10" s="157" customFormat="1" x14ac:dyDescent="0.2">
      <c r="A214" s="154"/>
      <c r="B214" s="154"/>
      <c r="C214" s="154"/>
      <c r="D214" s="154"/>
      <c r="E214" s="154"/>
      <c r="F214" s="154"/>
      <c r="G214" s="154"/>
      <c r="H214" s="154"/>
      <c r="I214" s="156"/>
      <c r="J214" s="164"/>
    </row>
    <row r="215" spans="1:10" s="157" customFormat="1" x14ac:dyDescent="0.2">
      <c r="A215" s="154"/>
      <c r="B215" s="154"/>
      <c r="C215" s="154"/>
      <c r="D215" s="154"/>
      <c r="E215" s="154"/>
      <c r="F215" s="154"/>
      <c r="G215" s="154"/>
      <c r="H215" s="154"/>
      <c r="I215" s="156"/>
      <c r="J215" s="164"/>
    </row>
    <row r="216" spans="1:10" s="157" customFormat="1" x14ac:dyDescent="0.2">
      <c r="A216" s="154"/>
      <c r="B216" s="154"/>
      <c r="C216" s="154"/>
      <c r="D216" s="154"/>
      <c r="E216" s="154"/>
      <c r="F216" s="154"/>
      <c r="G216" s="154"/>
      <c r="H216" s="154"/>
      <c r="I216" s="156"/>
      <c r="J216" s="164"/>
    </row>
    <row r="217" spans="1:10" s="157" customFormat="1" x14ac:dyDescent="0.2">
      <c r="A217" s="154"/>
      <c r="B217" s="154"/>
      <c r="C217" s="154"/>
      <c r="D217" s="154"/>
      <c r="E217" s="154"/>
      <c r="F217" s="154"/>
      <c r="G217" s="154"/>
      <c r="H217" s="154"/>
      <c r="I217" s="156"/>
      <c r="J217" s="164"/>
    </row>
    <row r="218" spans="1:10" s="157" customFormat="1" x14ac:dyDescent="0.2">
      <c r="A218" s="154"/>
      <c r="B218" s="154"/>
      <c r="C218" s="154"/>
      <c r="D218" s="154"/>
      <c r="E218" s="154"/>
      <c r="F218" s="154"/>
      <c r="G218" s="154"/>
      <c r="H218" s="154"/>
      <c r="I218" s="156"/>
      <c r="J218" s="164"/>
    </row>
    <row r="219" spans="1:10" s="157" customFormat="1" x14ac:dyDescent="0.2">
      <c r="A219" s="154"/>
      <c r="B219" s="154"/>
      <c r="C219" s="154"/>
      <c r="D219" s="154"/>
      <c r="E219" s="154"/>
      <c r="F219" s="154"/>
      <c r="G219" s="154"/>
      <c r="H219" s="154"/>
      <c r="I219" s="156"/>
      <c r="J219" s="164"/>
    </row>
    <row r="220" spans="1:10" s="157" customFormat="1" x14ac:dyDescent="0.2">
      <c r="A220" s="154"/>
      <c r="B220" s="154"/>
      <c r="C220" s="154"/>
      <c r="D220" s="154"/>
      <c r="E220" s="154"/>
      <c r="F220" s="154"/>
      <c r="G220" s="154"/>
      <c r="H220" s="154"/>
      <c r="I220" s="156"/>
      <c r="J220" s="164"/>
    </row>
    <row r="221" spans="1:10" s="157" customFormat="1" x14ac:dyDescent="0.2">
      <c r="A221" s="154"/>
      <c r="B221" s="154"/>
      <c r="C221" s="154"/>
      <c r="D221" s="154"/>
      <c r="E221" s="154"/>
      <c r="F221" s="154"/>
      <c r="G221" s="154"/>
      <c r="H221" s="154"/>
      <c r="I221" s="156"/>
      <c r="J221" s="164"/>
    </row>
    <row r="222" spans="1:10" s="157" customFormat="1" x14ac:dyDescent="0.2">
      <c r="A222" s="154"/>
      <c r="B222" s="154"/>
      <c r="C222" s="154"/>
      <c r="D222" s="154"/>
      <c r="E222" s="154"/>
      <c r="F222" s="154"/>
      <c r="G222" s="154"/>
      <c r="H222" s="154"/>
      <c r="I222" s="156"/>
      <c r="J222" s="164"/>
    </row>
    <row r="223" spans="1:10" s="157" customFormat="1" x14ac:dyDescent="0.2">
      <c r="A223" s="154"/>
      <c r="B223" s="154"/>
      <c r="C223" s="154"/>
      <c r="D223" s="154"/>
      <c r="E223" s="154"/>
      <c r="F223" s="154"/>
      <c r="G223" s="154"/>
      <c r="H223" s="154"/>
      <c r="I223" s="156"/>
      <c r="J223" s="164"/>
    </row>
    <row r="224" spans="1:10" s="157" customFormat="1" x14ac:dyDescent="0.2">
      <c r="A224" s="154"/>
      <c r="B224" s="154"/>
      <c r="C224" s="154"/>
      <c r="D224" s="154"/>
      <c r="E224" s="154"/>
      <c r="F224" s="154"/>
      <c r="G224" s="154"/>
      <c r="H224" s="154"/>
      <c r="I224" s="156"/>
      <c r="J224" s="164"/>
    </row>
    <row r="225" spans="1:10" s="157" customFormat="1" x14ac:dyDescent="0.2">
      <c r="A225" s="154"/>
      <c r="B225" s="154"/>
      <c r="C225" s="154"/>
      <c r="D225" s="154"/>
      <c r="E225" s="154"/>
      <c r="F225" s="154"/>
      <c r="G225" s="154"/>
      <c r="H225" s="154"/>
      <c r="I225" s="156"/>
      <c r="J225" s="164"/>
    </row>
    <row r="226" spans="1:10" s="157" customFormat="1" x14ac:dyDescent="0.2">
      <c r="A226" s="154"/>
      <c r="B226" s="154"/>
      <c r="C226" s="154"/>
      <c r="D226" s="154"/>
      <c r="E226" s="154"/>
      <c r="F226" s="154"/>
      <c r="G226" s="154"/>
      <c r="H226" s="154"/>
      <c r="I226" s="156"/>
      <c r="J226" s="164"/>
    </row>
    <row r="227" spans="1:10" s="157" customFormat="1" x14ac:dyDescent="0.2">
      <c r="A227" s="154"/>
      <c r="B227" s="154"/>
      <c r="C227" s="154"/>
      <c r="D227" s="154"/>
      <c r="E227" s="154"/>
      <c r="F227" s="154"/>
      <c r="G227" s="154"/>
      <c r="H227" s="154"/>
      <c r="I227" s="156"/>
      <c r="J227" s="164"/>
    </row>
    <row r="228" spans="1:10" s="157" customFormat="1" x14ac:dyDescent="0.2">
      <c r="A228" s="154"/>
      <c r="B228" s="154"/>
      <c r="C228" s="154"/>
      <c r="D228" s="154"/>
      <c r="E228" s="154"/>
      <c r="F228" s="154"/>
      <c r="G228" s="154"/>
      <c r="H228" s="154"/>
      <c r="I228" s="156"/>
      <c r="J228" s="164"/>
    </row>
    <row r="229" spans="1:10" s="157" customFormat="1" x14ac:dyDescent="0.2">
      <c r="A229" s="154"/>
      <c r="B229" s="154"/>
      <c r="C229" s="154"/>
      <c r="D229" s="154"/>
      <c r="E229" s="154"/>
      <c r="F229" s="154"/>
      <c r="G229" s="154"/>
      <c r="H229" s="154"/>
      <c r="I229" s="156"/>
      <c r="J229" s="164"/>
    </row>
    <row r="230" spans="1:10" s="157" customFormat="1" x14ac:dyDescent="0.2">
      <c r="A230" s="154"/>
      <c r="B230" s="154"/>
      <c r="C230" s="154"/>
      <c r="D230" s="154"/>
      <c r="E230" s="154"/>
      <c r="F230" s="154"/>
      <c r="G230" s="154"/>
      <c r="H230" s="154"/>
      <c r="I230" s="156"/>
      <c r="J230" s="164"/>
    </row>
    <row r="231" spans="1:10" s="157" customFormat="1" x14ac:dyDescent="0.2">
      <c r="A231" s="154"/>
      <c r="B231" s="154"/>
      <c r="C231" s="154"/>
      <c r="D231" s="154"/>
      <c r="E231" s="154"/>
      <c r="F231" s="154"/>
      <c r="G231" s="154"/>
      <c r="H231" s="154"/>
      <c r="I231" s="156"/>
      <c r="J231" s="164"/>
    </row>
    <row r="232" spans="1:10" s="157" customFormat="1" x14ac:dyDescent="0.2">
      <c r="A232" s="154"/>
      <c r="B232" s="154"/>
      <c r="C232" s="154"/>
      <c r="D232" s="154"/>
      <c r="E232" s="154"/>
      <c r="F232" s="154"/>
      <c r="G232" s="154"/>
      <c r="H232" s="154"/>
      <c r="I232" s="156"/>
      <c r="J232" s="164"/>
    </row>
    <row r="233" spans="1:10" s="157" customFormat="1" x14ac:dyDescent="0.2">
      <c r="A233" s="154"/>
      <c r="B233" s="154"/>
      <c r="C233" s="154"/>
      <c r="D233" s="154"/>
      <c r="E233" s="154"/>
      <c r="F233" s="154"/>
      <c r="G233" s="154"/>
      <c r="H233" s="154"/>
      <c r="I233" s="156"/>
      <c r="J233" s="164"/>
    </row>
    <row r="234" spans="1:10" s="157" customFormat="1" x14ac:dyDescent="0.2">
      <c r="A234" s="154"/>
      <c r="B234" s="154"/>
      <c r="C234" s="154"/>
      <c r="D234" s="154"/>
      <c r="E234" s="154"/>
      <c r="F234" s="154"/>
      <c r="G234" s="154"/>
      <c r="H234" s="154"/>
      <c r="I234" s="156"/>
      <c r="J234" s="164"/>
    </row>
    <row r="235" spans="1:10" s="157" customFormat="1" x14ac:dyDescent="0.2">
      <c r="A235" s="154"/>
      <c r="B235" s="154"/>
      <c r="C235" s="154"/>
      <c r="D235" s="154"/>
      <c r="E235" s="154"/>
      <c r="F235" s="154"/>
      <c r="G235" s="154"/>
      <c r="H235" s="154"/>
      <c r="I235" s="156"/>
      <c r="J235" s="164"/>
    </row>
    <row r="236" spans="1:10" s="157" customFormat="1" x14ac:dyDescent="0.2">
      <c r="A236" s="154"/>
      <c r="B236" s="154"/>
      <c r="C236" s="154"/>
      <c r="D236" s="154"/>
      <c r="E236" s="154"/>
      <c r="F236" s="154"/>
      <c r="G236" s="154"/>
      <c r="H236" s="154"/>
      <c r="I236" s="156"/>
      <c r="J236" s="164"/>
    </row>
    <row r="237" spans="1:10" s="157" customFormat="1" x14ac:dyDescent="0.2">
      <c r="A237" s="154"/>
      <c r="B237" s="154"/>
      <c r="C237" s="154"/>
      <c r="D237" s="154"/>
      <c r="E237" s="154"/>
      <c r="F237" s="154"/>
      <c r="G237" s="154"/>
      <c r="H237" s="154"/>
      <c r="I237" s="156"/>
      <c r="J237" s="164"/>
    </row>
    <row r="238" spans="1:10" s="157" customFormat="1" x14ac:dyDescent="0.2">
      <c r="A238" s="154"/>
      <c r="B238" s="154"/>
      <c r="C238" s="154"/>
      <c r="D238" s="154"/>
      <c r="E238" s="154"/>
      <c r="F238" s="154"/>
      <c r="G238" s="154"/>
      <c r="H238" s="154"/>
      <c r="I238" s="156"/>
      <c r="J238" s="164"/>
    </row>
    <row r="239" spans="1:10" s="157" customFormat="1" x14ac:dyDescent="0.2">
      <c r="A239" s="154"/>
      <c r="B239" s="154"/>
      <c r="C239" s="154"/>
      <c r="D239" s="154"/>
      <c r="E239" s="154"/>
      <c r="F239" s="154"/>
      <c r="G239" s="154"/>
      <c r="H239" s="154"/>
      <c r="I239" s="156"/>
      <c r="J239" s="164"/>
    </row>
    <row r="240" spans="1:10" s="157" customFormat="1" x14ac:dyDescent="0.2">
      <c r="A240" s="154"/>
      <c r="B240" s="154"/>
      <c r="C240" s="154"/>
      <c r="D240" s="154"/>
      <c r="E240" s="154"/>
      <c r="F240" s="154"/>
      <c r="G240" s="154"/>
      <c r="H240" s="154"/>
      <c r="I240" s="156"/>
      <c r="J240" s="164"/>
    </row>
    <row r="241" spans="1:10" s="157" customFormat="1" x14ac:dyDescent="0.2">
      <c r="A241" s="154"/>
      <c r="B241" s="154"/>
      <c r="C241" s="154"/>
      <c r="D241" s="154"/>
      <c r="E241" s="154"/>
      <c r="F241" s="154"/>
      <c r="G241" s="154"/>
      <c r="H241" s="154"/>
      <c r="I241" s="156"/>
      <c r="J241" s="164"/>
    </row>
    <row r="242" spans="1:10" s="157" customFormat="1" x14ac:dyDescent="0.2">
      <c r="A242" s="154"/>
      <c r="B242" s="154"/>
      <c r="C242" s="154"/>
      <c r="D242" s="154"/>
      <c r="E242" s="154"/>
      <c r="F242" s="154"/>
      <c r="G242" s="154"/>
      <c r="H242" s="154"/>
      <c r="I242" s="156"/>
      <c r="J242" s="164"/>
    </row>
    <row r="243" spans="1:10" s="157" customFormat="1" x14ac:dyDescent="0.2">
      <c r="A243" s="154"/>
      <c r="B243" s="154"/>
      <c r="C243" s="154"/>
      <c r="D243" s="154"/>
      <c r="E243" s="154"/>
      <c r="F243" s="154"/>
      <c r="G243" s="154"/>
      <c r="H243" s="154"/>
      <c r="I243" s="156"/>
      <c r="J243" s="164"/>
    </row>
    <row r="244" spans="1:10" s="157" customFormat="1" x14ac:dyDescent="0.2">
      <c r="A244" s="154"/>
      <c r="B244" s="154"/>
      <c r="C244" s="154"/>
      <c r="D244" s="154"/>
      <c r="E244" s="154"/>
      <c r="F244" s="154"/>
      <c r="G244" s="154"/>
      <c r="H244" s="154"/>
      <c r="I244" s="156"/>
      <c r="J244" s="164"/>
    </row>
    <row r="245" spans="1:10" s="157" customFormat="1" x14ac:dyDescent="0.2">
      <c r="A245" s="154"/>
      <c r="B245" s="154"/>
      <c r="C245" s="154"/>
      <c r="D245" s="154"/>
      <c r="E245" s="154"/>
      <c r="F245" s="154"/>
      <c r="G245" s="154"/>
      <c r="H245" s="154"/>
      <c r="I245" s="156"/>
      <c r="J245" s="164"/>
    </row>
    <row r="246" spans="1:10" s="157" customFormat="1" x14ac:dyDescent="0.2">
      <c r="A246" s="154"/>
      <c r="B246" s="154"/>
      <c r="C246" s="154"/>
      <c r="D246" s="154"/>
      <c r="E246" s="154"/>
      <c r="F246" s="154"/>
      <c r="G246" s="154"/>
      <c r="H246" s="154"/>
      <c r="I246" s="156"/>
      <c r="J246" s="164"/>
    </row>
    <row r="247" spans="1:10" s="157" customFormat="1" x14ac:dyDescent="0.2">
      <c r="A247" s="154"/>
      <c r="B247" s="154"/>
      <c r="C247" s="154"/>
      <c r="D247" s="154"/>
      <c r="E247" s="154"/>
      <c r="F247" s="154"/>
      <c r="G247" s="154"/>
      <c r="H247" s="154"/>
      <c r="I247" s="156"/>
      <c r="J247" s="164"/>
    </row>
    <row r="248" spans="1:10" s="157" customFormat="1" x14ac:dyDescent="0.2">
      <c r="A248" s="154"/>
      <c r="B248" s="154"/>
      <c r="C248" s="154"/>
      <c r="D248" s="154"/>
      <c r="E248" s="154"/>
      <c r="F248" s="154"/>
      <c r="G248" s="154"/>
      <c r="H248" s="154"/>
      <c r="I248" s="156"/>
      <c r="J248" s="164"/>
    </row>
    <row r="249" spans="1:10" s="157" customFormat="1" x14ac:dyDescent="0.2">
      <c r="A249" s="154"/>
      <c r="B249" s="154"/>
      <c r="C249" s="154"/>
      <c r="D249" s="154"/>
      <c r="E249" s="154"/>
      <c r="F249" s="154"/>
      <c r="G249" s="154"/>
      <c r="H249" s="154"/>
      <c r="I249" s="156"/>
      <c r="J249" s="164"/>
    </row>
    <row r="250" spans="1:10" s="157" customFormat="1" x14ac:dyDescent="0.2">
      <c r="A250" s="154"/>
      <c r="B250" s="154"/>
      <c r="C250" s="154"/>
      <c r="D250" s="154"/>
      <c r="E250" s="154"/>
      <c r="F250" s="154"/>
      <c r="G250" s="154"/>
      <c r="H250" s="154"/>
      <c r="I250" s="156"/>
      <c r="J250" s="164"/>
    </row>
    <row r="251" spans="1:10" s="157" customFormat="1" x14ac:dyDescent="0.2">
      <c r="A251" s="154"/>
      <c r="B251" s="154"/>
      <c r="C251" s="154"/>
      <c r="D251" s="154"/>
      <c r="E251" s="154"/>
      <c r="F251" s="154"/>
      <c r="G251" s="154"/>
      <c r="H251" s="154"/>
      <c r="I251" s="156"/>
      <c r="J251" s="164"/>
    </row>
    <row r="252" spans="1:10" s="157" customFormat="1" x14ac:dyDescent="0.2">
      <c r="A252" s="154"/>
      <c r="B252" s="154"/>
      <c r="C252" s="154"/>
      <c r="D252" s="154"/>
      <c r="E252" s="154"/>
      <c r="F252" s="154"/>
      <c r="G252" s="154"/>
      <c r="H252" s="154"/>
      <c r="I252" s="156"/>
      <c r="J252" s="164"/>
    </row>
    <row r="253" spans="1:10" s="157" customFormat="1" x14ac:dyDescent="0.2">
      <c r="A253" s="154"/>
      <c r="B253" s="154"/>
      <c r="C253" s="154"/>
      <c r="D253" s="154"/>
      <c r="E253" s="154"/>
      <c r="F253" s="154"/>
      <c r="G253" s="154"/>
      <c r="H253" s="154"/>
      <c r="I253" s="156"/>
      <c r="J253" s="164"/>
    </row>
    <row r="254" spans="1:10" s="157" customFormat="1" x14ac:dyDescent="0.2">
      <c r="A254" s="154"/>
      <c r="B254" s="154"/>
      <c r="C254" s="154"/>
      <c r="D254" s="154"/>
      <c r="E254" s="154"/>
      <c r="F254" s="154"/>
      <c r="G254" s="154"/>
      <c r="H254" s="154"/>
      <c r="I254" s="156"/>
      <c r="J254" s="164"/>
    </row>
    <row r="255" spans="1:10" s="157" customFormat="1" x14ac:dyDescent="0.2">
      <c r="A255" s="154"/>
      <c r="B255" s="154"/>
      <c r="C255" s="154"/>
      <c r="D255" s="154"/>
      <c r="E255" s="154"/>
      <c r="F255" s="154"/>
      <c r="G255" s="154"/>
      <c r="H255" s="154"/>
      <c r="I255" s="156"/>
      <c r="J255" s="164"/>
    </row>
    <row r="256" spans="1:10" s="157" customFormat="1" x14ac:dyDescent="0.2">
      <c r="A256" s="154"/>
      <c r="B256" s="154"/>
      <c r="C256" s="154"/>
      <c r="D256" s="154"/>
      <c r="E256" s="154"/>
      <c r="F256" s="154"/>
      <c r="G256" s="154"/>
      <c r="H256" s="154"/>
      <c r="I256" s="156"/>
      <c r="J256" s="164"/>
    </row>
    <row r="257" spans="1:10" s="157" customFormat="1" x14ac:dyDescent="0.2">
      <c r="A257" s="154"/>
      <c r="B257" s="154"/>
      <c r="C257" s="154"/>
      <c r="D257" s="154"/>
      <c r="E257" s="154"/>
      <c r="F257" s="154"/>
      <c r="G257" s="154"/>
      <c r="H257" s="154"/>
      <c r="I257" s="156"/>
      <c r="J257" s="164"/>
    </row>
    <row r="258" spans="1:10" s="157" customFormat="1" x14ac:dyDescent="0.2">
      <c r="A258" s="154"/>
      <c r="B258" s="154"/>
      <c r="C258" s="154"/>
      <c r="D258" s="154"/>
      <c r="E258" s="154"/>
      <c r="F258" s="154"/>
      <c r="G258" s="154"/>
      <c r="H258" s="154"/>
      <c r="I258" s="156"/>
      <c r="J258" s="164"/>
    </row>
    <row r="259" spans="1:10" s="157" customFormat="1" x14ac:dyDescent="0.2">
      <c r="A259" s="154"/>
      <c r="B259" s="154"/>
      <c r="C259" s="154"/>
      <c r="D259" s="154"/>
      <c r="E259" s="154"/>
      <c r="F259" s="154"/>
      <c r="G259" s="154"/>
      <c r="H259" s="154"/>
      <c r="I259" s="156"/>
      <c r="J259" s="164"/>
    </row>
    <row r="260" spans="1:10" s="157" customFormat="1" x14ac:dyDescent="0.2">
      <c r="A260" s="154"/>
      <c r="B260" s="154"/>
      <c r="C260" s="154"/>
      <c r="D260" s="154"/>
      <c r="E260" s="154"/>
      <c r="F260" s="154"/>
      <c r="G260" s="154"/>
      <c r="H260" s="154"/>
      <c r="I260" s="156"/>
      <c r="J260" s="164"/>
    </row>
    <row r="261" spans="1:10" s="157" customFormat="1" x14ac:dyDescent="0.2">
      <c r="A261" s="154"/>
      <c r="B261" s="154"/>
      <c r="C261" s="154"/>
      <c r="D261" s="154"/>
      <c r="E261" s="154"/>
      <c r="F261" s="154"/>
      <c r="G261" s="154"/>
      <c r="H261" s="154"/>
      <c r="I261" s="156"/>
      <c r="J261" s="164"/>
    </row>
    <row r="262" spans="1:10" s="157" customFormat="1" x14ac:dyDescent="0.2">
      <c r="A262" s="154"/>
      <c r="B262" s="154"/>
      <c r="C262" s="154"/>
      <c r="D262" s="154"/>
      <c r="E262" s="154"/>
      <c r="F262" s="154"/>
      <c r="G262" s="154"/>
      <c r="H262" s="154"/>
      <c r="I262" s="156"/>
      <c r="J262" s="164"/>
    </row>
    <row r="263" spans="1:10" s="157" customFormat="1" x14ac:dyDescent="0.2">
      <c r="A263" s="154"/>
      <c r="B263" s="154"/>
      <c r="C263" s="154"/>
      <c r="D263" s="154"/>
      <c r="E263" s="154"/>
      <c r="F263" s="154"/>
      <c r="G263" s="154"/>
      <c r="H263" s="154"/>
      <c r="I263" s="156"/>
      <c r="J263" s="164"/>
    </row>
    <row r="264" spans="1:10" s="157" customFormat="1" x14ac:dyDescent="0.2">
      <c r="A264" s="154"/>
      <c r="B264" s="154"/>
      <c r="C264" s="154"/>
      <c r="D264" s="154"/>
      <c r="E264" s="154"/>
      <c r="F264" s="154"/>
      <c r="G264" s="154"/>
      <c r="H264" s="154"/>
      <c r="I264" s="156"/>
      <c r="J264" s="164"/>
    </row>
    <row r="265" spans="1:10" s="157" customFormat="1" x14ac:dyDescent="0.2">
      <c r="A265" s="154"/>
      <c r="B265" s="154"/>
      <c r="C265" s="154"/>
      <c r="D265" s="154"/>
      <c r="E265" s="154"/>
      <c r="F265" s="154"/>
      <c r="G265" s="154"/>
      <c r="H265" s="154"/>
      <c r="I265" s="156"/>
      <c r="J265" s="164"/>
    </row>
    <row r="266" spans="1:10" s="157" customFormat="1" x14ac:dyDescent="0.2">
      <c r="A266" s="154"/>
      <c r="B266" s="154"/>
      <c r="C266" s="154"/>
      <c r="D266" s="154"/>
      <c r="E266" s="154"/>
      <c r="F266" s="154"/>
      <c r="G266" s="154"/>
      <c r="H266" s="154"/>
      <c r="I266" s="156"/>
      <c r="J266" s="164"/>
    </row>
    <row r="267" spans="1:10" s="157" customFormat="1" x14ac:dyDescent="0.2">
      <c r="A267" s="154"/>
      <c r="B267" s="154"/>
      <c r="C267" s="154"/>
      <c r="D267" s="154"/>
      <c r="E267" s="154"/>
      <c r="F267" s="154"/>
      <c r="G267" s="154"/>
      <c r="H267" s="154"/>
      <c r="I267" s="156"/>
      <c r="J267" s="164"/>
    </row>
    <row r="268" spans="1:10" s="157" customFormat="1" x14ac:dyDescent="0.2">
      <c r="A268" s="154"/>
      <c r="B268" s="154"/>
      <c r="C268" s="154"/>
      <c r="D268" s="154"/>
      <c r="E268" s="154"/>
      <c r="F268" s="154"/>
      <c r="G268" s="154"/>
      <c r="H268" s="154"/>
      <c r="I268" s="156"/>
      <c r="J268" s="164"/>
    </row>
    <row r="269" spans="1:10" s="157" customFormat="1" x14ac:dyDescent="0.2">
      <c r="A269" s="154"/>
      <c r="B269" s="154"/>
      <c r="C269" s="154"/>
      <c r="D269" s="154"/>
      <c r="E269" s="154"/>
      <c r="F269" s="154"/>
      <c r="G269" s="154"/>
      <c r="H269" s="154"/>
      <c r="I269" s="156"/>
      <c r="J269" s="164"/>
    </row>
    <row r="270" spans="1:10" s="157" customFormat="1" x14ac:dyDescent="0.2">
      <c r="A270" s="154"/>
      <c r="B270" s="154"/>
      <c r="C270" s="154"/>
      <c r="D270" s="154"/>
      <c r="E270" s="154"/>
      <c r="F270" s="154"/>
      <c r="G270" s="154"/>
      <c r="H270" s="154"/>
      <c r="I270" s="156"/>
      <c r="J270" s="164"/>
    </row>
    <row r="271" spans="1:10" s="157" customFormat="1" x14ac:dyDescent="0.2">
      <c r="A271" s="154"/>
      <c r="B271" s="154"/>
      <c r="C271" s="154"/>
      <c r="D271" s="154"/>
      <c r="E271" s="154"/>
      <c r="F271" s="154"/>
      <c r="G271" s="154"/>
      <c r="H271" s="154"/>
      <c r="I271" s="156"/>
      <c r="J271" s="164"/>
    </row>
    <row r="272" spans="1:10" s="157" customFormat="1" x14ac:dyDescent="0.2">
      <c r="A272" s="154"/>
      <c r="B272" s="154"/>
      <c r="C272" s="154"/>
      <c r="D272" s="154"/>
      <c r="E272" s="154"/>
      <c r="F272" s="154"/>
      <c r="G272" s="154"/>
      <c r="H272" s="154"/>
      <c r="I272" s="156"/>
      <c r="J272" s="164"/>
    </row>
    <row r="273" spans="1:10" s="157" customFormat="1" x14ac:dyDescent="0.2">
      <c r="A273" s="154"/>
      <c r="B273" s="154"/>
      <c r="C273" s="154"/>
      <c r="D273" s="154"/>
      <c r="E273" s="154"/>
      <c r="F273" s="154"/>
      <c r="G273" s="154"/>
      <c r="H273" s="154"/>
      <c r="I273" s="156"/>
      <c r="J273" s="164"/>
    </row>
    <row r="274" spans="1:10" s="157" customFormat="1" x14ac:dyDescent="0.2">
      <c r="A274" s="154"/>
      <c r="B274" s="154"/>
      <c r="C274" s="154"/>
      <c r="D274" s="154"/>
      <c r="E274" s="154"/>
      <c r="F274" s="154"/>
      <c r="G274" s="154"/>
      <c r="H274" s="154"/>
      <c r="I274" s="156"/>
      <c r="J274" s="164"/>
    </row>
    <row r="275" spans="1:10" s="157" customFormat="1" x14ac:dyDescent="0.2">
      <c r="A275" s="154"/>
      <c r="B275" s="154"/>
      <c r="C275" s="154"/>
      <c r="D275" s="154"/>
      <c r="E275" s="154"/>
      <c r="F275" s="154"/>
      <c r="G275" s="154"/>
      <c r="H275" s="154"/>
      <c r="I275" s="156"/>
      <c r="J275" s="164"/>
    </row>
    <row r="276" spans="1:10" s="157" customFormat="1" x14ac:dyDescent="0.2">
      <c r="A276" s="154"/>
      <c r="B276" s="154"/>
      <c r="C276" s="154"/>
      <c r="D276" s="154"/>
      <c r="E276" s="154"/>
      <c r="F276" s="154"/>
      <c r="G276" s="154"/>
      <c r="H276" s="154"/>
      <c r="I276" s="156"/>
      <c r="J276" s="164"/>
    </row>
    <row r="277" spans="1:10" s="157" customFormat="1" x14ac:dyDescent="0.2">
      <c r="A277" s="154"/>
      <c r="B277" s="154"/>
      <c r="C277" s="154"/>
      <c r="D277" s="154"/>
      <c r="E277" s="154"/>
      <c r="F277" s="154"/>
      <c r="G277" s="154"/>
      <c r="H277" s="154"/>
      <c r="I277" s="156"/>
      <c r="J277" s="164"/>
    </row>
    <row r="278" spans="1:10" s="157" customFormat="1" x14ac:dyDescent="0.2">
      <c r="A278" s="154"/>
      <c r="B278" s="154"/>
      <c r="C278" s="154"/>
      <c r="D278" s="154"/>
      <c r="E278" s="154"/>
      <c r="F278" s="154"/>
      <c r="G278" s="154"/>
      <c r="H278" s="154"/>
      <c r="I278" s="156"/>
      <c r="J278" s="164"/>
    </row>
    <row r="279" spans="1:10" s="157" customFormat="1" x14ac:dyDescent="0.2">
      <c r="A279" s="154"/>
      <c r="B279" s="154"/>
      <c r="C279" s="154"/>
      <c r="D279" s="154"/>
      <c r="E279" s="154"/>
      <c r="F279" s="154"/>
      <c r="G279" s="154"/>
      <c r="H279" s="154"/>
      <c r="I279" s="156"/>
      <c r="J279" s="164"/>
    </row>
    <row r="280" spans="1:10" s="157" customFormat="1" x14ac:dyDescent="0.2">
      <c r="A280" s="154"/>
      <c r="B280" s="154"/>
      <c r="C280" s="154"/>
      <c r="D280" s="154"/>
      <c r="E280" s="154"/>
      <c r="F280" s="154"/>
      <c r="G280" s="154"/>
      <c r="H280" s="154"/>
      <c r="I280" s="156"/>
      <c r="J280" s="164"/>
    </row>
    <row r="281" spans="1:10" s="157" customFormat="1" x14ac:dyDescent="0.2">
      <c r="A281" s="154"/>
      <c r="B281" s="154"/>
      <c r="C281" s="154"/>
      <c r="D281" s="154"/>
      <c r="E281" s="154"/>
      <c r="F281" s="154"/>
      <c r="G281" s="154"/>
      <c r="H281" s="154"/>
      <c r="I281" s="156"/>
      <c r="J281" s="164"/>
    </row>
    <row r="282" spans="1:10" s="157" customFormat="1" x14ac:dyDescent="0.2">
      <c r="A282" s="154"/>
      <c r="B282" s="154"/>
      <c r="C282" s="154"/>
      <c r="D282" s="154"/>
      <c r="E282" s="154"/>
      <c r="F282" s="154"/>
      <c r="G282" s="154"/>
      <c r="H282" s="154"/>
      <c r="I282" s="156"/>
      <c r="J282" s="164"/>
    </row>
    <row r="283" spans="1:10" s="157" customFormat="1" x14ac:dyDescent="0.2">
      <c r="A283" s="154"/>
      <c r="B283" s="154"/>
      <c r="C283" s="154"/>
      <c r="D283" s="154"/>
      <c r="E283" s="154"/>
      <c r="F283" s="154"/>
      <c r="G283" s="154"/>
      <c r="H283" s="154"/>
      <c r="I283" s="156"/>
      <c r="J283" s="164"/>
    </row>
    <row r="284" spans="1:10" s="157" customFormat="1" x14ac:dyDescent="0.2">
      <c r="A284" s="154"/>
      <c r="B284" s="154"/>
      <c r="C284" s="154"/>
      <c r="D284" s="154"/>
      <c r="E284" s="154"/>
      <c r="F284" s="154"/>
      <c r="G284" s="154"/>
      <c r="H284" s="154"/>
      <c r="I284" s="156"/>
      <c r="J284" s="164"/>
    </row>
    <row r="285" spans="1:10" s="157" customFormat="1" x14ac:dyDescent="0.2">
      <c r="A285" s="154"/>
      <c r="B285" s="154"/>
      <c r="C285" s="154"/>
      <c r="D285" s="154"/>
      <c r="E285" s="154"/>
      <c r="F285" s="154"/>
      <c r="G285" s="154"/>
      <c r="H285" s="154"/>
      <c r="I285" s="156"/>
      <c r="J285" s="164"/>
    </row>
    <row r="286" spans="1:10" s="157" customFormat="1" x14ac:dyDescent="0.2">
      <c r="A286" s="154"/>
      <c r="B286" s="154"/>
      <c r="C286" s="154"/>
      <c r="D286" s="154"/>
      <c r="E286" s="154"/>
      <c r="F286" s="154"/>
      <c r="G286" s="154"/>
      <c r="H286" s="154"/>
      <c r="I286" s="156"/>
      <c r="J286" s="164"/>
    </row>
    <row r="287" spans="1:10" s="157" customFormat="1" x14ac:dyDescent="0.2">
      <c r="A287" s="154"/>
      <c r="B287" s="154"/>
      <c r="C287" s="154"/>
      <c r="D287" s="154"/>
      <c r="E287" s="154"/>
      <c r="F287" s="154"/>
      <c r="G287" s="154"/>
      <c r="H287" s="154"/>
      <c r="I287" s="156"/>
      <c r="J287" s="164"/>
    </row>
    <row r="288" spans="1:10" s="157" customFormat="1" x14ac:dyDescent="0.2">
      <c r="A288" s="154"/>
      <c r="B288" s="154"/>
      <c r="C288" s="154"/>
      <c r="D288" s="154"/>
      <c r="E288" s="154"/>
      <c r="F288" s="154"/>
      <c r="G288" s="154"/>
      <c r="H288" s="154"/>
      <c r="I288" s="156"/>
      <c r="J288" s="164"/>
    </row>
    <row r="289" spans="1:10" s="157" customFormat="1" x14ac:dyDescent="0.2">
      <c r="A289" s="154"/>
      <c r="B289" s="154"/>
      <c r="C289" s="154"/>
      <c r="D289" s="154"/>
      <c r="E289" s="154"/>
      <c r="F289" s="154"/>
      <c r="G289" s="154"/>
      <c r="H289" s="154"/>
      <c r="I289" s="156"/>
      <c r="J289" s="164"/>
    </row>
    <row r="290" spans="1:10" s="157" customFormat="1" x14ac:dyDescent="0.2">
      <c r="A290" s="154"/>
      <c r="B290" s="154"/>
      <c r="C290" s="154"/>
      <c r="D290" s="154"/>
      <c r="E290" s="154"/>
      <c r="F290" s="154"/>
      <c r="G290" s="154"/>
      <c r="H290" s="154"/>
      <c r="I290" s="156"/>
      <c r="J290" s="164"/>
    </row>
    <row r="291" spans="1:10" s="157" customFormat="1" x14ac:dyDescent="0.2">
      <c r="A291" s="154"/>
      <c r="B291" s="154"/>
      <c r="C291" s="154"/>
      <c r="D291" s="154"/>
      <c r="E291" s="154"/>
      <c r="F291" s="154"/>
      <c r="G291" s="154"/>
      <c r="H291" s="154"/>
      <c r="I291" s="156"/>
      <c r="J291" s="164"/>
    </row>
    <row r="292" spans="1:10" s="157" customFormat="1" x14ac:dyDescent="0.2">
      <c r="A292" s="154"/>
      <c r="B292" s="154"/>
      <c r="C292" s="154"/>
      <c r="D292" s="154"/>
      <c r="E292" s="154"/>
      <c r="F292" s="154"/>
      <c r="G292" s="154"/>
      <c r="H292" s="154"/>
      <c r="I292" s="156"/>
      <c r="J292" s="164"/>
    </row>
    <row r="293" spans="1:10" s="157" customFormat="1" x14ac:dyDescent="0.2">
      <c r="A293" s="154"/>
      <c r="B293" s="154"/>
      <c r="C293" s="154"/>
      <c r="D293" s="154"/>
      <c r="E293" s="154"/>
      <c r="F293" s="154"/>
      <c r="G293" s="154"/>
      <c r="H293" s="154"/>
      <c r="I293" s="156"/>
      <c r="J293" s="164"/>
    </row>
    <row r="294" spans="1:10" s="157" customFormat="1" x14ac:dyDescent="0.2">
      <c r="A294" s="154"/>
      <c r="B294" s="154"/>
      <c r="C294" s="154"/>
      <c r="D294" s="154"/>
      <c r="E294" s="154"/>
      <c r="F294" s="154"/>
      <c r="G294" s="154"/>
      <c r="H294" s="154"/>
      <c r="I294" s="156"/>
      <c r="J294" s="164"/>
    </row>
    <row r="295" spans="1:10" s="157" customFormat="1" x14ac:dyDescent="0.2">
      <c r="A295" s="154"/>
      <c r="B295" s="154"/>
      <c r="C295" s="154"/>
      <c r="D295" s="154"/>
      <c r="E295" s="154"/>
      <c r="F295" s="154"/>
      <c r="G295" s="154"/>
      <c r="H295" s="154"/>
      <c r="I295" s="156"/>
      <c r="J295" s="164"/>
    </row>
    <row r="296" spans="1:10" s="157" customFormat="1" x14ac:dyDescent="0.2">
      <c r="A296" s="154"/>
      <c r="B296" s="154"/>
      <c r="C296" s="154"/>
      <c r="D296" s="154"/>
      <c r="E296" s="154"/>
      <c r="F296" s="154"/>
      <c r="G296" s="154"/>
      <c r="H296" s="154"/>
      <c r="I296" s="156"/>
      <c r="J296" s="164"/>
    </row>
    <row r="297" spans="1:10" s="157" customFormat="1" x14ac:dyDescent="0.2">
      <c r="A297" s="154"/>
      <c r="B297" s="154"/>
      <c r="C297" s="154"/>
      <c r="D297" s="154"/>
      <c r="E297" s="154"/>
      <c r="F297" s="154"/>
      <c r="G297" s="154"/>
      <c r="H297" s="154"/>
      <c r="I297" s="156"/>
      <c r="J297" s="164"/>
    </row>
    <row r="298" spans="1:10" s="157" customFormat="1" x14ac:dyDescent="0.2">
      <c r="A298" s="154"/>
      <c r="B298" s="154"/>
      <c r="C298" s="154"/>
      <c r="D298" s="154"/>
      <c r="E298" s="154"/>
      <c r="F298" s="154"/>
      <c r="G298" s="154"/>
      <c r="H298" s="154"/>
      <c r="I298" s="156"/>
      <c r="J298" s="164"/>
    </row>
    <row r="299" spans="1:10" s="157" customFormat="1" x14ac:dyDescent="0.2">
      <c r="A299" s="154"/>
      <c r="B299" s="154"/>
      <c r="C299" s="154"/>
      <c r="D299" s="154"/>
      <c r="E299" s="154"/>
      <c r="F299" s="154"/>
      <c r="G299" s="154"/>
      <c r="H299" s="154"/>
      <c r="I299" s="156"/>
      <c r="J299" s="164"/>
    </row>
    <row r="300" spans="1:10" s="157" customFormat="1" x14ac:dyDescent="0.2">
      <c r="A300" s="154"/>
      <c r="B300" s="154"/>
      <c r="C300" s="154"/>
      <c r="D300" s="154"/>
      <c r="E300" s="154"/>
      <c r="F300" s="154"/>
      <c r="G300" s="154"/>
      <c r="H300" s="154"/>
      <c r="I300" s="156"/>
      <c r="J300" s="164"/>
    </row>
    <row r="301" spans="1:10" s="157" customFormat="1" x14ac:dyDescent="0.2">
      <c r="A301" s="154"/>
      <c r="B301" s="154"/>
      <c r="C301" s="154"/>
      <c r="D301" s="154"/>
      <c r="E301" s="154"/>
      <c r="F301" s="154"/>
      <c r="G301" s="154"/>
      <c r="H301" s="154"/>
      <c r="I301" s="156"/>
      <c r="J301" s="164"/>
    </row>
    <row r="302" spans="1:10" s="157" customFormat="1" x14ac:dyDescent="0.2">
      <c r="A302" s="154"/>
      <c r="B302" s="154"/>
      <c r="C302" s="154"/>
      <c r="D302" s="154"/>
      <c r="E302" s="154"/>
      <c r="F302" s="154"/>
      <c r="G302" s="154"/>
      <c r="H302" s="154"/>
      <c r="I302" s="156"/>
      <c r="J302" s="164"/>
    </row>
    <row r="303" spans="1:10" s="157" customFormat="1" x14ac:dyDescent="0.2">
      <c r="A303" s="154"/>
      <c r="B303" s="154"/>
      <c r="C303" s="154"/>
      <c r="D303" s="154"/>
      <c r="E303" s="154"/>
      <c r="F303" s="154"/>
      <c r="G303" s="154"/>
      <c r="H303" s="154"/>
      <c r="I303" s="156"/>
      <c r="J303" s="164"/>
    </row>
    <row r="304" spans="1:10" s="157" customFormat="1" x14ac:dyDescent="0.2">
      <c r="A304" s="154"/>
      <c r="B304" s="154"/>
      <c r="C304" s="154"/>
      <c r="D304" s="154"/>
      <c r="E304" s="154"/>
      <c r="F304" s="154"/>
      <c r="G304" s="154"/>
      <c r="H304" s="154"/>
      <c r="I304" s="156"/>
      <c r="J304" s="164"/>
    </row>
    <row r="305" spans="1:10" s="157" customFormat="1" x14ac:dyDescent="0.2">
      <c r="A305" s="154"/>
      <c r="B305" s="154"/>
      <c r="C305" s="154"/>
      <c r="D305" s="154"/>
      <c r="E305" s="154"/>
      <c r="F305" s="154"/>
      <c r="G305" s="154"/>
      <c r="H305" s="154"/>
      <c r="I305" s="156"/>
      <c r="J305" s="164"/>
    </row>
    <row r="306" spans="1:10" s="157" customFormat="1" x14ac:dyDescent="0.2">
      <c r="A306" s="154"/>
      <c r="B306" s="154"/>
      <c r="C306" s="154"/>
      <c r="D306" s="154"/>
      <c r="E306" s="154"/>
      <c r="F306" s="154"/>
      <c r="G306" s="154"/>
      <c r="H306" s="154"/>
      <c r="I306" s="156"/>
      <c r="J306" s="164"/>
    </row>
    <row r="307" spans="1:10" s="157" customFormat="1" x14ac:dyDescent="0.2">
      <c r="A307" s="154"/>
      <c r="B307" s="154"/>
      <c r="C307" s="154"/>
      <c r="D307" s="154"/>
      <c r="E307" s="154"/>
      <c r="F307" s="154"/>
      <c r="G307" s="154"/>
      <c r="H307" s="154"/>
      <c r="I307" s="156"/>
      <c r="J307" s="164"/>
    </row>
    <row r="308" spans="1:10" s="157" customFormat="1" x14ac:dyDescent="0.2">
      <c r="A308" s="154"/>
      <c r="B308" s="154"/>
      <c r="C308" s="154"/>
      <c r="D308" s="154"/>
      <c r="E308" s="154"/>
      <c r="F308" s="154"/>
      <c r="G308" s="154"/>
      <c r="H308" s="154"/>
      <c r="I308" s="156"/>
      <c r="J308" s="164"/>
    </row>
    <row r="309" spans="1:10" s="157" customFormat="1" x14ac:dyDescent="0.2">
      <c r="A309" s="154"/>
      <c r="B309" s="154"/>
      <c r="C309" s="154"/>
      <c r="D309" s="154"/>
      <c r="E309" s="154"/>
      <c r="F309" s="154"/>
      <c r="G309" s="154"/>
      <c r="H309" s="154"/>
      <c r="I309" s="156"/>
      <c r="J309" s="164"/>
    </row>
    <row r="310" spans="1:10" s="157" customFormat="1" x14ac:dyDescent="0.2">
      <c r="A310" s="154"/>
      <c r="B310" s="154"/>
      <c r="C310" s="154"/>
      <c r="D310" s="154"/>
      <c r="E310" s="154"/>
      <c r="F310" s="154"/>
      <c r="G310" s="154"/>
      <c r="H310" s="154"/>
      <c r="I310" s="156"/>
      <c r="J310" s="164"/>
    </row>
    <row r="311" spans="1:10" s="157" customFormat="1" x14ac:dyDescent="0.2">
      <c r="A311" s="154"/>
      <c r="B311" s="154"/>
      <c r="C311" s="154"/>
      <c r="D311" s="154"/>
      <c r="E311" s="154"/>
      <c r="F311" s="154"/>
      <c r="G311" s="154"/>
      <c r="H311" s="154"/>
      <c r="I311" s="156"/>
      <c r="J311" s="164"/>
    </row>
    <row r="312" spans="1:10" s="157" customFormat="1" x14ac:dyDescent="0.2">
      <c r="A312" s="154"/>
      <c r="B312" s="154"/>
      <c r="C312" s="154"/>
      <c r="D312" s="154"/>
      <c r="E312" s="154"/>
      <c r="F312" s="154"/>
      <c r="G312" s="154"/>
      <c r="H312" s="154"/>
      <c r="I312" s="156"/>
      <c r="J312" s="164"/>
    </row>
    <row r="313" spans="1:10" s="157" customFormat="1" x14ac:dyDescent="0.2">
      <c r="A313" s="154"/>
      <c r="B313" s="154"/>
      <c r="C313" s="154"/>
      <c r="D313" s="154"/>
      <c r="E313" s="154"/>
      <c r="F313" s="154"/>
      <c r="G313" s="154"/>
      <c r="H313" s="154"/>
      <c r="I313" s="156"/>
      <c r="J313" s="164"/>
    </row>
    <row r="314" spans="1:10" s="157" customFormat="1" x14ac:dyDescent="0.2">
      <c r="A314" s="154"/>
      <c r="B314" s="154"/>
      <c r="C314" s="154"/>
      <c r="D314" s="154"/>
      <c r="E314" s="154"/>
      <c r="F314" s="154"/>
      <c r="G314" s="154"/>
      <c r="H314" s="154"/>
      <c r="I314" s="156"/>
      <c r="J314" s="164"/>
    </row>
    <row r="315" spans="1:10" s="157" customFormat="1" x14ac:dyDescent="0.2">
      <c r="A315" s="154"/>
      <c r="B315" s="154"/>
      <c r="C315" s="154"/>
      <c r="D315" s="154"/>
      <c r="E315" s="154"/>
      <c r="F315" s="154"/>
      <c r="G315" s="154"/>
      <c r="H315" s="154"/>
      <c r="I315" s="156"/>
      <c r="J315" s="164"/>
    </row>
    <row r="316" spans="1:10" s="157" customFormat="1" x14ac:dyDescent="0.2">
      <c r="A316" s="154"/>
      <c r="B316" s="154"/>
      <c r="C316" s="154"/>
      <c r="D316" s="154"/>
      <c r="E316" s="154"/>
      <c r="F316" s="154"/>
      <c r="G316" s="154"/>
      <c r="H316" s="154"/>
      <c r="I316" s="156"/>
      <c r="J316" s="164"/>
    </row>
    <row r="317" spans="1:10" s="157" customFormat="1" x14ac:dyDescent="0.2">
      <c r="A317" s="154"/>
      <c r="B317" s="154"/>
      <c r="C317" s="154"/>
      <c r="D317" s="154"/>
      <c r="E317" s="154"/>
      <c r="F317" s="154"/>
      <c r="G317" s="154"/>
      <c r="H317" s="154"/>
      <c r="I317" s="156"/>
      <c r="J317" s="164"/>
    </row>
    <row r="318" spans="1:10" s="157" customFormat="1" x14ac:dyDescent="0.2">
      <c r="A318" s="154"/>
      <c r="B318" s="154"/>
      <c r="C318" s="154"/>
      <c r="D318" s="154"/>
      <c r="E318" s="154"/>
      <c r="F318" s="154"/>
      <c r="G318" s="154"/>
      <c r="H318" s="154"/>
      <c r="I318" s="156"/>
      <c r="J318" s="164"/>
    </row>
    <row r="319" spans="1:10" s="157" customFormat="1" x14ac:dyDescent="0.2">
      <c r="A319" s="154"/>
      <c r="B319" s="154"/>
      <c r="C319" s="154"/>
      <c r="D319" s="154"/>
      <c r="E319" s="154"/>
      <c r="F319" s="154"/>
      <c r="G319" s="154"/>
      <c r="H319" s="154"/>
      <c r="I319" s="156"/>
      <c r="J319" s="164"/>
    </row>
    <row r="320" spans="1:10" s="157" customFormat="1" x14ac:dyDescent="0.2">
      <c r="A320" s="154"/>
      <c r="B320" s="154"/>
      <c r="C320" s="154"/>
      <c r="D320" s="154"/>
      <c r="E320" s="154"/>
      <c r="F320" s="154"/>
      <c r="G320" s="154"/>
      <c r="H320" s="154"/>
      <c r="I320" s="156"/>
      <c r="J320" s="164"/>
    </row>
    <row r="321" spans="1:10" s="157" customFormat="1" x14ac:dyDescent="0.2">
      <c r="A321" s="154"/>
      <c r="B321" s="154"/>
      <c r="C321" s="154"/>
      <c r="D321" s="154"/>
      <c r="E321" s="154"/>
      <c r="F321" s="154"/>
      <c r="G321" s="154"/>
      <c r="H321" s="154"/>
      <c r="I321" s="156"/>
      <c r="J321" s="164"/>
    </row>
    <row r="322" spans="1:10" s="157" customFormat="1" x14ac:dyDescent="0.2">
      <c r="A322" s="154"/>
      <c r="B322" s="154"/>
      <c r="C322" s="154"/>
      <c r="D322" s="154"/>
      <c r="E322" s="154"/>
      <c r="F322" s="154"/>
      <c r="G322" s="154"/>
      <c r="H322" s="154"/>
      <c r="I322" s="156"/>
      <c r="J322" s="164"/>
    </row>
    <row r="323" spans="1:10" s="157" customFormat="1" x14ac:dyDescent="0.2">
      <c r="A323" s="154"/>
      <c r="B323" s="154"/>
      <c r="C323" s="154"/>
      <c r="D323" s="154"/>
      <c r="E323" s="154"/>
      <c r="F323" s="154"/>
      <c r="G323" s="154"/>
      <c r="H323" s="154"/>
      <c r="I323" s="156"/>
      <c r="J323" s="164"/>
    </row>
    <row r="324" spans="1:10" s="157" customFormat="1" x14ac:dyDescent="0.2">
      <c r="A324" s="154"/>
      <c r="B324" s="154"/>
      <c r="C324" s="154"/>
      <c r="D324" s="154"/>
      <c r="E324" s="154"/>
      <c r="F324" s="154"/>
      <c r="G324" s="154"/>
      <c r="H324" s="154"/>
      <c r="I324" s="156"/>
      <c r="J324" s="164"/>
    </row>
    <row r="325" spans="1:10" s="157" customFormat="1" x14ac:dyDescent="0.2">
      <c r="A325" s="154"/>
      <c r="B325" s="154"/>
      <c r="C325" s="154"/>
      <c r="D325" s="154"/>
      <c r="E325" s="154"/>
      <c r="F325" s="154"/>
      <c r="G325" s="154"/>
      <c r="H325" s="154"/>
      <c r="I325" s="156"/>
      <c r="J325" s="164"/>
    </row>
    <row r="326" spans="1:10" s="157" customFormat="1" x14ac:dyDescent="0.2">
      <c r="A326" s="154"/>
      <c r="B326" s="154"/>
      <c r="C326" s="154"/>
      <c r="D326" s="154"/>
      <c r="E326" s="154"/>
      <c r="F326" s="154"/>
      <c r="G326" s="154"/>
      <c r="H326" s="154"/>
      <c r="I326" s="156"/>
      <c r="J326" s="164"/>
    </row>
    <row r="327" spans="1:10" s="157" customFormat="1" x14ac:dyDescent="0.2">
      <c r="A327" s="154"/>
      <c r="B327" s="154"/>
      <c r="C327" s="154"/>
      <c r="D327" s="154"/>
      <c r="E327" s="154"/>
      <c r="F327" s="154"/>
      <c r="G327" s="154"/>
      <c r="H327" s="154"/>
      <c r="I327" s="156"/>
      <c r="J327" s="164"/>
    </row>
    <row r="328" spans="1:10" s="157" customFormat="1" x14ac:dyDescent="0.2">
      <c r="A328" s="154"/>
      <c r="B328" s="154"/>
      <c r="C328" s="154"/>
      <c r="D328" s="154"/>
      <c r="E328" s="154"/>
      <c r="F328" s="154"/>
      <c r="G328" s="154"/>
      <c r="H328" s="154"/>
      <c r="I328" s="156"/>
      <c r="J328" s="164"/>
    </row>
    <row r="329" spans="1:10" s="157" customFormat="1" x14ac:dyDescent="0.2">
      <c r="A329" s="154"/>
      <c r="B329" s="154"/>
      <c r="C329" s="154"/>
      <c r="D329" s="154"/>
      <c r="E329" s="154"/>
      <c r="F329" s="154"/>
      <c r="G329" s="154"/>
      <c r="H329" s="154"/>
      <c r="I329" s="156"/>
      <c r="J329" s="164"/>
    </row>
    <row r="330" spans="1:10" s="157" customFormat="1" x14ac:dyDescent="0.2">
      <c r="A330" s="154"/>
      <c r="B330" s="154"/>
      <c r="C330" s="154"/>
      <c r="D330" s="154"/>
      <c r="E330" s="154"/>
      <c r="F330" s="154"/>
      <c r="G330" s="154"/>
      <c r="H330" s="154"/>
      <c r="I330" s="156"/>
      <c r="J330" s="164"/>
    </row>
    <row r="331" spans="1:10" s="157" customFormat="1" x14ac:dyDescent="0.2">
      <c r="A331" s="154"/>
      <c r="B331" s="154"/>
      <c r="C331" s="154"/>
      <c r="D331" s="154"/>
      <c r="E331" s="154"/>
      <c r="F331" s="154"/>
      <c r="G331" s="154"/>
      <c r="H331" s="154"/>
      <c r="I331" s="156"/>
      <c r="J331" s="164"/>
    </row>
    <row r="332" spans="1:10" s="157" customFormat="1" x14ac:dyDescent="0.2">
      <c r="A332" s="154"/>
      <c r="B332" s="154"/>
      <c r="C332" s="154"/>
      <c r="D332" s="154"/>
      <c r="E332" s="154"/>
      <c r="F332" s="154"/>
      <c r="G332" s="154"/>
      <c r="H332" s="154"/>
      <c r="I332" s="156"/>
      <c r="J332" s="164"/>
    </row>
    <row r="333" spans="1:10" s="157" customFormat="1" x14ac:dyDescent="0.2">
      <c r="A333" s="154"/>
      <c r="B333" s="154"/>
      <c r="C333" s="154"/>
      <c r="D333" s="154"/>
      <c r="E333" s="154"/>
      <c r="F333" s="154"/>
      <c r="G333" s="154"/>
      <c r="H333" s="154"/>
      <c r="I333" s="156"/>
      <c r="J333" s="164"/>
    </row>
    <row r="334" spans="1:10" s="157" customFormat="1" x14ac:dyDescent="0.2">
      <c r="A334" s="154"/>
      <c r="B334" s="154"/>
      <c r="C334" s="154"/>
      <c r="D334" s="154"/>
      <c r="E334" s="154"/>
      <c r="F334" s="154"/>
      <c r="G334" s="154"/>
      <c r="H334" s="154"/>
      <c r="I334" s="156"/>
      <c r="J334" s="164"/>
    </row>
    <row r="335" spans="1:10" s="157" customFormat="1" x14ac:dyDescent="0.2">
      <c r="A335" s="154"/>
      <c r="B335" s="154"/>
      <c r="C335" s="154"/>
      <c r="D335" s="154"/>
      <c r="E335" s="154"/>
      <c r="F335" s="154"/>
      <c r="G335" s="154"/>
      <c r="H335" s="154"/>
      <c r="I335" s="156"/>
      <c r="J335" s="164"/>
    </row>
    <row r="336" spans="1:10" s="157" customFormat="1" x14ac:dyDescent="0.2">
      <c r="A336" s="154"/>
      <c r="B336" s="154"/>
      <c r="C336" s="154"/>
      <c r="D336" s="154"/>
      <c r="E336" s="154"/>
      <c r="F336" s="154"/>
      <c r="G336" s="154"/>
      <c r="H336" s="154"/>
      <c r="I336" s="156"/>
      <c r="J336" s="164"/>
    </row>
    <row r="337" spans="1:10" s="157" customFormat="1" x14ac:dyDescent="0.2">
      <c r="A337" s="154"/>
      <c r="B337" s="154"/>
      <c r="C337" s="154"/>
      <c r="D337" s="154"/>
      <c r="E337" s="154"/>
      <c r="F337" s="154"/>
      <c r="G337" s="154"/>
      <c r="H337" s="154"/>
      <c r="I337" s="156"/>
      <c r="J337" s="164"/>
    </row>
    <row r="338" spans="1:10" s="157" customFormat="1" x14ac:dyDescent="0.2">
      <c r="A338" s="154"/>
      <c r="B338" s="154"/>
      <c r="C338" s="154"/>
      <c r="D338" s="154"/>
      <c r="E338" s="154"/>
      <c r="F338" s="154"/>
      <c r="G338" s="154"/>
      <c r="H338" s="154"/>
      <c r="I338" s="156"/>
      <c r="J338" s="164"/>
    </row>
    <row r="339" spans="1:10" s="157" customFormat="1" x14ac:dyDescent="0.2">
      <c r="A339" s="154"/>
      <c r="B339" s="154"/>
      <c r="C339" s="154"/>
      <c r="D339" s="154"/>
      <c r="E339" s="154"/>
      <c r="F339" s="154"/>
      <c r="G339" s="154"/>
      <c r="H339" s="154"/>
      <c r="I339" s="156"/>
      <c r="J339" s="164"/>
    </row>
    <row r="340" spans="1:10" s="157" customFormat="1" x14ac:dyDescent="0.2">
      <c r="A340" s="154"/>
      <c r="B340" s="154"/>
      <c r="C340" s="154"/>
      <c r="D340" s="154"/>
      <c r="E340" s="154"/>
      <c r="F340" s="154"/>
      <c r="G340" s="154"/>
      <c r="H340" s="154"/>
      <c r="I340" s="156"/>
      <c r="J340" s="164"/>
    </row>
    <row r="341" spans="1:10" s="157" customFormat="1" x14ac:dyDescent="0.2">
      <c r="A341" s="154"/>
      <c r="B341" s="154"/>
      <c r="C341" s="154"/>
      <c r="D341" s="154"/>
      <c r="E341" s="154"/>
      <c r="F341" s="154"/>
      <c r="G341" s="154"/>
      <c r="H341" s="154"/>
      <c r="I341" s="156"/>
      <c r="J341" s="164"/>
    </row>
    <row r="342" spans="1:10" s="157" customFormat="1" x14ac:dyDescent="0.2">
      <c r="A342" s="154"/>
      <c r="B342" s="154"/>
      <c r="C342" s="154"/>
      <c r="D342" s="154"/>
      <c r="E342" s="154"/>
      <c r="F342" s="154"/>
      <c r="G342" s="154"/>
      <c r="H342" s="154"/>
      <c r="I342" s="156"/>
      <c r="J342" s="164"/>
    </row>
    <row r="343" spans="1:10" s="157" customFormat="1" x14ac:dyDescent="0.2">
      <c r="A343" s="154"/>
      <c r="B343" s="154"/>
      <c r="C343" s="154"/>
      <c r="D343" s="154"/>
      <c r="E343" s="154"/>
      <c r="F343" s="154"/>
      <c r="G343" s="154"/>
      <c r="H343" s="154"/>
      <c r="I343" s="156"/>
      <c r="J343" s="164"/>
    </row>
    <row r="344" spans="1:10" s="157" customFormat="1" x14ac:dyDescent="0.2">
      <c r="A344" s="154"/>
      <c r="B344" s="154"/>
      <c r="C344" s="154"/>
      <c r="D344" s="154"/>
      <c r="E344" s="154"/>
      <c r="F344" s="154"/>
      <c r="G344" s="154"/>
      <c r="H344" s="154"/>
      <c r="I344" s="156"/>
      <c r="J344" s="164"/>
    </row>
    <row r="345" spans="1:10" s="157" customFormat="1" x14ac:dyDescent="0.2">
      <c r="A345" s="154"/>
      <c r="B345" s="154"/>
      <c r="C345" s="154"/>
      <c r="D345" s="154"/>
      <c r="E345" s="154"/>
      <c r="F345" s="154"/>
      <c r="G345" s="154"/>
      <c r="H345" s="154"/>
      <c r="I345" s="156"/>
      <c r="J345" s="164"/>
    </row>
    <row r="346" spans="1:10" s="157" customFormat="1" x14ac:dyDescent="0.2">
      <c r="A346" s="154"/>
      <c r="B346" s="154"/>
      <c r="C346" s="154"/>
      <c r="D346" s="154"/>
      <c r="E346" s="154"/>
      <c r="F346" s="154"/>
      <c r="G346" s="154"/>
      <c r="H346" s="154"/>
      <c r="I346" s="156"/>
      <c r="J346" s="164"/>
    </row>
    <row r="347" spans="1:10" s="157" customFormat="1" x14ac:dyDescent="0.2">
      <c r="A347" s="154"/>
      <c r="B347" s="154"/>
      <c r="C347" s="154"/>
      <c r="D347" s="154"/>
      <c r="E347" s="154"/>
      <c r="F347" s="154"/>
      <c r="G347" s="154"/>
      <c r="H347" s="154"/>
      <c r="I347" s="156"/>
      <c r="J347" s="164"/>
    </row>
    <row r="348" spans="1:10" s="157" customFormat="1" x14ac:dyDescent="0.2">
      <c r="A348" s="154"/>
      <c r="B348" s="154"/>
      <c r="C348" s="154"/>
      <c r="D348" s="154"/>
      <c r="E348" s="154"/>
      <c r="F348" s="154"/>
      <c r="G348" s="154"/>
      <c r="H348" s="154"/>
      <c r="I348" s="156"/>
      <c r="J348" s="164"/>
    </row>
    <row r="349" spans="1:10" s="157" customFormat="1" x14ac:dyDescent="0.2">
      <c r="A349" s="154"/>
      <c r="B349" s="154"/>
      <c r="C349" s="154"/>
      <c r="D349" s="154"/>
      <c r="E349" s="154"/>
      <c r="F349" s="154"/>
      <c r="G349" s="154"/>
      <c r="H349" s="154"/>
      <c r="I349" s="156"/>
      <c r="J349" s="164"/>
    </row>
    <row r="350" spans="1:10" s="157" customFormat="1" x14ac:dyDescent="0.2">
      <c r="A350" s="154"/>
      <c r="B350" s="154"/>
      <c r="C350" s="154"/>
      <c r="D350" s="154"/>
      <c r="E350" s="154"/>
      <c r="F350" s="154"/>
      <c r="G350" s="154"/>
      <c r="H350" s="154"/>
      <c r="I350" s="156"/>
      <c r="J350" s="164"/>
    </row>
    <row r="351" spans="1:10" s="157" customFormat="1" x14ac:dyDescent="0.2">
      <c r="A351" s="154"/>
      <c r="B351" s="154"/>
      <c r="C351" s="154"/>
      <c r="D351" s="154"/>
      <c r="E351" s="154"/>
      <c r="F351" s="154"/>
      <c r="G351" s="154"/>
      <c r="H351" s="154"/>
      <c r="I351" s="156"/>
      <c r="J351" s="164"/>
    </row>
    <row r="352" spans="1:10" s="157" customFormat="1" x14ac:dyDescent="0.2">
      <c r="A352" s="154"/>
      <c r="B352" s="154"/>
      <c r="C352" s="154"/>
      <c r="D352" s="154"/>
      <c r="E352" s="154"/>
      <c r="F352" s="154"/>
      <c r="G352" s="154"/>
      <c r="H352" s="154"/>
      <c r="I352" s="156"/>
      <c r="J352" s="164"/>
    </row>
    <row r="353" spans="1:10" s="157" customFormat="1" x14ac:dyDescent="0.2">
      <c r="A353" s="154"/>
      <c r="B353" s="154"/>
      <c r="C353" s="154"/>
      <c r="D353" s="154"/>
      <c r="E353" s="154"/>
      <c r="F353" s="154"/>
      <c r="G353" s="154"/>
      <c r="H353" s="154"/>
      <c r="I353" s="156"/>
      <c r="J353" s="164"/>
    </row>
    <row r="354" spans="1:10" s="157" customFormat="1" x14ac:dyDescent="0.2">
      <c r="A354" s="154"/>
      <c r="B354" s="154"/>
      <c r="C354" s="154"/>
      <c r="D354" s="154"/>
      <c r="E354" s="154"/>
      <c r="F354" s="154"/>
      <c r="G354" s="154"/>
      <c r="H354" s="154"/>
      <c r="I354" s="156"/>
      <c r="J354" s="164"/>
    </row>
    <row r="355" spans="1:10" s="157" customFormat="1" x14ac:dyDescent="0.2">
      <c r="A355" s="154"/>
      <c r="B355" s="154"/>
      <c r="C355" s="154"/>
      <c r="D355" s="154"/>
      <c r="E355" s="154"/>
      <c r="F355" s="154"/>
      <c r="G355" s="154"/>
      <c r="H355" s="154"/>
      <c r="I355" s="156"/>
      <c r="J355" s="164"/>
    </row>
    <row r="356" spans="1:10" s="157" customFormat="1" x14ac:dyDescent="0.2">
      <c r="A356" s="154"/>
      <c r="B356" s="154"/>
      <c r="C356" s="154"/>
      <c r="D356" s="154"/>
      <c r="E356" s="154"/>
      <c r="F356" s="154"/>
      <c r="G356" s="154"/>
      <c r="H356" s="154"/>
      <c r="I356" s="156"/>
      <c r="J356" s="164"/>
    </row>
    <row r="357" spans="1:10" s="157" customFormat="1" x14ac:dyDescent="0.2">
      <c r="A357" s="154"/>
      <c r="B357" s="154"/>
      <c r="C357" s="154"/>
      <c r="D357" s="154"/>
      <c r="E357" s="154"/>
      <c r="F357" s="154"/>
      <c r="G357" s="154"/>
      <c r="H357" s="154"/>
      <c r="I357" s="156"/>
      <c r="J357" s="164"/>
    </row>
    <row r="358" spans="1:10" s="157" customFormat="1" x14ac:dyDescent="0.2">
      <c r="A358" s="154"/>
      <c r="B358" s="154"/>
      <c r="C358" s="154"/>
      <c r="D358" s="154"/>
      <c r="E358" s="154"/>
      <c r="F358" s="154"/>
      <c r="G358" s="154"/>
      <c r="H358" s="154"/>
      <c r="I358" s="156"/>
      <c r="J358" s="164"/>
    </row>
    <row r="359" spans="1:10" s="157" customFormat="1" x14ac:dyDescent="0.2">
      <c r="A359" s="154"/>
      <c r="B359" s="154"/>
      <c r="C359" s="154"/>
      <c r="D359" s="154"/>
      <c r="E359" s="154"/>
      <c r="F359" s="154"/>
      <c r="G359" s="154"/>
      <c r="H359" s="154"/>
      <c r="I359" s="156"/>
      <c r="J359" s="164"/>
    </row>
    <row r="360" spans="1:10" s="157" customFormat="1" x14ac:dyDescent="0.2">
      <c r="A360" s="154"/>
      <c r="B360" s="154"/>
      <c r="C360" s="154"/>
      <c r="D360" s="154"/>
      <c r="E360" s="154"/>
      <c r="F360" s="154"/>
      <c r="G360" s="154"/>
      <c r="H360" s="154"/>
      <c r="I360" s="156"/>
      <c r="J360" s="164"/>
    </row>
    <row r="361" spans="1:10" s="157" customFormat="1" x14ac:dyDescent="0.2">
      <c r="A361" s="154"/>
      <c r="B361" s="154"/>
      <c r="C361" s="154"/>
      <c r="D361" s="154"/>
      <c r="E361" s="154"/>
      <c r="F361" s="154"/>
      <c r="G361" s="154"/>
      <c r="H361" s="154"/>
      <c r="I361" s="156"/>
      <c r="J361" s="164"/>
    </row>
    <row r="362" spans="1:10" s="157" customFormat="1" x14ac:dyDescent="0.2">
      <c r="A362" s="154"/>
      <c r="B362" s="154"/>
      <c r="C362" s="154"/>
      <c r="D362" s="154"/>
      <c r="E362" s="154"/>
      <c r="F362" s="154"/>
      <c r="G362" s="154"/>
      <c r="H362" s="154"/>
      <c r="I362" s="156"/>
      <c r="J362" s="164"/>
    </row>
    <row r="363" spans="1:10" s="157" customFormat="1" x14ac:dyDescent="0.2">
      <c r="A363" s="154"/>
      <c r="B363" s="154"/>
      <c r="C363" s="154"/>
      <c r="D363" s="154"/>
      <c r="E363" s="154"/>
      <c r="F363" s="154"/>
      <c r="G363" s="154"/>
      <c r="H363" s="154"/>
      <c r="I363" s="156"/>
      <c r="J363" s="164"/>
    </row>
    <row r="364" spans="1:10" s="157" customFormat="1" x14ac:dyDescent="0.2">
      <c r="A364" s="154"/>
      <c r="B364" s="154"/>
      <c r="C364" s="154"/>
      <c r="D364" s="154"/>
      <c r="E364" s="154"/>
      <c r="F364" s="154"/>
      <c r="G364" s="154"/>
      <c r="H364" s="154"/>
      <c r="I364" s="156"/>
      <c r="J364" s="164"/>
    </row>
    <row r="365" spans="1:10" s="157" customFormat="1" x14ac:dyDescent="0.2">
      <c r="A365" s="154"/>
      <c r="B365" s="154"/>
      <c r="C365" s="154"/>
      <c r="D365" s="154"/>
      <c r="E365" s="154"/>
      <c r="F365" s="154"/>
      <c r="G365" s="154"/>
      <c r="H365" s="154"/>
      <c r="I365" s="156"/>
      <c r="J365" s="164"/>
    </row>
    <row r="366" spans="1:10" s="157" customFormat="1" x14ac:dyDescent="0.2">
      <c r="A366" s="154"/>
      <c r="B366" s="154"/>
      <c r="C366" s="154"/>
      <c r="D366" s="154"/>
      <c r="E366" s="154"/>
      <c r="F366" s="154"/>
      <c r="G366" s="154"/>
      <c r="H366" s="154"/>
      <c r="I366" s="156"/>
      <c r="J366" s="164"/>
    </row>
    <row r="367" spans="1:10" s="157" customFormat="1" x14ac:dyDescent="0.2">
      <c r="A367" s="154"/>
      <c r="B367" s="154"/>
      <c r="C367" s="154"/>
      <c r="D367" s="154"/>
      <c r="E367" s="154"/>
      <c r="F367" s="154"/>
      <c r="G367" s="154"/>
      <c r="H367" s="154"/>
      <c r="I367" s="156"/>
      <c r="J367" s="164"/>
    </row>
    <row r="368" spans="1:10" s="157" customFormat="1" x14ac:dyDescent="0.2">
      <c r="A368" s="154"/>
      <c r="B368" s="154"/>
      <c r="C368" s="154"/>
      <c r="D368" s="154"/>
      <c r="E368" s="154"/>
      <c r="F368" s="154"/>
      <c r="G368" s="154"/>
      <c r="H368" s="154"/>
      <c r="I368" s="156"/>
      <c r="J368" s="164"/>
    </row>
    <row r="369" spans="1:10" s="157" customFormat="1" x14ac:dyDescent="0.2">
      <c r="A369" s="154"/>
      <c r="B369" s="154"/>
      <c r="C369" s="154"/>
      <c r="D369" s="154"/>
      <c r="E369" s="154"/>
      <c r="F369" s="154"/>
      <c r="G369" s="154"/>
      <c r="H369" s="154"/>
      <c r="I369" s="156"/>
      <c r="J369" s="164"/>
    </row>
    <row r="370" spans="1:10" s="157" customFormat="1" x14ac:dyDescent="0.2">
      <c r="A370" s="154"/>
      <c r="B370" s="154"/>
      <c r="C370" s="154"/>
      <c r="D370" s="154"/>
      <c r="E370" s="154"/>
      <c r="F370" s="154"/>
      <c r="G370" s="154"/>
      <c r="H370" s="154"/>
      <c r="I370" s="156"/>
      <c r="J370" s="164"/>
    </row>
    <row r="371" spans="1:10" s="157" customFormat="1" x14ac:dyDescent="0.2">
      <c r="A371" s="154"/>
      <c r="B371" s="154"/>
      <c r="C371" s="154"/>
      <c r="D371" s="154"/>
      <c r="E371" s="154"/>
      <c r="F371" s="154"/>
      <c r="G371" s="154"/>
      <c r="H371" s="154"/>
      <c r="I371" s="156"/>
      <c r="J371" s="164"/>
    </row>
    <row r="372" spans="1:10" s="157" customFormat="1" x14ac:dyDescent="0.2">
      <c r="A372" s="154"/>
      <c r="B372" s="154"/>
      <c r="C372" s="154"/>
      <c r="D372" s="154"/>
      <c r="E372" s="154"/>
      <c r="F372" s="154"/>
      <c r="G372" s="154"/>
      <c r="H372" s="154"/>
      <c r="I372" s="156"/>
      <c r="J372" s="164"/>
    </row>
    <row r="373" spans="1:10" s="157" customFormat="1" x14ac:dyDescent="0.2">
      <c r="A373" s="154"/>
      <c r="B373" s="154"/>
      <c r="C373" s="154"/>
      <c r="D373" s="154"/>
      <c r="E373" s="154"/>
      <c r="F373" s="154"/>
      <c r="G373" s="154"/>
      <c r="H373" s="154"/>
      <c r="I373" s="156"/>
      <c r="J373" s="164"/>
    </row>
    <row r="374" spans="1:10" s="157" customFormat="1" x14ac:dyDescent="0.2">
      <c r="A374" s="154"/>
      <c r="B374" s="154"/>
      <c r="C374" s="154"/>
      <c r="D374" s="154"/>
      <c r="E374" s="154"/>
      <c r="F374" s="154"/>
      <c r="G374" s="154"/>
      <c r="H374" s="154"/>
      <c r="I374" s="156"/>
      <c r="J374" s="164"/>
    </row>
    <row r="375" spans="1:10" s="157" customFormat="1" x14ac:dyDescent="0.2">
      <c r="A375" s="154"/>
      <c r="B375" s="154"/>
      <c r="C375" s="154"/>
      <c r="D375" s="154"/>
      <c r="E375" s="154"/>
      <c r="F375" s="154"/>
      <c r="G375" s="154"/>
      <c r="H375" s="154"/>
      <c r="I375" s="156"/>
      <c r="J375" s="164"/>
    </row>
    <row r="376" spans="1:10" s="157" customFormat="1" x14ac:dyDescent="0.2">
      <c r="A376" s="154"/>
      <c r="B376" s="154"/>
      <c r="C376" s="154"/>
      <c r="D376" s="154"/>
      <c r="E376" s="154"/>
      <c r="F376" s="154"/>
      <c r="G376" s="154"/>
      <c r="H376" s="154"/>
      <c r="I376" s="156"/>
      <c r="J376" s="164"/>
    </row>
    <row r="377" spans="1:10" s="157" customFormat="1" x14ac:dyDescent="0.2">
      <c r="A377" s="154"/>
      <c r="B377" s="154"/>
      <c r="C377" s="154"/>
      <c r="D377" s="154"/>
      <c r="E377" s="154"/>
      <c r="F377" s="154"/>
      <c r="G377" s="154"/>
      <c r="H377" s="154"/>
      <c r="I377" s="156"/>
      <c r="J377" s="164"/>
    </row>
    <row r="378" spans="1:10" s="157" customFormat="1" x14ac:dyDescent="0.2">
      <c r="A378" s="154"/>
      <c r="B378" s="154"/>
      <c r="C378" s="154"/>
      <c r="D378" s="154"/>
      <c r="E378" s="154"/>
      <c r="F378" s="154"/>
      <c r="G378" s="154"/>
      <c r="H378" s="154"/>
      <c r="I378" s="156"/>
      <c r="J378" s="164"/>
    </row>
    <row r="379" spans="1:10" s="157" customFormat="1" x14ac:dyDescent="0.2">
      <c r="A379" s="154"/>
      <c r="B379" s="154"/>
      <c r="C379" s="154"/>
      <c r="D379" s="154"/>
      <c r="E379" s="154"/>
      <c r="F379" s="154"/>
      <c r="G379" s="154"/>
      <c r="H379" s="154"/>
      <c r="I379" s="156"/>
      <c r="J379" s="164"/>
    </row>
    <row r="380" spans="1:10" s="157" customFormat="1" x14ac:dyDescent="0.2">
      <c r="A380" s="154"/>
      <c r="B380" s="154"/>
      <c r="C380" s="154"/>
      <c r="D380" s="154"/>
      <c r="E380" s="154"/>
      <c r="F380" s="154"/>
      <c r="G380" s="154"/>
      <c r="H380" s="154"/>
      <c r="I380" s="156"/>
      <c r="J380" s="164"/>
    </row>
    <row r="381" spans="1:10" s="157" customFormat="1" x14ac:dyDescent="0.2">
      <c r="A381" s="154"/>
      <c r="B381" s="154"/>
      <c r="C381" s="154"/>
      <c r="D381" s="154"/>
      <c r="E381" s="154"/>
      <c r="F381" s="154"/>
      <c r="G381" s="154"/>
      <c r="H381" s="154"/>
      <c r="I381" s="156"/>
      <c r="J381" s="164"/>
    </row>
    <row r="382" spans="1:10" s="157" customFormat="1" x14ac:dyDescent="0.2">
      <c r="A382" s="154"/>
      <c r="B382" s="154"/>
      <c r="C382" s="154"/>
      <c r="D382" s="154"/>
      <c r="E382" s="154"/>
      <c r="F382" s="154"/>
      <c r="G382" s="154"/>
      <c r="H382" s="154"/>
      <c r="I382" s="156"/>
      <c r="J382" s="164"/>
    </row>
    <row r="383" spans="1:10" s="157" customFormat="1" x14ac:dyDescent="0.2">
      <c r="A383" s="154"/>
      <c r="B383" s="154"/>
      <c r="C383" s="154"/>
      <c r="D383" s="154"/>
      <c r="E383" s="154"/>
      <c r="F383" s="154"/>
      <c r="G383" s="154"/>
      <c r="H383" s="154"/>
      <c r="I383" s="156"/>
      <c r="J383" s="164"/>
    </row>
    <row r="384" spans="1:10" s="157" customFormat="1" x14ac:dyDescent="0.2">
      <c r="A384" s="154"/>
      <c r="B384" s="154"/>
      <c r="C384" s="154"/>
      <c r="D384" s="154"/>
      <c r="E384" s="154"/>
      <c r="F384" s="154"/>
      <c r="G384" s="154"/>
      <c r="H384" s="154"/>
      <c r="I384" s="156"/>
      <c r="J384" s="164"/>
    </row>
    <row r="385" spans="1:10" s="157" customFormat="1" x14ac:dyDescent="0.2">
      <c r="A385" s="154"/>
      <c r="B385" s="154"/>
      <c r="C385" s="154"/>
      <c r="D385" s="154"/>
      <c r="E385" s="154"/>
      <c r="F385" s="154"/>
      <c r="G385" s="154"/>
      <c r="H385" s="154"/>
      <c r="I385" s="156"/>
      <c r="J385" s="164"/>
    </row>
    <row r="386" spans="1:10" s="157" customFormat="1" x14ac:dyDescent="0.2">
      <c r="A386" s="154"/>
      <c r="B386" s="154"/>
      <c r="C386" s="154"/>
      <c r="D386" s="154"/>
      <c r="E386" s="154"/>
      <c r="F386" s="154"/>
      <c r="G386" s="154"/>
      <c r="H386" s="154"/>
      <c r="I386" s="156"/>
      <c r="J386" s="164"/>
    </row>
    <row r="387" spans="1:10" s="157" customFormat="1" x14ac:dyDescent="0.2">
      <c r="A387" s="154"/>
      <c r="B387" s="154"/>
      <c r="C387" s="154"/>
      <c r="D387" s="154"/>
      <c r="E387" s="154"/>
      <c r="F387" s="154"/>
      <c r="G387" s="154"/>
      <c r="H387" s="154"/>
      <c r="I387" s="156"/>
      <c r="J387" s="164"/>
    </row>
    <row r="388" spans="1:10" s="157" customFormat="1" x14ac:dyDescent="0.2">
      <c r="A388" s="154"/>
      <c r="B388" s="154"/>
      <c r="C388" s="154"/>
      <c r="D388" s="154"/>
      <c r="E388" s="154"/>
      <c r="F388" s="154"/>
      <c r="G388" s="154"/>
      <c r="H388" s="154"/>
      <c r="I388" s="156"/>
      <c r="J388" s="164"/>
    </row>
    <row r="389" spans="1:10" s="157" customFormat="1" x14ac:dyDescent="0.2">
      <c r="A389" s="154"/>
      <c r="B389" s="154"/>
      <c r="C389" s="154"/>
      <c r="D389" s="154"/>
      <c r="E389" s="154"/>
      <c r="F389" s="154"/>
      <c r="G389" s="154"/>
      <c r="H389" s="154"/>
      <c r="I389" s="156"/>
      <c r="J389" s="164"/>
    </row>
    <row r="390" spans="1:10" s="157" customFormat="1" x14ac:dyDescent="0.2">
      <c r="A390" s="154"/>
      <c r="B390" s="154"/>
      <c r="C390" s="154"/>
      <c r="D390" s="154"/>
      <c r="E390" s="154"/>
      <c r="F390" s="154"/>
      <c r="G390" s="154"/>
      <c r="H390" s="154"/>
      <c r="I390" s="156"/>
      <c r="J390" s="164"/>
    </row>
    <row r="391" spans="1:10" s="157" customFormat="1" x14ac:dyDescent="0.2">
      <c r="A391" s="154"/>
      <c r="B391" s="154"/>
      <c r="C391" s="154"/>
      <c r="D391" s="154"/>
      <c r="E391" s="154"/>
      <c r="F391" s="154"/>
      <c r="G391" s="154"/>
      <c r="H391" s="154"/>
      <c r="I391" s="156"/>
      <c r="J391" s="164"/>
    </row>
    <row r="392" spans="1:10" s="157" customFormat="1" x14ac:dyDescent="0.2">
      <c r="A392" s="154"/>
      <c r="B392" s="154"/>
      <c r="C392" s="154"/>
      <c r="D392" s="154"/>
      <c r="E392" s="154"/>
      <c r="F392" s="154"/>
      <c r="G392" s="154"/>
      <c r="H392" s="154"/>
      <c r="I392" s="156"/>
      <c r="J392" s="164"/>
    </row>
    <row r="393" spans="1:10" s="157" customFormat="1" x14ac:dyDescent="0.2">
      <c r="A393" s="154"/>
      <c r="B393" s="154"/>
      <c r="C393" s="154"/>
      <c r="D393" s="154"/>
      <c r="E393" s="154"/>
      <c r="F393" s="154"/>
      <c r="G393" s="154"/>
      <c r="H393" s="154"/>
      <c r="I393" s="156"/>
      <c r="J393" s="164"/>
    </row>
    <row r="394" spans="1:10" s="157" customFormat="1" x14ac:dyDescent="0.2">
      <c r="A394" s="154"/>
      <c r="B394" s="154"/>
      <c r="C394" s="154"/>
      <c r="D394" s="154"/>
      <c r="E394" s="154"/>
      <c r="F394" s="154"/>
      <c r="G394" s="154"/>
      <c r="H394" s="154"/>
      <c r="I394" s="156"/>
      <c r="J394" s="164"/>
    </row>
    <row r="395" spans="1:10" s="157" customFormat="1" x14ac:dyDescent="0.2">
      <c r="A395" s="154"/>
      <c r="B395" s="154"/>
      <c r="C395" s="154"/>
      <c r="D395" s="154"/>
      <c r="E395" s="154"/>
      <c r="F395" s="154"/>
      <c r="G395" s="154"/>
      <c r="H395" s="154"/>
      <c r="I395" s="156"/>
      <c r="J395" s="164"/>
    </row>
    <row r="396" spans="1:10" s="157" customFormat="1" x14ac:dyDescent="0.2">
      <c r="A396" s="154"/>
      <c r="B396" s="154"/>
      <c r="C396" s="154"/>
      <c r="D396" s="154"/>
      <c r="E396" s="154"/>
      <c r="F396" s="154"/>
      <c r="G396" s="154"/>
      <c r="H396" s="154"/>
      <c r="I396" s="156"/>
      <c r="J396" s="164"/>
    </row>
    <row r="397" spans="1:10" s="157" customFormat="1" x14ac:dyDescent="0.2">
      <c r="A397" s="154"/>
      <c r="B397" s="154"/>
      <c r="C397" s="154"/>
      <c r="D397" s="154"/>
      <c r="E397" s="154"/>
      <c r="F397" s="154"/>
      <c r="G397" s="154"/>
      <c r="H397" s="154"/>
      <c r="I397" s="156"/>
      <c r="J397" s="164"/>
    </row>
    <row r="398" spans="1:10" s="157" customFormat="1" x14ac:dyDescent="0.2">
      <c r="A398" s="154"/>
      <c r="B398" s="154"/>
      <c r="C398" s="154"/>
      <c r="D398" s="154"/>
      <c r="E398" s="154"/>
      <c r="F398" s="154"/>
      <c r="G398" s="154"/>
      <c r="H398" s="154"/>
      <c r="I398" s="156"/>
      <c r="J398" s="164"/>
    </row>
    <row r="399" spans="1:10" s="157" customFormat="1" x14ac:dyDescent="0.2">
      <c r="A399" s="154"/>
      <c r="B399" s="154"/>
      <c r="C399" s="154"/>
      <c r="D399" s="154"/>
      <c r="E399" s="154"/>
      <c r="F399" s="154"/>
      <c r="G399" s="154"/>
      <c r="H399" s="154"/>
      <c r="I399" s="156"/>
      <c r="J399" s="164"/>
    </row>
    <row r="400" spans="1:10" s="157" customFormat="1" x14ac:dyDescent="0.2">
      <c r="A400" s="154"/>
      <c r="B400" s="154"/>
      <c r="C400" s="154"/>
      <c r="D400" s="154"/>
      <c r="E400" s="154"/>
      <c r="F400" s="154"/>
      <c r="G400" s="154"/>
      <c r="H400" s="154"/>
      <c r="I400" s="156"/>
      <c r="J400" s="164"/>
    </row>
    <row r="401" spans="1:10" s="157" customFormat="1" x14ac:dyDescent="0.2">
      <c r="A401" s="154"/>
      <c r="B401" s="154"/>
      <c r="C401" s="154"/>
      <c r="D401" s="154"/>
      <c r="E401" s="154"/>
      <c r="F401" s="154"/>
      <c r="G401" s="154"/>
      <c r="H401" s="154"/>
      <c r="I401" s="156"/>
      <c r="J401" s="164"/>
    </row>
    <row r="402" spans="1:10" s="157" customFormat="1" x14ac:dyDescent="0.2">
      <c r="A402" s="154"/>
      <c r="B402" s="154"/>
      <c r="C402" s="154"/>
      <c r="D402" s="154"/>
      <c r="E402" s="154"/>
      <c r="F402" s="154"/>
      <c r="G402" s="154"/>
      <c r="H402" s="154"/>
      <c r="I402" s="156"/>
      <c r="J402" s="164"/>
    </row>
    <row r="403" spans="1:10" s="157" customFormat="1" x14ac:dyDescent="0.2">
      <c r="A403" s="154"/>
      <c r="B403" s="154"/>
      <c r="C403" s="154"/>
      <c r="D403" s="154"/>
      <c r="E403" s="154"/>
      <c r="F403" s="154"/>
      <c r="G403" s="154"/>
      <c r="H403" s="154"/>
      <c r="I403" s="156"/>
      <c r="J403" s="164"/>
    </row>
    <row r="404" spans="1:10" s="157" customFormat="1" x14ac:dyDescent="0.2">
      <c r="A404" s="154"/>
      <c r="B404" s="154"/>
      <c r="C404" s="154"/>
      <c r="D404" s="154"/>
      <c r="E404" s="154"/>
      <c r="F404" s="154"/>
      <c r="G404" s="154"/>
      <c r="H404" s="154"/>
      <c r="I404" s="156"/>
      <c r="J404" s="164"/>
    </row>
    <row r="405" spans="1:10" s="157" customFormat="1" x14ac:dyDescent="0.2">
      <c r="A405" s="154"/>
      <c r="B405" s="154"/>
      <c r="C405" s="154"/>
      <c r="D405" s="154"/>
      <c r="E405" s="154"/>
      <c r="F405" s="154"/>
      <c r="G405" s="154"/>
      <c r="H405" s="154"/>
      <c r="I405" s="156"/>
      <c r="J405" s="164"/>
    </row>
    <row r="406" spans="1:10" s="157" customFormat="1" x14ac:dyDescent="0.2">
      <c r="A406" s="154"/>
      <c r="B406" s="154"/>
      <c r="C406" s="154"/>
      <c r="D406" s="154"/>
      <c r="E406" s="154"/>
      <c r="F406" s="154"/>
      <c r="G406" s="154"/>
      <c r="H406" s="154"/>
      <c r="I406" s="156"/>
      <c r="J406" s="164"/>
    </row>
    <row r="407" spans="1:10" s="157" customFormat="1" x14ac:dyDescent="0.2">
      <c r="A407" s="154"/>
      <c r="B407" s="154"/>
      <c r="C407" s="154"/>
      <c r="D407" s="154"/>
      <c r="E407" s="154"/>
      <c r="F407" s="154"/>
      <c r="G407" s="154"/>
      <c r="H407" s="154"/>
      <c r="I407" s="156"/>
      <c r="J407" s="164"/>
    </row>
    <row r="408" spans="1:10" s="157" customFormat="1" x14ac:dyDescent="0.2">
      <c r="A408" s="154"/>
      <c r="B408" s="154"/>
      <c r="C408" s="154"/>
      <c r="D408" s="154"/>
      <c r="E408" s="154"/>
      <c r="F408" s="154"/>
      <c r="G408" s="154"/>
      <c r="H408" s="154"/>
      <c r="I408" s="156"/>
      <c r="J408" s="164"/>
    </row>
    <row r="409" spans="1:10" s="157" customFormat="1" x14ac:dyDescent="0.2">
      <c r="A409" s="154"/>
      <c r="B409" s="154"/>
      <c r="C409" s="154"/>
      <c r="D409" s="154"/>
      <c r="E409" s="154"/>
      <c r="F409" s="154"/>
      <c r="G409" s="154"/>
      <c r="H409" s="154"/>
      <c r="I409" s="156"/>
      <c r="J409" s="164"/>
    </row>
    <row r="410" spans="1:10" s="157" customFormat="1" x14ac:dyDescent="0.2">
      <c r="A410" s="154"/>
      <c r="B410" s="154"/>
      <c r="C410" s="154"/>
      <c r="D410" s="154"/>
      <c r="E410" s="154"/>
      <c r="F410" s="154"/>
      <c r="G410" s="154"/>
      <c r="H410" s="154"/>
      <c r="I410" s="156"/>
      <c r="J410" s="164"/>
    </row>
    <row r="411" spans="1:10" s="157" customFormat="1" x14ac:dyDescent="0.2">
      <c r="A411" s="154"/>
      <c r="B411" s="154"/>
      <c r="C411" s="154"/>
      <c r="D411" s="154"/>
      <c r="E411" s="154"/>
      <c r="F411" s="154"/>
      <c r="G411" s="154"/>
      <c r="H411" s="154"/>
      <c r="I411" s="156"/>
      <c r="J411" s="164"/>
    </row>
    <row r="412" spans="1:10" s="157" customFormat="1" x14ac:dyDescent="0.2">
      <c r="A412" s="154"/>
      <c r="B412" s="154"/>
      <c r="C412" s="154"/>
      <c r="D412" s="154"/>
      <c r="E412" s="154"/>
      <c r="F412" s="154"/>
      <c r="G412" s="154"/>
      <c r="H412" s="154"/>
      <c r="I412" s="156"/>
      <c r="J412" s="164"/>
    </row>
    <row r="413" spans="1:10" s="157" customFormat="1" x14ac:dyDescent="0.2">
      <c r="A413" s="154"/>
      <c r="B413" s="154"/>
      <c r="C413" s="154"/>
      <c r="D413" s="154"/>
      <c r="E413" s="154"/>
      <c r="F413" s="154"/>
      <c r="G413" s="154"/>
      <c r="H413" s="154"/>
      <c r="I413" s="156"/>
      <c r="J413" s="164"/>
    </row>
    <row r="414" spans="1:10" s="157" customFormat="1" x14ac:dyDescent="0.2">
      <c r="A414" s="154"/>
      <c r="B414" s="154"/>
      <c r="C414" s="154"/>
      <c r="D414" s="154"/>
      <c r="E414" s="154"/>
      <c r="F414" s="154"/>
      <c r="G414" s="154"/>
      <c r="H414" s="154"/>
      <c r="I414" s="156"/>
      <c r="J414" s="164"/>
    </row>
    <row r="415" spans="1:10" s="157" customFormat="1" x14ac:dyDescent="0.2">
      <c r="A415" s="154"/>
      <c r="B415" s="154"/>
      <c r="C415" s="154"/>
      <c r="D415" s="154"/>
      <c r="E415" s="154"/>
      <c r="F415" s="154"/>
      <c r="G415" s="154"/>
      <c r="H415" s="154"/>
      <c r="I415" s="156"/>
      <c r="J415" s="164"/>
    </row>
    <row r="416" spans="1:10" s="157" customFormat="1" x14ac:dyDescent="0.2">
      <c r="A416" s="154"/>
      <c r="B416" s="154"/>
      <c r="C416" s="154"/>
      <c r="D416" s="154"/>
      <c r="E416" s="154"/>
      <c r="F416" s="154"/>
      <c r="G416" s="154"/>
      <c r="H416" s="154"/>
      <c r="I416" s="156"/>
      <c r="J416" s="164"/>
    </row>
    <row r="417" spans="1:10" s="157" customFormat="1" x14ac:dyDescent="0.2">
      <c r="A417" s="154"/>
      <c r="B417" s="154"/>
      <c r="C417" s="154"/>
      <c r="D417" s="154"/>
      <c r="E417" s="154"/>
      <c r="F417" s="154"/>
      <c r="G417" s="154"/>
      <c r="H417" s="154"/>
      <c r="I417" s="156"/>
      <c r="J417" s="164"/>
    </row>
    <row r="418" spans="1:10" s="157" customFormat="1" x14ac:dyDescent="0.2">
      <c r="A418" s="154"/>
      <c r="B418" s="154"/>
      <c r="C418" s="154"/>
      <c r="D418" s="154"/>
      <c r="E418" s="154"/>
      <c r="F418" s="154"/>
      <c r="G418" s="154"/>
      <c r="H418" s="154"/>
      <c r="I418" s="156"/>
      <c r="J418" s="164"/>
    </row>
    <row r="419" spans="1:10" s="157" customFormat="1" x14ac:dyDescent="0.2">
      <c r="A419" s="154"/>
      <c r="B419" s="154"/>
      <c r="C419" s="154"/>
      <c r="D419" s="154"/>
      <c r="E419" s="154"/>
      <c r="F419" s="154"/>
      <c r="G419" s="154"/>
      <c r="H419" s="154"/>
      <c r="I419" s="156"/>
      <c r="J419" s="164"/>
    </row>
    <row r="420" spans="1:10" s="157" customFormat="1" x14ac:dyDescent="0.2">
      <c r="A420" s="154"/>
      <c r="B420" s="154"/>
      <c r="C420" s="154"/>
      <c r="D420" s="154"/>
      <c r="E420" s="154"/>
      <c r="F420" s="154"/>
      <c r="G420" s="154"/>
      <c r="H420" s="154"/>
      <c r="I420" s="156"/>
      <c r="J420" s="164"/>
    </row>
    <row r="421" spans="1:10" x14ac:dyDescent="0.2">
      <c r="A421" s="154"/>
      <c r="B421" s="154"/>
      <c r="C421" s="154"/>
      <c r="D421" s="154"/>
      <c r="E421" s="154"/>
      <c r="F421" s="154"/>
      <c r="G421" s="154"/>
      <c r="H421" s="154"/>
      <c r="I421" s="156"/>
      <c r="J421" s="22"/>
    </row>
  </sheetData>
  <sheetProtection selectLockedCells="1" selectUnlockedCells="1"/>
  <customSheetViews>
    <customSheetView guid="{8CFC4F79-D0ED-42CD-B8BB-3771905EC287}" hiddenRows="1">
      <pane ySplit="1" topLeftCell="A2" activePane="bottomLeft" state="frozen"/>
      <selection pane="bottomLeft" activeCell="E7" sqref="E7"/>
      <pageMargins left="0.7" right="0.7" top="0.75" bottom="0.75" header="0.3" footer="0.3"/>
      <pageSetup orientation="portrait" horizontalDpi="96" verticalDpi="96" r:id="rId1"/>
    </customSheetView>
  </customSheetViews>
  <mergeCells count="20">
    <mergeCell ref="A10:XFD10"/>
    <mergeCell ref="F8:G8"/>
    <mergeCell ref="H8:I8"/>
    <mergeCell ref="C1:E1"/>
    <mergeCell ref="G1:J1"/>
    <mergeCell ref="A2:E2"/>
    <mergeCell ref="F2:G2"/>
    <mergeCell ref="H2:I2"/>
    <mergeCell ref="A1:B1"/>
    <mergeCell ref="F3:G3"/>
    <mergeCell ref="H3:I3"/>
    <mergeCell ref="F7:G7"/>
    <mergeCell ref="H7:I7"/>
    <mergeCell ref="A3:B3"/>
    <mergeCell ref="F4:G4"/>
    <mergeCell ref="H4:I4"/>
    <mergeCell ref="F5:G5"/>
    <mergeCell ref="H5:I5"/>
    <mergeCell ref="F6:G6"/>
    <mergeCell ref="H6:I6"/>
  </mergeCells>
  <phoneticPr fontId="10" type="noConversion"/>
  <conditionalFormatting sqref="I11:I64668">
    <cfRule type="cellIs" dxfId="49" priority="1098" stopIfTrue="1" operator="equal">
      <formula>"Pending"</formula>
    </cfRule>
    <cfRule type="cellIs" dxfId="48" priority="1099" stopIfTrue="1" operator="equal">
      <formula>"NA"</formula>
    </cfRule>
    <cfRule type="cellIs" dxfId="47" priority="1100" stopIfTrue="1" operator="equal">
      <formula>"Blocked"</formula>
    </cfRule>
    <cfRule type="cellIs" dxfId="46" priority="1101" stopIfTrue="1" operator="equal">
      <formula>"Failed"</formula>
    </cfRule>
    <cfRule type="cellIs" dxfId="45" priority="1102" stopIfTrue="1" operator="equal">
      <formula>"Passed"</formula>
    </cfRule>
  </conditionalFormatting>
  <conditionalFormatting sqref="C4:E4">
    <cfRule type="cellIs" dxfId="44" priority="1097" stopIfTrue="1" operator="lessThan">
      <formula>1</formula>
    </cfRule>
  </conditionalFormatting>
  <conditionalFormatting sqref="C5:E5">
    <cfRule type="cellIs" dxfId="43" priority="1095" stopIfTrue="1" operator="greaterThan">
      <formula>0</formula>
    </cfRule>
    <cfRule type="cellIs" dxfId="42" priority="1096" stopIfTrue="1" operator="equal">
      <formula>0</formula>
    </cfRule>
  </conditionalFormatting>
  <conditionalFormatting sqref="C4">
    <cfRule type="cellIs" dxfId="41" priority="987" stopIfTrue="1" operator="greaterThan">
      <formula>0</formula>
    </cfRule>
    <cfRule type="cellIs" dxfId="40" priority="1094" stopIfTrue="1" operator="equal">
      <formula>$C$3</formula>
    </cfRule>
  </conditionalFormatting>
  <conditionalFormatting sqref="D4:E4">
    <cfRule type="cellIs" dxfId="39" priority="1093" stopIfTrue="1" operator="equal">
      <formula>1</formula>
    </cfRule>
  </conditionalFormatting>
  <conditionalFormatting sqref="C6:E8">
    <cfRule type="cellIs" dxfId="38" priority="1091" stopIfTrue="1" operator="equal">
      <formula>0</formula>
    </cfRule>
    <cfRule type="cellIs" dxfId="37" priority="1092" stopIfTrue="1" operator="greaterThan">
      <formula>0</formula>
    </cfRule>
  </conditionalFormatting>
  <conditionalFormatting sqref="A9:A64668">
    <cfRule type="duplicateValues" dxfId="36" priority="8740" stopIfTrue="1"/>
  </conditionalFormatting>
  <dataValidations count="1">
    <dataValidation type="list" allowBlank="1" showInputMessage="1" showErrorMessage="1" sqref="I11:I64668">
      <formula1>"Passed,Failed,Blocked,Pending,NA"</formula1>
    </dataValidation>
  </dataValidations>
  <printOptions horizontalCentered="1"/>
  <pageMargins left="0.7" right="0.7" top="0.75" bottom="0.75" header="0.3" footer="0.3"/>
  <pageSetup paperSize="9" scale="10" orientation="landscape" r:id="rId2"/>
  <headerFooter>
    <oddHeader>&amp;L&amp;D &amp;T&amp;C&amp;"-,Bold"&amp;12&amp;F&amp;R&amp;"-,Bold"&amp;12&amp;A</oddHead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110"/>
  <sheetViews>
    <sheetView zoomScaleNormal="100" zoomScaleSheetLayoutView="100" workbookViewId="0">
      <selection activeCell="D16" sqref="D16"/>
    </sheetView>
  </sheetViews>
  <sheetFormatPr defaultColWidth="14.28515625" defaultRowHeight="11.25" x14ac:dyDescent="0.25"/>
  <cols>
    <col min="1" max="1" width="10.5703125" style="27" customWidth="1"/>
    <col min="2" max="2" width="32.42578125" style="27" customWidth="1"/>
    <col min="3" max="3" width="7.140625" style="27" customWidth="1"/>
    <col min="4" max="4" width="19.85546875" style="27" bestFit="1" customWidth="1"/>
    <col min="5" max="5" width="30" style="27" customWidth="1"/>
    <col min="6" max="6" width="15.7109375" style="27" customWidth="1"/>
    <col min="7" max="7" width="33.28515625" style="27" customWidth="1"/>
    <col min="8" max="8" width="13.28515625" style="27" bestFit="1" customWidth="1"/>
    <col min="9" max="9" width="10.42578125" style="28" customWidth="1"/>
    <col min="10" max="11" width="6.42578125" style="28" hidden="1" customWidth="1"/>
    <col min="12" max="254" width="0" style="23" hidden="1" customWidth="1"/>
    <col min="255" max="255" width="4.28515625" style="23" hidden="1" customWidth="1"/>
    <col min="256" max="16384" width="14.28515625" style="23"/>
  </cols>
  <sheetData>
    <row r="1" spans="1:256" s="127" customFormat="1" x14ac:dyDescent="0.25">
      <c r="A1" s="343" t="s">
        <v>134</v>
      </c>
      <c r="B1" s="343"/>
      <c r="C1" s="334" t="s">
        <v>195</v>
      </c>
      <c r="D1" s="334"/>
      <c r="E1" s="334"/>
      <c r="F1" s="134" t="s">
        <v>135</v>
      </c>
      <c r="G1" s="344"/>
      <c r="H1" s="345"/>
      <c r="I1" s="345"/>
      <c r="J1" s="345"/>
      <c r="K1" s="345"/>
      <c r="IV1" s="152"/>
    </row>
    <row r="2" spans="1:256" s="127" customFormat="1" x14ac:dyDescent="0.25">
      <c r="A2" s="346" t="s">
        <v>18</v>
      </c>
      <c r="B2" s="346"/>
      <c r="C2" s="346"/>
      <c r="D2" s="346"/>
      <c r="E2" s="346"/>
      <c r="F2" s="347"/>
      <c r="G2" s="347"/>
      <c r="H2" s="347"/>
      <c r="I2" s="347"/>
      <c r="J2" s="136"/>
      <c r="K2" s="136"/>
      <c r="IV2" s="152"/>
    </row>
    <row r="3" spans="1:256" s="127" customFormat="1" x14ac:dyDescent="0.25">
      <c r="A3" s="346" t="s">
        <v>14</v>
      </c>
      <c r="B3" s="346"/>
      <c r="C3" s="137">
        <f>SUM(C4:C8)</f>
        <v>0</v>
      </c>
      <c r="D3" s="135" t="s">
        <v>11</v>
      </c>
      <c r="E3" s="138" t="s">
        <v>10</v>
      </c>
      <c r="F3" s="347"/>
      <c r="G3" s="347"/>
      <c r="H3" s="347"/>
      <c r="I3" s="347"/>
      <c r="J3" s="136"/>
      <c r="K3" s="136"/>
      <c r="IV3" s="152"/>
    </row>
    <row r="4" spans="1:256" s="127" customFormat="1" x14ac:dyDescent="0.25">
      <c r="A4" s="139"/>
      <c r="B4" s="139" t="s">
        <v>5</v>
      </c>
      <c r="C4" s="140">
        <f>COUNTIF($I$10:$I64391,"Passed")</f>
        <v>0</v>
      </c>
      <c r="D4" s="141">
        <f>IF(C4=0,,(C4/(C4+C5)))</f>
        <v>0</v>
      </c>
      <c r="E4" s="142">
        <f>IF(C3=0,,(C4/C3))</f>
        <v>0</v>
      </c>
      <c r="F4" s="347"/>
      <c r="G4" s="347"/>
      <c r="H4" s="347"/>
      <c r="I4" s="347"/>
      <c r="J4" s="136"/>
      <c r="K4" s="136"/>
      <c r="IV4" s="152"/>
    </row>
    <row r="5" spans="1:256" s="127" customFormat="1" x14ac:dyDescent="0.25">
      <c r="A5" s="139"/>
      <c r="B5" s="139" t="s">
        <v>6</v>
      </c>
      <c r="C5" s="140">
        <f>COUNTIF($I$10:$I64391,"Failed")</f>
        <v>0</v>
      </c>
      <c r="D5" s="141">
        <f>IF(C5=0,,(C5/(C4+C5)))</f>
        <v>0</v>
      </c>
      <c r="E5" s="142">
        <f>IF(C3=0,,(C5/C3))</f>
        <v>0</v>
      </c>
      <c r="F5" s="347"/>
      <c r="G5" s="347"/>
      <c r="H5" s="347"/>
      <c r="I5" s="347"/>
      <c r="J5" s="136"/>
      <c r="K5" s="136"/>
      <c r="IV5" s="152"/>
    </row>
    <row r="6" spans="1:256" s="127" customFormat="1" x14ac:dyDescent="0.25">
      <c r="A6" s="139"/>
      <c r="B6" s="139" t="s">
        <v>16</v>
      </c>
      <c r="C6" s="140">
        <f>COUNTIF($I$10:$I64391,"Blocked")</f>
        <v>0</v>
      </c>
      <c r="D6" s="141">
        <f>IF(C6=0,,(C6/(C5+C6)))</f>
        <v>0</v>
      </c>
      <c r="E6" s="142">
        <f>IF(C3=0,,(C6/C3))</f>
        <v>0</v>
      </c>
      <c r="F6" s="347"/>
      <c r="G6" s="347"/>
      <c r="H6" s="347"/>
      <c r="I6" s="347"/>
      <c r="J6" s="136"/>
      <c r="K6" s="136"/>
      <c r="IV6" s="152"/>
    </row>
    <row r="7" spans="1:256" s="127" customFormat="1" x14ac:dyDescent="0.25">
      <c r="A7" s="139"/>
      <c r="B7" s="139" t="s">
        <v>15</v>
      </c>
      <c r="C7" s="140">
        <f>COUNTIF($I$10:$I64391,"Pending")</f>
        <v>0</v>
      </c>
      <c r="D7" s="141">
        <f>IF(C7=0,,(C7/(C6+C7)))</f>
        <v>0</v>
      </c>
      <c r="E7" s="142">
        <f>IF(C3=0,,(C7/C3))</f>
        <v>0</v>
      </c>
      <c r="F7" s="347"/>
      <c r="G7" s="347"/>
      <c r="H7" s="152"/>
      <c r="I7" s="152"/>
      <c r="J7" s="136"/>
      <c r="K7" s="136"/>
      <c r="IV7" s="152"/>
    </row>
    <row r="8" spans="1:256" s="127" customFormat="1" x14ac:dyDescent="0.25">
      <c r="A8" s="139"/>
      <c r="B8" s="139" t="s">
        <v>9</v>
      </c>
      <c r="C8" s="140">
        <f>COUNTIF($I$10:$I64391,"NA")</f>
        <v>0</v>
      </c>
      <c r="D8" s="141">
        <f>IF(C8=0,,(C8/(C7+C8)))</f>
        <v>0</v>
      </c>
      <c r="E8" s="142">
        <f>IF(C3=0,,(C8/C3))</f>
        <v>0</v>
      </c>
      <c r="F8" s="347"/>
      <c r="G8" s="347"/>
      <c r="H8" s="347"/>
      <c r="I8" s="347"/>
      <c r="J8" s="136"/>
      <c r="K8" s="136"/>
      <c r="IV8" s="152"/>
    </row>
    <row r="9" spans="1:256" s="62" customFormat="1" ht="12" x14ac:dyDescent="0.25">
      <c r="A9" s="18" t="s">
        <v>21</v>
      </c>
      <c r="B9" s="18" t="s">
        <v>2</v>
      </c>
      <c r="C9" s="18" t="s">
        <v>22</v>
      </c>
      <c r="D9" s="2" t="s">
        <v>13</v>
      </c>
      <c r="E9" s="18" t="s">
        <v>12</v>
      </c>
      <c r="F9" s="30" t="s">
        <v>20</v>
      </c>
      <c r="G9" s="29" t="s">
        <v>0</v>
      </c>
      <c r="H9" s="30" t="s">
        <v>1</v>
      </c>
      <c r="I9" s="30" t="s">
        <v>4</v>
      </c>
      <c r="J9" s="30" t="s">
        <v>172</v>
      </c>
      <c r="IV9" s="30" t="s">
        <v>172</v>
      </c>
    </row>
    <row r="10" spans="1:256" s="22" customFormat="1" x14ac:dyDescent="0.25">
      <c r="A10" s="155"/>
      <c r="B10" s="155"/>
      <c r="C10" s="155"/>
      <c r="D10" s="155"/>
      <c r="E10" s="155"/>
      <c r="F10" s="155"/>
      <c r="G10" s="155"/>
      <c r="H10" s="155"/>
    </row>
    <row r="11" spans="1:256" s="22" customFormat="1" x14ac:dyDescent="0.25">
      <c r="A11" s="155"/>
      <c r="B11" s="155"/>
      <c r="C11" s="155"/>
      <c r="D11" s="155"/>
      <c r="E11" s="155"/>
      <c r="F11" s="155"/>
      <c r="G11" s="155"/>
      <c r="H11" s="155"/>
    </row>
    <row r="12" spans="1:256" s="22" customFormat="1" x14ac:dyDescent="0.25">
      <c r="A12" s="155"/>
      <c r="B12" s="155"/>
      <c r="C12" s="155"/>
      <c r="D12" s="155"/>
      <c r="E12" s="155"/>
      <c r="F12" s="155"/>
      <c r="G12" s="155"/>
      <c r="H12" s="155"/>
    </row>
    <row r="13" spans="1:256" s="22" customFormat="1" x14ac:dyDescent="0.25">
      <c r="A13" s="155"/>
      <c r="B13" s="155"/>
      <c r="C13" s="155"/>
      <c r="D13" s="155"/>
      <c r="E13" s="155"/>
      <c r="F13" s="155"/>
      <c r="G13" s="155"/>
      <c r="H13" s="155"/>
    </row>
    <row r="14" spans="1:256" s="22" customFormat="1" x14ac:dyDescent="0.25">
      <c r="A14" s="155"/>
      <c r="B14" s="155"/>
      <c r="C14" s="155"/>
      <c r="D14" s="155"/>
      <c r="E14" s="155"/>
      <c r="F14" s="155"/>
      <c r="G14" s="155"/>
      <c r="H14" s="155"/>
    </row>
    <row r="15" spans="1:256" s="22" customFormat="1" x14ac:dyDescent="0.25">
      <c r="A15" s="155"/>
      <c r="B15" s="155"/>
      <c r="C15" s="155"/>
      <c r="D15" s="155"/>
      <c r="E15" s="155"/>
      <c r="F15" s="155"/>
      <c r="G15" s="155"/>
      <c r="H15" s="155"/>
    </row>
    <row r="16" spans="1:256" s="22" customFormat="1" x14ac:dyDescent="0.25">
      <c r="A16" s="155"/>
      <c r="B16" s="155"/>
      <c r="C16" s="155"/>
      <c r="D16" s="155"/>
      <c r="E16" s="155"/>
      <c r="F16" s="155"/>
      <c r="G16" s="155"/>
      <c r="H16" s="155"/>
    </row>
    <row r="17" spans="1:8" s="22" customFormat="1" x14ac:dyDescent="0.25">
      <c r="A17" s="155"/>
      <c r="B17" s="155"/>
      <c r="C17" s="155"/>
      <c r="D17" s="155"/>
      <c r="E17" s="155"/>
      <c r="F17" s="155"/>
      <c r="G17" s="155"/>
      <c r="H17" s="155"/>
    </row>
    <row r="18" spans="1:8" s="22" customFormat="1" x14ac:dyDescent="0.25">
      <c r="A18" s="155"/>
      <c r="B18" s="155"/>
      <c r="C18" s="155"/>
      <c r="D18" s="155"/>
      <c r="E18" s="155"/>
      <c r="F18" s="155"/>
      <c r="G18" s="155"/>
      <c r="H18" s="155"/>
    </row>
    <row r="19" spans="1:8" s="22" customFormat="1" x14ac:dyDescent="0.25">
      <c r="A19" s="155"/>
      <c r="B19" s="155"/>
      <c r="C19" s="155"/>
      <c r="D19" s="155"/>
      <c r="E19" s="155"/>
      <c r="F19" s="155"/>
      <c r="G19" s="155"/>
      <c r="H19" s="155"/>
    </row>
    <row r="20" spans="1:8" s="22" customFormat="1" x14ac:dyDescent="0.25">
      <c r="A20" s="155"/>
      <c r="B20" s="155"/>
      <c r="C20" s="155"/>
      <c r="D20" s="155"/>
      <c r="E20" s="155"/>
      <c r="F20" s="155"/>
      <c r="G20" s="155"/>
      <c r="H20" s="155"/>
    </row>
    <row r="21" spans="1:8" s="22" customFormat="1" x14ac:dyDescent="0.25">
      <c r="A21" s="155"/>
      <c r="B21" s="155"/>
      <c r="C21" s="155"/>
      <c r="D21" s="155"/>
      <c r="E21" s="155"/>
      <c r="F21" s="155"/>
      <c r="G21" s="155"/>
      <c r="H21" s="155"/>
    </row>
    <row r="22" spans="1:8" s="22" customFormat="1" x14ac:dyDescent="0.25">
      <c r="A22" s="155"/>
      <c r="B22" s="155"/>
      <c r="C22" s="155"/>
      <c r="D22" s="155"/>
      <c r="E22" s="155"/>
      <c r="F22" s="155"/>
      <c r="G22" s="155"/>
      <c r="H22" s="155"/>
    </row>
    <row r="23" spans="1:8" s="22" customFormat="1" x14ac:dyDescent="0.25">
      <c r="A23" s="155"/>
      <c r="B23" s="155"/>
      <c r="C23" s="155"/>
      <c r="D23" s="155"/>
      <c r="E23" s="155"/>
      <c r="F23" s="155"/>
      <c r="G23" s="155"/>
      <c r="H23" s="155"/>
    </row>
    <row r="24" spans="1:8" s="22" customFormat="1" x14ac:dyDescent="0.25">
      <c r="A24" s="155"/>
      <c r="B24" s="155"/>
      <c r="C24" s="155"/>
      <c r="D24" s="155"/>
      <c r="E24" s="155"/>
      <c r="F24" s="155"/>
      <c r="G24" s="155"/>
      <c r="H24" s="155"/>
    </row>
    <row r="25" spans="1:8" s="22" customFormat="1" x14ac:dyDescent="0.25">
      <c r="A25" s="155"/>
      <c r="B25" s="155"/>
      <c r="C25" s="155"/>
      <c r="D25" s="155"/>
      <c r="E25" s="155"/>
      <c r="F25" s="155"/>
      <c r="G25" s="155"/>
      <c r="H25" s="155"/>
    </row>
    <row r="26" spans="1:8" s="22" customFormat="1" x14ac:dyDescent="0.25">
      <c r="A26" s="155"/>
      <c r="B26" s="155"/>
      <c r="C26" s="155"/>
      <c r="D26" s="155"/>
      <c r="E26" s="155"/>
      <c r="F26" s="155"/>
      <c r="G26" s="155"/>
      <c r="H26" s="155"/>
    </row>
    <row r="27" spans="1:8" s="22" customFormat="1" x14ac:dyDescent="0.25">
      <c r="A27" s="155"/>
      <c r="B27" s="155"/>
      <c r="C27" s="155"/>
      <c r="D27" s="155"/>
      <c r="E27" s="155"/>
      <c r="F27" s="155"/>
      <c r="G27" s="155"/>
      <c r="H27" s="155"/>
    </row>
    <row r="28" spans="1:8" s="22" customFormat="1" x14ac:dyDescent="0.25">
      <c r="A28" s="155"/>
      <c r="B28" s="155"/>
      <c r="C28" s="155"/>
      <c r="D28" s="155"/>
      <c r="E28" s="155"/>
      <c r="F28" s="155"/>
      <c r="G28" s="155"/>
      <c r="H28" s="155"/>
    </row>
    <row r="29" spans="1:8" s="22" customFormat="1" x14ac:dyDescent="0.25">
      <c r="A29" s="155"/>
      <c r="B29" s="155"/>
      <c r="C29" s="155"/>
      <c r="D29" s="155"/>
      <c r="E29" s="155"/>
      <c r="F29" s="155"/>
      <c r="G29" s="155"/>
      <c r="H29" s="155"/>
    </row>
    <row r="30" spans="1:8" s="22" customFormat="1" x14ac:dyDescent="0.25">
      <c r="A30" s="155"/>
      <c r="B30" s="155"/>
      <c r="C30" s="155"/>
      <c r="D30" s="155"/>
      <c r="E30" s="155"/>
      <c r="F30" s="155"/>
      <c r="G30" s="155"/>
      <c r="H30" s="155"/>
    </row>
    <row r="31" spans="1:8" s="22" customFormat="1" x14ac:dyDescent="0.25">
      <c r="A31" s="155"/>
      <c r="B31" s="155"/>
      <c r="C31" s="155"/>
      <c r="D31" s="155"/>
      <c r="E31" s="155"/>
      <c r="F31" s="155"/>
      <c r="G31" s="155"/>
      <c r="H31" s="155"/>
    </row>
    <row r="32" spans="1:8" s="22" customFormat="1" x14ac:dyDescent="0.25">
      <c r="A32" s="155"/>
      <c r="B32" s="155"/>
      <c r="C32" s="155"/>
      <c r="D32" s="155"/>
      <c r="E32" s="155"/>
      <c r="F32" s="155"/>
      <c r="G32" s="155"/>
      <c r="H32" s="155"/>
    </row>
    <row r="33" spans="1:8" s="22" customFormat="1" x14ac:dyDescent="0.25">
      <c r="A33" s="155"/>
      <c r="B33" s="155"/>
      <c r="C33" s="155"/>
      <c r="D33" s="155"/>
      <c r="E33" s="155"/>
      <c r="F33" s="155"/>
      <c r="G33" s="155"/>
      <c r="H33" s="155"/>
    </row>
    <row r="34" spans="1:8" s="22" customFormat="1" x14ac:dyDescent="0.25">
      <c r="A34" s="155"/>
      <c r="B34" s="155"/>
      <c r="C34" s="155"/>
      <c r="D34" s="155"/>
      <c r="E34" s="155"/>
      <c r="F34" s="155"/>
      <c r="G34" s="155"/>
      <c r="H34" s="155"/>
    </row>
    <row r="35" spans="1:8" s="22" customFormat="1" x14ac:dyDescent="0.25">
      <c r="A35" s="155"/>
      <c r="B35" s="155"/>
      <c r="C35" s="155"/>
      <c r="D35" s="155"/>
      <c r="E35" s="155"/>
      <c r="F35" s="155"/>
      <c r="G35" s="155"/>
      <c r="H35" s="155"/>
    </row>
    <row r="36" spans="1:8" s="22" customFormat="1" x14ac:dyDescent="0.25">
      <c r="A36" s="155"/>
      <c r="B36" s="155"/>
      <c r="C36" s="155"/>
      <c r="D36" s="155"/>
      <c r="E36" s="155"/>
      <c r="F36" s="155"/>
      <c r="G36" s="155"/>
      <c r="H36" s="155"/>
    </row>
    <row r="37" spans="1:8" s="22" customFormat="1" x14ac:dyDescent="0.25">
      <c r="A37" s="155"/>
      <c r="B37" s="155"/>
      <c r="C37" s="155"/>
      <c r="D37" s="155"/>
      <c r="E37" s="155"/>
      <c r="F37" s="155"/>
      <c r="G37" s="155"/>
      <c r="H37" s="155"/>
    </row>
    <row r="38" spans="1:8" s="22" customFormat="1" x14ac:dyDescent="0.25">
      <c r="A38" s="155"/>
      <c r="B38" s="155"/>
      <c r="C38" s="155"/>
      <c r="D38" s="155"/>
      <c r="E38" s="155"/>
      <c r="F38" s="155"/>
      <c r="G38" s="155"/>
      <c r="H38" s="155"/>
    </row>
    <row r="39" spans="1:8" s="22" customFormat="1" x14ac:dyDescent="0.25">
      <c r="A39" s="155"/>
      <c r="B39" s="155"/>
      <c r="C39" s="155"/>
      <c r="D39" s="155"/>
      <c r="E39" s="155"/>
      <c r="F39" s="155"/>
      <c r="G39" s="155"/>
      <c r="H39" s="155"/>
    </row>
    <row r="40" spans="1:8" s="22" customFormat="1" x14ac:dyDescent="0.25">
      <c r="A40" s="155"/>
      <c r="B40" s="155"/>
      <c r="C40" s="155"/>
      <c r="D40" s="155"/>
      <c r="E40" s="155"/>
      <c r="F40" s="155"/>
      <c r="G40" s="155"/>
      <c r="H40" s="155"/>
    </row>
    <row r="41" spans="1:8" s="22" customFormat="1" x14ac:dyDescent="0.25">
      <c r="A41" s="155"/>
      <c r="B41" s="155"/>
      <c r="C41" s="155"/>
      <c r="D41" s="155"/>
      <c r="E41" s="155"/>
      <c r="F41" s="155"/>
      <c r="G41" s="155"/>
      <c r="H41" s="155"/>
    </row>
    <row r="42" spans="1:8" s="22" customFormat="1" x14ac:dyDescent="0.25">
      <c r="A42" s="155"/>
      <c r="B42" s="155"/>
      <c r="C42" s="155"/>
      <c r="D42" s="155"/>
      <c r="E42" s="155"/>
      <c r="F42" s="155"/>
      <c r="G42" s="155"/>
      <c r="H42" s="155"/>
    </row>
    <row r="43" spans="1:8" s="22" customFormat="1" x14ac:dyDescent="0.25">
      <c r="A43" s="155"/>
      <c r="B43" s="155"/>
      <c r="C43" s="155"/>
      <c r="D43" s="155"/>
      <c r="E43" s="155"/>
      <c r="F43" s="155"/>
      <c r="G43" s="155"/>
      <c r="H43" s="155"/>
    </row>
    <row r="44" spans="1:8" s="22" customFormat="1" x14ac:dyDescent="0.25">
      <c r="A44" s="155"/>
      <c r="B44" s="155"/>
      <c r="C44" s="155"/>
      <c r="D44" s="155"/>
      <c r="E44" s="155"/>
      <c r="F44" s="155"/>
      <c r="G44" s="155"/>
      <c r="H44" s="155"/>
    </row>
    <row r="45" spans="1:8" s="22" customFormat="1" x14ac:dyDescent="0.25">
      <c r="A45" s="155"/>
      <c r="B45" s="155"/>
      <c r="C45" s="155"/>
      <c r="D45" s="155"/>
      <c r="E45" s="155"/>
      <c r="F45" s="155"/>
      <c r="G45" s="155"/>
      <c r="H45" s="155"/>
    </row>
    <row r="46" spans="1:8" s="22" customFormat="1" x14ac:dyDescent="0.25">
      <c r="A46" s="155"/>
      <c r="B46" s="155"/>
      <c r="C46" s="155"/>
      <c r="D46" s="155"/>
      <c r="E46" s="155"/>
      <c r="F46" s="155"/>
      <c r="G46" s="155"/>
      <c r="H46" s="155"/>
    </row>
    <row r="47" spans="1:8" s="22" customFormat="1" x14ac:dyDescent="0.25">
      <c r="A47" s="155"/>
      <c r="B47" s="155"/>
      <c r="C47" s="155"/>
      <c r="D47" s="155"/>
      <c r="E47" s="155"/>
      <c r="F47" s="155"/>
      <c r="G47" s="155"/>
      <c r="H47" s="155"/>
    </row>
    <row r="48" spans="1:8" s="22" customFormat="1" x14ac:dyDescent="0.25">
      <c r="A48" s="155"/>
      <c r="B48" s="155"/>
      <c r="C48" s="155"/>
      <c r="D48" s="155"/>
      <c r="E48" s="155"/>
      <c r="F48" s="155"/>
      <c r="G48" s="155"/>
      <c r="H48" s="155"/>
    </row>
    <row r="49" spans="1:8" s="22" customFormat="1" x14ac:dyDescent="0.25">
      <c r="A49" s="155"/>
      <c r="B49" s="155"/>
      <c r="C49" s="155"/>
      <c r="D49" s="155"/>
      <c r="E49" s="155"/>
      <c r="F49" s="155"/>
      <c r="G49" s="155"/>
      <c r="H49" s="155"/>
    </row>
    <row r="50" spans="1:8" s="22" customFormat="1" x14ac:dyDescent="0.25">
      <c r="A50" s="155"/>
      <c r="B50" s="155"/>
      <c r="C50" s="155"/>
      <c r="D50" s="155"/>
      <c r="E50" s="155"/>
      <c r="F50" s="155"/>
      <c r="G50" s="155"/>
      <c r="H50" s="155"/>
    </row>
    <row r="51" spans="1:8" s="22" customFormat="1" x14ac:dyDescent="0.25">
      <c r="A51" s="155"/>
      <c r="B51" s="155"/>
      <c r="C51" s="155"/>
      <c r="D51" s="155"/>
      <c r="E51" s="155"/>
      <c r="F51" s="155"/>
      <c r="G51" s="155"/>
      <c r="H51" s="155"/>
    </row>
    <row r="52" spans="1:8" s="22" customFormat="1" x14ac:dyDescent="0.25">
      <c r="A52" s="155"/>
      <c r="B52" s="155"/>
      <c r="C52" s="155"/>
      <c r="D52" s="155"/>
      <c r="E52" s="155"/>
      <c r="F52" s="155"/>
      <c r="G52" s="155"/>
      <c r="H52" s="155"/>
    </row>
    <row r="53" spans="1:8" s="22" customFormat="1" x14ac:dyDescent="0.25">
      <c r="A53" s="155"/>
      <c r="B53" s="155"/>
      <c r="C53" s="155"/>
      <c r="D53" s="155"/>
      <c r="E53" s="155"/>
      <c r="F53" s="155"/>
      <c r="G53" s="155"/>
      <c r="H53" s="155"/>
    </row>
    <row r="54" spans="1:8" s="22" customFormat="1" x14ac:dyDescent="0.25">
      <c r="A54" s="155"/>
      <c r="B54" s="155"/>
      <c r="C54" s="155"/>
      <c r="D54" s="155"/>
      <c r="E54" s="155"/>
      <c r="F54" s="155"/>
      <c r="G54" s="155"/>
      <c r="H54" s="155"/>
    </row>
    <row r="55" spans="1:8" s="22" customFormat="1" x14ac:dyDescent="0.25">
      <c r="A55" s="155"/>
      <c r="B55" s="155"/>
      <c r="C55" s="155"/>
      <c r="D55" s="155"/>
      <c r="E55" s="155"/>
      <c r="F55" s="155"/>
      <c r="G55" s="155"/>
      <c r="H55" s="155"/>
    </row>
    <row r="56" spans="1:8" s="22" customFormat="1" x14ac:dyDescent="0.25">
      <c r="A56" s="155"/>
      <c r="B56" s="155"/>
      <c r="C56" s="155"/>
      <c r="D56" s="155"/>
      <c r="E56" s="155"/>
      <c r="F56" s="155"/>
      <c r="G56" s="155"/>
      <c r="H56" s="155"/>
    </row>
    <row r="57" spans="1:8" s="22" customFormat="1" x14ac:dyDescent="0.25">
      <c r="A57" s="155"/>
      <c r="B57" s="155"/>
      <c r="C57" s="155"/>
      <c r="D57" s="155"/>
      <c r="E57" s="155"/>
      <c r="F57" s="155"/>
      <c r="G57" s="155"/>
      <c r="H57" s="155"/>
    </row>
    <row r="58" spans="1:8" s="22" customFormat="1" x14ac:dyDescent="0.25">
      <c r="A58" s="155"/>
      <c r="B58" s="155"/>
      <c r="C58" s="155"/>
      <c r="D58" s="155"/>
      <c r="E58" s="155"/>
      <c r="F58" s="155"/>
      <c r="G58" s="155"/>
      <c r="H58" s="155"/>
    </row>
    <row r="59" spans="1:8" s="22" customFormat="1" x14ac:dyDescent="0.25">
      <c r="A59" s="155"/>
      <c r="B59" s="155"/>
      <c r="C59" s="155"/>
      <c r="D59" s="155"/>
      <c r="E59" s="155"/>
      <c r="F59" s="155"/>
      <c r="G59" s="155"/>
      <c r="H59" s="155"/>
    </row>
    <row r="60" spans="1:8" s="22" customFormat="1" x14ac:dyDescent="0.25">
      <c r="A60" s="155"/>
      <c r="B60" s="155"/>
      <c r="C60" s="155"/>
      <c r="D60" s="155"/>
      <c r="E60" s="155"/>
      <c r="F60" s="155"/>
      <c r="G60" s="155"/>
      <c r="H60" s="155"/>
    </row>
    <row r="61" spans="1:8" s="22" customFormat="1" x14ac:dyDescent="0.25">
      <c r="A61" s="155"/>
      <c r="B61" s="155"/>
      <c r="C61" s="155"/>
      <c r="D61" s="155"/>
      <c r="E61" s="155"/>
      <c r="F61" s="155"/>
      <c r="G61" s="155"/>
      <c r="H61" s="155"/>
    </row>
    <row r="62" spans="1:8" s="22" customFormat="1" x14ac:dyDescent="0.25">
      <c r="A62" s="155"/>
      <c r="B62" s="155"/>
      <c r="C62" s="155"/>
      <c r="D62" s="155"/>
      <c r="E62" s="155"/>
      <c r="F62" s="155"/>
      <c r="G62" s="155"/>
      <c r="H62" s="155"/>
    </row>
    <row r="63" spans="1:8" s="22" customFormat="1" x14ac:dyDescent="0.25">
      <c r="A63" s="155"/>
      <c r="B63" s="155"/>
      <c r="C63" s="155"/>
      <c r="D63" s="155"/>
      <c r="E63" s="155"/>
      <c r="F63" s="155"/>
      <c r="G63" s="155"/>
      <c r="H63" s="155"/>
    </row>
    <row r="64" spans="1:8" s="22" customFormat="1" x14ac:dyDescent="0.25">
      <c r="A64" s="155"/>
      <c r="B64" s="155"/>
      <c r="C64" s="155"/>
      <c r="D64" s="155"/>
      <c r="E64" s="155"/>
      <c r="F64" s="155"/>
      <c r="G64" s="155"/>
      <c r="H64" s="155"/>
    </row>
    <row r="65" spans="1:8" s="22" customFormat="1" x14ac:dyDescent="0.25">
      <c r="A65" s="155"/>
      <c r="B65" s="155"/>
      <c r="C65" s="155"/>
      <c r="D65" s="155"/>
      <c r="E65" s="155"/>
      <c r="F65" s="155"/>
      <c r="G65" s="155"/>
      <c r="H65" s="155"/>
    </row>
    <row r="66" spans="1:8" s="22" customFormat="1" x14ac:dyDescent="0.25">
      <c r="A66" s="155"/>
      <c r="B66" s="155"/>
      <c r="C66" s="155"/>
      <c r="D66" s="155"/>
      <c r="E66" s="155"/>
      <c r="F66" s="155"/>
      <c r="G66" s="155"/>
      <c r="H66" s="155"/>
    </row>
    <row r="67" spans="1:8" s="22" customFormat="1" x14ac:dyDescent="0.25">
      <c r="A67" s="155"/>
      <c r="B67" s="155"/>
      <c r="C67" s="155"/>
      <c r="D67" s="155"/>
      <c r="E67" s="155"/>
      <c r="F67" s="155"/>
      <c r="G67" s="155"/>
      <c r="H67" s="155"/>
    </row>
    <row r="68" spans="1:8" s="22" customFormat="1" x14ac:dyDescent="0.25">
      <c r="A68" s="155"/>
      <c r="B68" s="155"/>
      <c r="C68" s="155"/>
      <c r="D68" s="155"/>
      <c r="E68" s="155"/>
      <c r="F68" s="155"/>
      <c r="G68" s="155"/>
      <c r="H68" s="155"/>
    </row>
    <row r="69" spans="1:8" s="22" customFormat="1" x14ac:dyDescent="0.25">
      <c r="A69" s="155"/>
      <c r="B69" s="155"/>
      <c r="C69" s="155"/>
      <c r="D69" s="155"/>
      <c r="E69" s="155"/>
      <c r="F69" s="155"/>
      <c r="G69" s="155"/>
      <c r="H69" s="155"/>
    </row>
    <row r="70" spans="1:8" s="22" customFormat="1" x14ac:dyDescent="0.25">
      <c r="A70" s="155"/>
      <c r="B70" s="155"/>
      <c r="C70" s="155"/>
      <c r="D70" s="155"/>
      <c r="E70" s="155"/>
      <c r="F70" s="155"/>
      <c r="G70" s="155"/>
      <c r="H70" s="155"/>
    </row>
    <row r="71" spans="1:8" s="22" customFormat="1" x14ac:dyDescent="0.25">
      <c r="A71" s="155"/>
      <c r="B71" s="155"/>
      <c r="C71" s="155"/>
      <c r="D71" s="155"/>
      <c r="E71" s="155"/>
      <c r="F71" s="155"/>
      <c r="G71" s="155"/>
      <c r="H71" s="155"/>
    </row>
    <row r="72" spans="1:8" s="22" customFormat="1" x14ac:dyDescent="0.25">
      <c r="A72" s="155"/>
      <c r="B72" s="155"/>
      <c r="C72" s="155"/>
      <c r="D72" s="155"/>
      <c r="E72" s="155"/>
      <c r="F72" s="155"/>
      <c r="G72" s="155"/>
      <c r="H72" s="155"/>
    </row>
    <row r="73" spans="1:8" s="22" customFormat="1" x14ac:dyDescent="0.25">
      <c r="A73" s="155"/>
      <c r="B73" s="155"/>
      <c r="C73" s="155"/>
      <c r="D73" s="155"/>
      <c r="E73" s="155"/>
      <c r="F73" s="155"/>
      <c r="G73" s="155"/>
      <c r="H73" s="155"/>
    </row>
    <row r="74" spans="1:8" s="22" customFormat="1" x14ac:dyDescent="0.25">
      <c r="A74" s="155"/>
      <c r="B74" s="155"/>
      <c r="C74" s="155"/>
      <c r="D74" s="155"/>
      <c r="E74" s="155"/>
      <c r="F74" s="155"/>
      <c r="G74" s="155"/>
      <c r="H74" s="155"/>
    </row>
    <row r="75" spans="1:8" s="22" customFormat="1" x14ac:dyDescent="0.25">
      <c r="A75" s="155"/>
      <c r="B75" s="155"/>
      <c r="C75" s="155"/>
      <c r="D75" s="155"/>
      <c r="E75" s="155"/>
      <c r="F75" s="155"/>
      <c r="G75" s="155"/>
      <c r="H75" s="155"/>
    </row>
    <row r="76" spans="1:8" s="22" customFormat="1" x14ac:dyDescent="0.25">
      <c r="A76" s="155"/>
      <c r="B76" s="155"/>
      <c r="C76" s="155"/>
      <c r="D76" s="155"/>
      <c r="E76" s="155"/>
      <c r="F76" s="155"/>
      <c r="G76" s="155"/>
      <c r="H76" s="155"/>
    </row>
    <row r="77" spans="1:8" s="22" customFormat="1" x14ac:dyDescent="0.25">
      <c r="A77" s="155"/>
      <c r="B77" s="155"/>
      <c r="C77" s="155"/>
      <c r="D77" s="155"/>
      <c r="E77" s="155"/>
      <c r="F77" s="155"/>
      <c r="G77" s="155"/>
      <c r="H77" s="155"/>
    </row>
    <row r="78" spans="1:8" s="22" customFormat="1" x14ac:dyDescent="0.25">
      <c r="A78" s="155"/>
      <c r="B78" s="155"/>
      <c r="C78" s="155"/>
      <c r="D78" s="155"/>
      <c r="E78" s="155"/>
      <c r="F78" s="155"/>
      <c r="G78" s="155"/>
      <c r="H78" s="155"/>
    </row>
    <row r="79" spans="1:8" s="22" customFormat="1" x14ac:dyDescent="0.25">
      <c r="A79" s="155"/>
      <c r="B79" s="155"/>
      <c r="C79" s="155"/>
      <c r="D79" s="155"/>
      <c r="E79" s="155"/>
      <c r="F79" s="155"/>
      <c r="G79" s="155"/>
      <c r="H79" s="155"/>
    </row>
    <row r="80" spans="1:8" s="22" customFormat="1" x14ac:dyDescent="0.25">
      <c r="A80" s="155"/>
      <c r="B80" s="155"/>
      <c r="C80" s="155"/>
      <c r="D80" s="155"/>
      <c r="E80" s="155"/>
      <c r="F80" s="155"/>
      <c r="G80" s="155"/>
      <c r="H80" s="155"/>
    </row>
    <row r="81" spans="1:8" s="22" customFormat="1" x14ac:dyDescent="0.25">
      <c r="A81" s="155"/>
      <c r="B81" s="155"/>
      <c r="C81" s="155"/>
      <c r="D81" s="155"/>
      <c r="E81" s="155"/>
      <c r="F81" s="155"/>
      <c r="G81" s="155"/>
      <c r="H81" s="155"/>
    </row>
    <row r="82" spans="1:8" s="22" customFormat="1" x14ac:dyDescent="0.25">
      <c r="A82" s="155"/>
      <c r="B82" s="155"/>
      <c r="C82" s="155"/>
      <c r="D82" s="155"/>
      <c r="E82" s="155"/>
      <c r="F82" s="155"/>
      <c r="G82" s="155"/>
      <c r="H82" s="155"/>
    </row>
    <row r="83" spans="1:8" s="22" customFormat="1" x14ac:dyDescent="0.25">
      <c r="A83" s="155"/>
      <c r="B83" s="155"/>
      <c r="C83" s="155"/>
      <c r="D83" s="155"/>
      <c r="E83" s="155"/>
      <c r="F83" s="155"/>
      <c r="G83" s="155"/>
      <c r="H83" s="155"/>
    </row>
    <row r="84" spans="1:8" s="22" customFormat="1" x14ac:dyDescent="0.25">
      <c r="A84" s="155"/>
      <c r="B84" s="155"/>
      <c r="C84" s="155"/>
      <c r="D84" s="155"/>
      <c r="E84" s="155"/>
      <c r="F84" s="155"/>
      <c r="G84" s="155"/>
      <c r="H84" s="155"/>
    </row>
    <row r="85" spans="1:8" s="22" customFormat="1" x14ac:dyDescent="0.25">
      <c r="A85" s="155"/>
      <c r="B85" s="155"/>
      <c r="C85" s="155"/>
      <c r="D85" s="155"/>
      <c r="E85" s="155"/>
      <c r="F85" s="155"/>
      <c r="G85" s="155"/>
      <c r="H85" s="155"/>
    </row>
    <row r="86" spans="1:8" s="22" customFormat="1" x14ac:dyDescent="0.25">
      <c r="A86" s="155"/>
      <c r="B86" s="155"/>
      <c r="C86" s="155"/>
      <c r="D86" s="155"/>
      <c r="E86" s="155"/>
      <c r="F86" s="155"/>
      <c r="G86" s="155"/>
      <c r="H86" s="155"/>
    </row>
    <row r="87" spans="1:8" s="22" customFormat="1" x14ac:dyDescent="0.25">
      <c r="A87" s="155"/>
      <c r="B87" s="155"/>
      <c r="C87" s="155"/>
      <c r="D87" s="155"/>
      <c r="E87" s="155"/>
      <c r="F87" s="155"/>
      <c r="G87" s="155"/>
      <c r="H87" s="155"/>
    </row>
    <row r="88" spans="1:8" s="22" customFormat="1" x14ac:dyDescent="0.25">
      <c r="A88" s="155"/>
      <c r="B88" s="155"/>
      <c r="C88" s="155"/>
      <c r="D88" s="155"/>
      <c r="E88" s="155"/>
      <c r="F88" s="155"/>
      <c r="G88" s="155"/>
      <c r="H88" s="155"/>
    </row>
    <row r="89" spans="1:8" s="22" customFormat="1" x14ac:dyDescent="0.25">
      <c r="A89" s="155"/>
      <c r="B89" s="155"/>
      <c r="C89" s="155"/>
      <c r="D89" s="155"/>
      <c r="E89" s="155"/>
      <c r="F89" s="155"/>
      <c r="G89" s="155"/>
      <c r="H89" s="155"/>
    </row>
    <row r="90" spans="1:8" s="22" customFormat="1" x14ac:dyDescent="0.25">
      <c r="A90" s="155"/>
      <c r="B90" s="155"/>
      <c r="C90" s="155"/>
      <c r="D90" s="155"/>
      <c r="E90" s="155"/>
      <c r="F90" s="155"/>
      <c r="G90" s="155"/>
      <c r="H90" s="155"/>
    </row>
    <row r="91" spans="1:8" s="22" customFormat="1" x14ac:dyDescent="0.25">
      <c r="A91" s="155"/>
      <c r="B91" s="155"/>
      <c r="C91" s="155"/>
      <c r="D91" s="155"/>
      <c r="E91" s="155"/>
      <c r="F91" s="155"/>
      <c r="G91" s="155"/>
      <c r="H91" s="155"/>
    </row>
    <row r="92" spans="1:8" s="22" customFormat="1" x14ac:dyDescent="0.25">
      <c r="A92" s="155"/>
      <c r="B92" s="155"/>
      <c r="C92" s="155"/>
      <c r="D92" s="155"/>
      <c r="E92" s="155"/>
      <c r="F92" s="155"/>
      <c r="G92" s="155"/>
      <c r="H92" s="155"/>
    </row>
    <row r="93" spans="1:8" s="22" customFormat="1" x14ac:dyDescent="0.25">
      <c r="A93" s="155"/>
      <c r="B93" s="155"/>
      <c r="C93" s="155"/>
      <c r="D93" s="155"/>
      <c r="E93" s="155"/>
      <c r="F93" s="155"/>
      <c r="G93" s="155"/>
      <c r="H93" s="155"/>
    </row>
    <row r="94" spans="1:8" s="22" customFormat="1" x14ac:dyDescent="0.25">
      <c r="A94" s="155"/>
      <c r="B94" s="155"/>
      <c r="C94" s="155"/>
      <c r="D94" s="155"/>
      <c r="E94" s="155"/>
      <c r="F94" s="155"/>
      <c r="G94" s="155"/>
      <c r="H94" s="155"/>
    </row>
    <row r="95" spans="1:8" s="22" customFormat="1" x14ac:dyDescent="0.25">
      <c r="A95" s="155"/>
      <c r="B95" s="155"/>
      <c r="C95" s="155"/>
      <c r="D95" s="155"/>
      <c r="E95" s="155"/>
      <c r="F95" s="155"/>
      <c r="G95" s="155"/>
      <c r="H95" s="155"/>
    </row>
    <row r="96" spans="1:8" s="22" customFormat="1" x14ac:dyDescent="0.25">
      <c r="A96" s="155"/>
      <c r="B96" s="155"/>
      <c r="C96" s="155"/>
      <c r="D96" s="155"/>
      <c r="E96" s="155"/>
      <c r="F96" s="155"/>
      <c r="G96" s="155"/>
      <c r="H96" s="155"/>
    </row>
    <row r="97" spans="1:11" x14ac:dyDescent="0.25">
      <c r="A97" s="24"/>
      <c r="B97" s="24"/>
      <c r="C97" s="24"/>
      <c r="D97" s="24"/>
      <c r="E97" s="24"/>
      <c r="F97" s="24"/>
      <c r="G97" s="24"/>
      <c r="H97" s="24"/>
      <c r="I97" s="1"/>
      <c r="J97" s="1"/>
      <c r="K97" s="1"/>
    </row>
    <row r="98" spans="1:11" x14ac:dyDescent="0.25">
      <c r="A98" s="24"/>
      <c r="B98" s="24"/>
      <c r="C98" s="24"/>
      <c r="D98" s="24"/>
      <c r="E98" s="24"/>
      <c r="F98" s="24"/>
      <c r="G98" s="24"/>
      <c r="H98" s="24"/>
      <c r="I98" s="1"/>
      <c r="J98" s="1"/>
      <c r="K98" s="1"/>
    </row>
    <row r="99" spans="1:11" x14ac:dyDescent="0.25">
      <c r="A99" s="24"/>
      <c r="B99" s="24"/>
      <c r="C99" s="24"/>
      <c r="D99" s="24"/>
      <c r="E99" s="24"/>
      <c r="F99" s="24"/>
      <c r="G99" s="24"/>
      <c r="H99" s="24"/>
      <c r="I99" s="1"/>
      <c r="J99" s="1"/>
      <c r="K99" s="1"/>
    </row>
    <row r="100" spans="1:11" x14ac:dyDescent="0.25">
      <c r="A100" s="24"/>
      <c r="B100" s="24"/>
      <c r="C100" s="24"/>
      <c r="D100" s="24"/>
      <c r="E100" s="24"/>
      <c r="F100" s="24"/>
      <c r="G100" s="24"/>
      <c r="H100" s="24"/>
      <c r="I100" s="1"/>
      <c r="J100" s="1"/>
      <c r="K100" s="1"/>
    </row>
    <row r="101" spans="1:11" x14ac:dyDescent="0.25">
      <c r="A101" s="24"/>
      <c r="B101" s="24"/>
      <c r="C101" s="24"/>
      <c r="D101" s="24"/>
      <c r="E101" s="24"/>
      <c r="F101" s="24"/>
      <c r="G101" s="24"/>
      <c r="H101" s="24"/>
      <c r="I101" s="1"/>
      <c r="J101" s="1"/>
      <c r="K101" s="1"/>
    </row>
    <row r="102" spans="1:11" x14ac:dyDescent="0.25">
      <c r="A102" s="24"/>
      <c r="B102" s="24"/>
      <c r="C102" s="24"/>
      <c r="D102" s="24"/>
      <c r="E102" s="24"/>
      <c r="F102" s="24"/>
      <c r="G102" s="24"/>
      <c r="H102" s="24"/>
      <c r="I102" s="1"/>
      <c r="J102" s="1"/>
      <c r="K102" s="1"/>
    </row>
    <row r="103" spans="1:11" x14ac:dyDescent="0.25">
      <c r="A103" s="24"/>
      <c r="B103" s="24"/>
      <c r="C103" s="24"/>
      <c r="D103" s="24"/>
      <c r="E103" s="24"/>
      <c r="F103" s="24"/>
      <c r="G103" s="24"/>
      <c r="H103" s="24"/>
      <c r="I103" s="1"/>
      <c r="J103" s="1"/>
      <c r="K103" s="1"/>
    </row>
    <row r="104" spans="1:11" x14ac:dyDescent="0.25">
      <c r="A104" s="24"/>
      <c r="B104" s="24"/>
      <c r="C104" s="24"/>
      <c r="D104" s="24"/>
      <c r="E104" s="24"/>
      <c r="F104" s="24"/>
      <c r="G104" s="24"/>
      <c r="H104" s="24"/>
      <c r="I104" s="1"/>
      <c r="J104" s="1"/>
      <c r="K104" s="1"/>
    </row>
    <row r="105" spans="1:11" x14ac:dyDescent="0.25">
      <c r="A105" s="24"/>
      <c r="B105" s="24"/>
      <c r="C105" s="24"/>
      <c r="D105" s="24"/>
      <c r="E105" s="24"/>
      <c r="F105" s="24"/>
      <c r="G105" s="24"/>
      <c r="H105" s="24"/>
      <c r="I105" s="1"/>
      <c r="J105" s="1"/>
      <c r="K105" s="1"/>
    </row>
    <row r="106" spans="1:11" x14ac:dyDescent="0.25">
      <c r="A106" s="24"/>
      <c r="B106" s="24"/>
      <c r="C106" s="24"/>
      <c r="D106" s="24"/>
      <c r="E106" s="24"/>
      <c r="F106" s="24"/>
      <c r="G106" s="24"/>
      <c r="H106" s="24"/>
      <c r="I106" s="1"/>
      <c r="J106" s="1"/>
      <c r="K106" s="1"/>
    </row>
    <row r="107" spans="1:11" x14ac:dyDescent="0.25">
      <c r="A107" s="24"/>
      <c r="B107" s="24"/>
      <c r="C107" s="24"/>
      <c r="D107" s="24"/>
      <c r="E107" s="24"/>
      <c r="F107" s="24"/>
      <c r="G107" s="24"/>
      <c r="H107" s="24"/>
      <c r="I107" s="1"/>
      <c r="J107" s="1"/>
      <c r="K107" s="1"/>
    </row>
    <row r="108" spans="1:11" x14ac:dyDescent="0.25">
      <c r="A108" s="24"/>
      <c r="B108" s="24"/>
      <c r="C108" s="24"/>
      <c r="D108" s="24"/>
      <c r="E108" s="24"/>
      <c r="F108" s="24"/>
      <c r="G108" s="24"/>
      <c r="H108" s="24"/>
      <c r="I108" s="1"/>
      <c r="J108" s="1"/>
      <c r="K108" s="1"/>
    </row>
    <row r="109" spans="1:11" x14ac:dyDescent="0.25">
      <c r="A109" s="24"/>
      <c r="B109" s="24"/>
      <c r="C109" s="24"/>
      <c r="D109" s="24"/>
      <c r="E109" s="24"/>
      <c r="F109" s="24"/>
      <c r="G109" s="24"/>
      <c r="H109" s="24"/>
      <c r="I109" s="1"/>
      <c r="J109" s="1"/>
      <c r="K109" s="1"/>
    </row>
    <row r="110" spans="1:11" x14ac:dyDescent="0.25">
      <c r="A110" s="24"/>
      <c r="B110" s="24"/>
      <c r="C110" s="24"/>
      <c r="D110" s="24"/>
      <c r="E110" s="24"/>
      <c r="F110" s="24"/>
      <c r="G110" s="24"/>
      <c r="H110" s="24"/>
      <c r="I110" s="1"/>
      <c r="J110" s="1"/>
      <c r="K110" s="1"/>
    </row>
  </sheetData>
  <sheetProtection selectLockedCells="1" selectUnlockedCells="1"/>
  <mergeCells count="18">
    <mergeCell ref="F8:G8"/>
    <mergeCell ref="H8:I8"/>
    <mergeCell ref="H4:I4"/>
    <mergeCell ref="F5:G5"/>
    <mergeCell ref="H5:I5"/>
    <mergeCell ref="H3:I3"/>
    <mergeCell ref="F4:G4"/>
    <mergeCell ref="A3:B3"/>
    <mergeCell ref="F3:G3"/>
    <mergeCell ref="F7:G7"/>
    <mergeCell ref="F6:G6"/>
    <mergeCell ref="H6:I6"/>
    <mergeCell ref="A1:B1"/>
    <mergeCell ref="C1:E1"/>
    <mergeCell ref="G1:K1"/>
    <mergeCell ref="A2:E2"/>
    <mergeCell ref="F2:G2"/>
    <mergeCell ref="H2:I2"/>
  </mergeCells>
  <conditionalFormatting sqref="I10:K64391">
    <cfRule type="cellIs" dxfId="35" priority="4773" stopIfTrue="1" operator="equal">
      <formula>"Pending"</formula>
    </cfRule>
    <cfRule type="cellIs" dxfId="34" priority="4774" stopIfTrue="1" operator="equal">
      <formula>"NA"</formula>
    </cfRule>
    <cfRule type="cellIs" dxfId="33" priority="4775" stopIfTrue="1" operator="equal">
      <formula>"Blocked"</formula>
    </cfRule>
    <cfRule type="cellIs" dxfId="32" priority="4776" stopIfTrue="1" operator="equal">
      <formula>"Failed"</formula>
    </cfRule>
    <cfRule type="cellIs" dxfId="31" priority="4777" stopIfTrue="1" operator="equal">
      <formula>"Passed"</formula>
    </cfRule>
  </conditionalFormatting>
  <conditionalFormatting sqref="C4:E4">
    <cfRule type="cellIs" dxfId="30" priority="4772" stopIfTrue="1" operator="lessThan">
      <formula>1</formula>
    </cfRule>
  </conditionalFormatting>
  <conditionalFormatting sqref="C5:E5 D6:D8">
    <cfRule type="cellIs" dxfId="29" priority="4770" stopIfTrue="1" operator="greaterThan">
      <formula>0</formula>
    </cfRule>
    <cfRule type="cellIs" dxfId="28" priority="4771" stopIfTrue="1" operator="equal">
      <formula>0</formula>
    </cfRule>
  </conditionalFormatting>
  <conditionalFormatting sqref="C4">
    <cfRule type="cellIs" dxfId="27" priority="4762" stopIfTrue="1" operator="greaterThan">
      <formula>0</formula>
    </cfRule>
    <cfRule type="cellIs" dxfId="26" priority="4763" stopIfTrue="1" operator="greaterThan">
      <formula>1</formula>
    </cfRule>
    <cfRule type="cellIs" dxfId="25" priority="4764" stopIfTrue="1" operator="greaterThan">
      <formula>0</formula>
    </cfRule>
    <cfRule type="cellIs" dxfId="24" priority="4765" stopIfTrue="1" operator="greaterThan">
      <formula>1</formula>
    </cfRule>
    <cfRule type="cellIs" dxfId="23" priority="4769" stopIfTrue="1" operator="equal">
      <formula>$C$3</formula>
    </cfRule>
  </conditionalFormatting>
  <conditionalFormatting sqref="D4:E4">
    <cfRule type="cellIs" dxfId="22" priority="4768" stopIfTrue="1" operator="equal">
      <formula>1</formula>
    </cfRule>
  </conditionalFormatting>
  <conditionalFormatting sqref="C6:E8">
    <cfRule type="cellIs" dxfId="21" priority="4766" stopIfTrue="1" operator="equal">
      <formula>0</formula>
    </cfRule>
    <cfRule type="cellIs" dxfId="20" priority="4767" stopIfTrue="1" operator="greaterThan">
      <formula>0</formula>
    </cfRule>
  </conditionalFormatting>
  <conditionalFormatting sqref="A9">
    <cfRule type="duplicateValues" dxfId="19" priority="108" stopIfTrue="1"/>
  </conditionalFormatting>
  <conditionalFormatting sqref="A10:A64391">
    <cfRule type="duplicateValues" dxfId="18" priority="8734" stopIfTrue="1"/>
  </conditionalFormatting>
  <dataValidations count="1">
    <dataValidation type="list" allowBlank="1" showInputMessage="1" showErrorMessage="1" sqref="I10:K64391">
      <formula1>"Passed,Failed,Blocked,Pending,NA"</formula1>
    </dataValidation>
  </dataValidations>
  <printOptions horizontalCentered="1"/>
  <pageMargins left="0.25" right="0.25" top="0.75" bottom="0.75" header="0.3" footer="0.3"/>
  <pageSetup paperSize="9" orientation="landscape" r:id="rId1"/>
  <headerFooter>
    <oddHeader>&amp;L&amp;D &amp;T&amp;C&amp;"-,Bold"&amp;12&amp;F&amp;R&amp;"-,Bold"&amp;12&amp;A</oddHead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cols>
    <col min="1" max="1" width="41.28515625" customWidth="1"/>
  </cols>
  <sheetData>
    <row r="1" spans="1:1" x14ac:dyDescent="0.25">
      <c r="A1" t="s">
        <v>207</v>
      </c>
    </row>
    <row r="2" spans="1:1" x14ac:dyDescent="0.25">
      <c r="A2" t="s">
        <v>208</v>
      </c>
    </row>
    <row r="3" spans="1:1" x14ac:dyDescent="0.25">
      <c r="A3" t="s">
        <v>209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10"/>
  <sheetViews>
    <sheetView workbookViewId="0">
      <selection activeCell="D24" sqref="D24"/>
    </sheetView>
  </sheetViews>
  <sheetFormatPr defaultColWidth="14.28515625" defaultRowHeight="11.25" x14ac:dyDescent="0.25"/>
  <cols>
    <col min="1" max="1" width="10.5703125" style="27" customWidth="1"/>
    <col min="2" max="2" width="32.42578125" style="27" customWidth="1"/>
    <col min="3" max="3" width="7.140625" style="27" customWidth="1"/>
    <col min="4" max="4" width="19.85546875" style="27" bestFit="1" customWidth="1"/>
    <col min="5" max="5" width="30" style="27" customWidth="1"/>
    <col min="6" max="6" width="15.7109375" style="27" customWidth="1"/>
    <col min="7" max="7" width="33.28515625" style="27" customWidth="1"/>
    <col min="8" max="8" width="13.28515625" style="182" bestFit="1" customWidth="1"/>
    <col min="9" max="9" width="10.42578125" style="28" customWidth="1"/>
    <col min="10" max="10" width="6.42578125" style="188" hidden="1" customWidth="1"/>
    <col min="11" max="11" width="6.42578125" style="28" hidden="1" customWidth="1"/>
    <col min="12" max="254" width="0" style="23" hidden="1" customWidth="1"/>
    <col min="255" max="255" width="4.28515625" style="23" hidden="1" customWidth="1"/>
    <col min="256" max="256" width="11.42578125" style="23" customWidth="1"/>
    <col min="257" max="257" width="9.85546875" style="23" customWidth="1"/>
    <col min="258" max="16384" width="14.28515625" style="23"/>
  </cols>
  <sheetData>
    <row r="1" spans="1:257" s="127" customFormat="1" ht="11.25" customHeight="1" x14ac:dyDescent="0.25">
      <c r="A1" s="354" t="s">
        <v>134</v>
      </c>
      <c r="B1" s="355"/>
      <c r="C1" s="350" t="s">
        <v>195</v>
      </c>
      <c r="D1" s="351"/>
      <c r="E1" s="352"/>
      <c r="F1" s="134" t="s">
        <v>135</v>
      </c>
      <c r="G1" s="189"/>
      <c r="H1" s="190"/>
      <c r="I1" s="190"/>
      <c r="J1" s="190"/>
      <c r="K1" s="191"/>
      <c r="IV1" s="170"/>
    </row>
    <row r="2" spans="1:257" s="127" customFormat="1" ht="11.25" customHeight="1" x14ac:dyDescent="0.25">
      <c r="A2" s="348" t="s">
        <v>18</v>
      </c>
      <c r="B2" s="353"/>
      <c r="C2" s="353"/>
      <c r="D2" s="353"/>
      <c r="E2" s="349"/>
      <c r="F2" s="139"/>
      <c r="G2" s="192"/>
      <c r="H2" s="139"/>
      <c r="I2" s="192"/>
      <c r="J2" s="185"/>
      <c r="K2" s="170"/>
      <c r="IV2" s="170"/>
    </row>
    <row r="3" spans="1:257" s="127" customFormat="1" ht="11.25" customHeight="1" x14ac:dyDescent="0.25">
      <c r="A3" s="348" t="s">
        <v>14</v>
      </c>
      <c r="B3" s="349"/>
      <c r="C3" s="137">
        <f>SUM(C4:C8)</f>
        <v>0</v>
      </c>
      <c r="D3" s="171" t="s">
        <v>11</v>
      </c>
      <c r="E3" s="138" t="s">
        <v>10</v>
      </c>
      <c r="F3" s="139"/>
      <c r="G3" s="192"/>
      <c r="H3" s="139"/>
      <c r="I3" s="192"/>
      <c r="J3" s="185"/>
      <c r="K3" s="170"/>
      <c r="IV3" s="170"/>
    </row>
    <row r="4" spans="1:257" s="127" customFormat="1" ht="11.25" customHeight="1" x14ac:dyDescent="0.25">
      <c r="A4" s="139"/>
      <c r="B4" s="139" t="s">
        <v>5</v>
      </c>
      <c r="C4" s="140">
        <f>COUNTIF($I$10:$I64391,"Passed")</f>
        <v>0</v>
      </c>
      <c r="D4" s="141">
        <f>IF(C4=0,,(C4/(C4+C5)))</f>
        <v>0</v>
      </c>
      <c r="E4" s="142">
        <f>IF(C3=0,,(C4/C3))</f>
        <v>0</v>
      </c>
      <c r="F4" s="139"/>
      <c r="G4" s="192"/>
      <c r="H4" s="139"/>
      <c r="I4" s="192"/>
      <c r="J4" s="185"/>
      <c r="K4" s="170"/>
      <c r="IV4" s="170"/>
    </row>
    <row r="5" spans="1:257" s="127" customFormat="1" ht="11.25" customHeight="1" x14ac:dyDescent="0.25">
      <c r="A5" s="139"/>
      <c r="B5" s="139" t="s">
        <v>6</v>
      </c>
      <c r="C5" s="140">
        <f>COUNTIF($I$10:$I64391,"Failed")</f>
        <v>0</v>
      </c>
      <c r="D5" s="141">
        <f>IF(C5=0,,(C5/(C4+C5)))</f>
        <v>0</v>
      </c>
      <c r="E5" s="142">
        <f>IF(C3=0,,(C5/C3))</f>
        <v>0</v>
      </c>
      <c r="F5" s="139"/>
      <c r="G5" s="192"/>
      <c r="H5" s="139"/>
      <c r="I5" s="192"/>
      <c r="J5" s="185"/>
      <c r="K5" s="170"/>
      <c r="IV5" s="170"/>
    </row>
    <row r="6" spans="1:257" s="127" customFormat="1" ht="11.25" customHeight="1" x14ac:dyDescent="0.25">
      <c r="A6" s="139"/>
      <c r="B6" s="139" t="s">
        <v>16</v>
      </c>
      <c r="C6" s="140">
        <f>COUNTIF($I$10:$I64391,"Blocked")</f>
        <v>0</v>
      </c>
      <c r="D6" s="141">
        <f>IF(C6=0,,(C6/(C5+C6)))</f>
        <v>0</v>
      </c>
      <c r="E6" s="142">
        <f>IF(C3=0,,(C6/C3))</f>
        <v>0</v>
      </c>
      <c r="F6" s="139"/>
      <c r="G6" s="192"/>
      <c r="H6" s="139"/>
      <c r="I6" s="192"/>
      <c r="J6" s="185"/>
      <c r="K6" s="170"/>
      <c r="IV6" s="170"/>
    </row>
    <row r="7" spans="1:257" s="127" customFormat="1" ht="11.25" customHeight="1" x14ac:dyDescent="0.25">
      <c r="A7" s="139"/>
      <c r="B7" s="139" t="s">
        <v>15</v>
      </c>
      <c r="C7" s="140">
        <f>COUNTIF($I$10:$I64391,"Pending")</f>
        <v>0</v>
      </c>
      <c r="D7" s="141">
        <f>IF(C7=0,,(C7/(C6+C7)))</f>
        <v>0</v>
      </c>
      <c r="E7" s="142">
        <f>IF(C3=0,,(C7/C3))</f>
        <v>0</v>
      </c>
      <c r="F7" s="139"/>
      <c r="G7" s="192"/>
      <c r="H7" s="180"/>
      <c r="I7" s="170"/>
      <c r="J7" s="185"/>
      <c r="K7" s="170"/>
      <c r="IV7" s="170"/>
    </row>
    <row r="8" spans="1:257" s="127" customFormat="1" ht="11.25" customHeight="1" x14ac:dyDescent="0.25">
      <c r="A8" s="139"/>
      <c r="B8" s="139" t="s">
        <v>9</v>
      </c>
      <c r="C8" s="140">
        <f>COUNTIF($I$10:$I64391,"NA")</f>
        <v>0</v>
      </c>
      <c r="D8" s="141">
        <f>IF(C8=0,,(C8/(C7+C8)))</f>
        <v>0</v>
      </c>
      <c r="E8" s="142">
        <f>IF(C3=0,,(C8/C3))</f>
        <v>0</v>
      </c>
      <c r="F8" s="139"/>
      <c r="G8" s="192"/>
      <c r="H8" s="139"/>
      <c r="I8" s="192"/>
      <c r="J8" s="185"/>
      <c r="K8" s="170"/>
      <c r="IV8" s="170"/>
    </row>
    <row r="9" spans="1:257" s="62" customFormat="1" ht="11.25" customHeight="1" x14ac:dyDescent="0.25">
      <c r="A9" s="18" t="s">
        <v>21</v>
      </c>
      <c r="B9" s="18" t="s">
        <v>2</v>
      </c>
      <c r="C9" s="18" t="s">
        <v>22</v>
      </c>
      <c r="D9" s="2" t="s">
        <v>13</v>
      </c>
      <c r="E9" s="18" t="s">
        <v>12</v>
      </c>
      <c r="F9" s="30" t="s">
        <v>20</v>
      </c>
      <c r="G9" s="29" t="s">
        <v>0</v>
      </c>
      <c r="H9" s="181" t="s">
        <v>1</v>
      </c>
      <c r="I9" s="2" t="s">
        <v>4</v>
      </c>
      <c r="J9" s="186" t="s">
        <v>172</v>
      </c>
      <c r="IV9" s="30" t="s">
        <v>205</v>
      </c>
      <c r="IW9" s="30" t="s">
        <v>206</v>
      </c>
    </row>
    <row r="10" spans="1:257" s="22" customFormat="1" x14ac:dyDescent="0.25">
      <c r="A10" s="155"/>
      <c r="B10" s="155"/>
      <c r="C10" s="155"/>
      <c r="D10" s="155"/>
      <c r="E10" s="155"/>
      <c r="F10" s="155"/>
      <c r="G10" s="155"/>
      <c r="H10" s="183"/>
      <c r="J10" s="168"/>
    </row>
    <row r="11" spans="1:257" s="22" customFormat="1" x14ac:dyDescent="0.25">
      <c r="A11" s="155"/>
      <c r="B11" s="155"/>
      <c r="C11" s="155"/>
      <c r="D11" s="155"/>
      <c r="E11" s="155"/>
      <c r="F11" s="155"/>
      <c r="G11" s="155"/>
      <c r="H11" s="183"/>
      <c r="J11" s="168"/>
    </row>
    <row r="12" spans="1:257" s="22" customFormat="1" x14ac:dyDescent="0.25">
      <c r="A12" s="155"/>
      <c r="B12" s="155"/>
      <c r="C12" s="155"/>
      <c r="D12" s="155"/>
      <c r="E12" s="155"/>
      <c r="F12" s="155"/>
      <c r="G12" s="155"/>
      <c r="H12" s="183"/>
      <c r="J12" s="168"/>
    </row>
    <row r="13" spans="1:257" s="22" customFormat="1" x14ac:dyDescent="0.25">
      <c r="A13" s="155"/>
      <c r="B13" s="155"/>
      <c r="C13" s="155"/>
      <c r="D13" s="155"/>
      <c r="E13" s="155"/>
      <c r="F13" s="155"/>
      <c r="G13" s="155"/>
      <c r="H13" s="183"/>
      <c r="J13" s="168"/>
    </row>
    <row r="14" spans="1:257" s="22" customFormat="1" x14ac:dyDescent="0.25">
      <c r="A14" s="155"/>
      <c r="B14" s="155"/>
      <c r="C14" s="155"/>
      <c r="D14" s="155"/>
      <c r="E14" s="155"/>
      <c r="F14" s="155"/>
      <c r="G14" s="155"/>
      <c r="H14" s="183"/>
      <c r="J14" s="168"/>
    </row>
    <row r="15" spans="1:257" s="22" customFormat="1" x14ac:dyDescent="0.25">
      <c r="A15" s="155"/>
      <c r="B15" s="155"/>
      <c r="C15" s="155"/>
      <c r="D15" s="155"/>
      <c r="E15" s="155"/>
      <c r="F15" s="155"/>
      <c r="G15" s="155"/>
      <c r="H15" s="183"/>
      <c r="J15" s="168"/>
    </row>
    <row r="16" spans="1:257" s="22" customFormat="1" x14ac:dyDescent="0.25">
      <c r="A16" s="155"/>
      <c r="B16" s="155"/>
      <c r="C16" s="155"/>
      <c r="D16" s="155"/>
      <c r="E16" s="155"/>
      <c r="F16" s="155"/>
      <c r="G16" s="155"/>
      <c r="H16" s="183"/>
      <c r="J16" s="168"/>
    </row>
    <row r="17" spans="1:10" s="22" customFormat="1" x14ac:dyDescent="0.25">
      <c r="A17" s="155"/>
      <c r="B17" s="155"/>
      <c r="C17" s="155"/>
      <c r="D17" s="155"/>
      <c r="E17" s="155"/>
      <c r="F17" s="155"/>
      <c r="G17" s="155"/>
      <c r="H17" s="183"/>
      <c r="J17" s="168"/>
    </row>
    <row r="18" spans="1:10" s="22" customFormat="1" x14ac:dyDescent="0.25">
      <c r="A18" s="155"/>
      <c r="B18" s="155"/>
      <c r="C18" s="155"/>
      <c r="D18" s="155"/>
      <c r="E18" s="155"/>
      <c r="F18" s="155"/>
      <c r="G18" s="155"/>
      <c r="H18" s="183"/>
      <c r="J18" s="168"/>
    </row>
    <row r="19" spans="1:10" s="22" customFormat="1" x14ac:dyDescent="0.25">
      <c r="A19" s="155"/>
      <c r="B19" s="155"/>
      <c r="C19" s="155"/>
      <c r="D19" s="155"/>
      <c r="E19" s="155"/>
      <c r="F19" s="155"/>
      <c r="G19" s="155"/>
      <c r="H19" s="183"/>
      <c r="J19" s="168"/>
    </row>
    <row r="20" spans="1:10" s="22" customFormat="1" x14ac:dyDescent="0.25">
      <c r="A20" s="155"/>
      <c r="B20" s="155"/>
      <c r="C20" s="155"/>
      <c r="D20" s="155"/>
      <c r="E20" s="155"/>
      <c r="F20" s="155"/>
      <c r="G20" s="155"/>
      <c r="H20" s="183"/>
      <c r="J20" s="168"/>
    </row>
    <row r="21" spans="1:10" s="22" customFormat="1" x14ac:dyDescent="0.25">
      <c r="A21" s="155"/>
      <c r="B21" s="155"/>
      <c r="C21" s="155"/>
      <c r="D21" s="155"/>
      <c r="E21" s="155"/>
      <c r="F21" s="155"/>
      <c r="G21" s="155"/>
      <c r="H21" s="183"/>
      <c r="J21" s="168"/>
    </row>
    <row r="22" spans="1:10" s="22" customFormat="1" x14ac:dyDescent="0.25">
      <c r="A22" s="155"/>
      <c r="B22" s="155"/>
      <c r="C22" s="155"/>
      <c r="D22" s="155"/>
      <c r="E22" s="155"/>
      <c r="F22" s="155"/>
      <c r="G22" s="155"/>
      <c r="H22" s="183"/>
      <c r="J22" s="168"/>
    </row>
    <row r="23" spans="1:10" s="22" customFormat="1" x14ac:dyDescent="0.25">
      <c r="A23" s="155"/>
      <c r="B23" s="155"/>
      <c r="C23" s="155"/>
      <c r="D23" s="155"/>
      <c r="E23" s="155"/>
      <c r="F23" s="155"/>
      <c r="G23" s="155"/>
      <c r="H23" s="183"/>
      <c r="J23" s="168"/>
    </row>
    <row r="24" spans="1:10" s="22" customFormat="1" x14ac:dyDescent="0.25">
      <c r="A24" s="155"/>
      <c r="B24" s="155"/>
      <c r="C24" s="155"/>
      <c r="D24" s="155"/>
      <c r="E24" s="155"/>
      <c r="F24" s="155"/>
      <c r="G24" s="155"/>
      <c r="H24" s="183"/>
      <c r="J24" s="168"/>
    </row>
    <row r="25" spans="1:10" s="22" customFormat="1" x14ac:dyDescent="0.25">
      <c r="A25" s="155"/>
      <c r="B25" s="155"/>
      <c r="C25" s="155"/>
      <c r="D25" s="155"/>
      <c r="E25" s="155"/>
      <c r="F25" s="155"/>
      <c r="G25" s="155"/>
      <c r="H25" s="183"/>
      <c r="J25" s="168"/>
    </row>
    <row r="26" spans="1:10" s="22" customFormat="1" x14ac:dyDescent="0.25">
      <c r="A26" s="155"/>
      <c r="B26" s="155"/>
      <c r="C26" s="155"/>
      <c r="D26" s="155"/>
      <c r="E26" s="155"/>
      <c r="F26" s="155"/>
      <c r="G26" s="155"/>
      <c r="H26" s="183"/>
      <c r="J26" s="168"/>
    </row>
    <row r="27" spans="1:10" s="22" customFormat="1" x14ac:dyDescent="0.25">
      <c r="A27" s="155"/>
      <c r="B27" s="155"/>
      <c r="C27" s="155"/>
      <c r="D27" s="155"/>
      <c r="E27" s="155"/>
      <c r="F27" s="155"/>
      <c r="G27" s="155"/>
      <c r="H27" s="183"/>
      <c r="J27" s="168"/>
    </row>
    <row r="28" spans="1:10" s="22" customFormat="1" x14ac:dyDescent="0.25">
      <c r="A28" s="155"/>
      <c r="B28" s="155"/>
      <c r="C28" s="155"/>
      <c r="D28" s="155"/>
      <c r="E28" s="155"/>
      <c r="F28" s="155"/>
      <c r="G28" s="155"/>
      <c r="H28" s="183"/>
      <c r="J28" s="168"/>
    </row>
    <row r="29" spans="1:10" s="22" customFormat="1" x14ac:dyDescent="0.25">
      <c r="A29" s="155"/>
      <c r="B29" s="155"/>
      <c r="C29" s="155"/>
      <c r="D29" s="155"/>
      <c r="E29" s="155"/>
      <c r="F29" s="155"/>
      <c r="G29" s="155"/>
      <c r="H29" s="183"/>
      <c r="J29" s="168"/>
    </row>
    <row r="30" spans="1:10" s="22" customFormat="1" x14ac:dyDescent="0.25">
      <c r="A30" s="155"/>
      <c r="B30" s="155"/>
      <c r="C30" s="155"/>
      <c r="D30" s="155"/>
      <c r="E30" s="155"/>
      <c r="F30" s="155"/>
      <c r="G30" s="155"/>
      <c r="H30" s="183"/>
      <c r="J30" s="168"/>
    </row>
    <row r="31" spans="1:10" s="22" customFormat="1" x14ac:dyDescent="0.25">
      <c r="A31" s="155"/>
      <c r="B31" s="155"/>
      <c r="C31" s="155"/>
      <c r="D31" s="155"/>
      <c r="E31" s="155"/>
      <c r="F31" s="155"/>
      <c r="G31" s="155"/>
      <c r="H31" s="183"/>
      <c r="J31" s="168"/>
    </row>
    <row r="32" spans="1:10" s="22" customFormat="1" x14ac:dyDescent="0.25">
      <c r="A32" s="155"/>
      <c r="B32" s="155"/>
      <c r="C32" s="155"/>
      <c r="D32" s="155"/>
      <c r="E32" s="155"/>
      <c r="F32" s="155"/>
      <c r="G32" s="155"/>
      <c r="H32" s="183"/>
      <c r="J32" s="168"/>
    </row>
    <row r="33" spans="1:10" s="22" customFormat="1" x14ac:dyDescent="0.25">
      <c r="A33" s="155"/>
      <c r="B33" s="155"/>
      <c r="C33" s="155"/>
      <c r="D33" s="155"/>
      <c r="E33" s="155"/>
      <c r="F33" s="155"/>
      <c r="G33" s="155"/>
      <c r="H33" s="183"/>
      <c r="J33" s="168"/>
    </row>
    <row r="34" spans="1:10" s="22" customFormat="1" x14ac:dyDescent="0.25">
      <c r="A34" s="155"/>
      <c r="B34" s="155"/>
      <c r="C34" s="155"/>
      <c r="D34" s="155"/>
      <c r="E34" s="155"/>
      <c r="F34" s="155"/>
      <c r="G34" s="155"/>
      <c r="H34" s="183"/>
      <c r="J34" s="168"/>
    </row>
    <row r="35" spans="1:10" s="22" customFormat="1" x14ac:dyDescent="0.25">
      <c r="A35" s="155"/>
      <c r="B35" s="155"/>
      <c r="C35" s="155"/>
      <c r="D35" s="155"/>
      <c r="E35" s="155"/>
      <c r="F35" s="155"/>
      <c r="G35" s="155"/>
      <c r="H35" s="183"/>
      <c r="J35" s="168"/>
    </row>
    <row r="36" spans="1:10" s="22" customFormat="1" x14ac:dyDescent="0.25">
      <c r="A36" s="155"/>
      <c r="B36" s="155"/>
      <c r="C36" s="155"/>
      <c r="D36" s="155"/>
      <c r="E36" s="155"/>
      <c r="F36" s="155"/>
      <c r="G36" s="155"/>
      <c r="H36" s="183"/>
      <c r="J36" s="168"/>
    </row>
    <row r="37" spans="1:10" s="22" customFormat="1" x14ac:dyDescent="0.25">
      <c r="A37" s="155"/>
      <c r="B37" s="155"/>
      <c r="C37" s="155"/>
      <c r="D37" s="155"/>
      <c r="E37" s="155"/>
      <c r="F37" s="155"/>
      <c r="G37" s="155"/>
      <c r="H37" s="183"/>
      <c r="J37" s="168"/>
    </row>
    <row r="38" spans="1:10" s="22" customFormat="1" x14ac:dyDescent="0.25">
      <c r="A38" s="155"/>
      <c r="B38" s="155"/>
      <c r="C38" s="155"/>
      <c r="D38" s="155"/>
      <c r="E38" s="155"/>
      <c r="F38" s="155"/>
      <c r="G38" s="155"/>
      <c r="H38" s="183"/>
      <c r="J38" s="168"/>
    </row>
    <row r="39" spans="1:10" s="22" customFormat="1" x14ac:dyDescent="0.25">
      <c r="A39" s="155"/>
      <c r="B39" s="155"/>
      <c r="C39" s="155"/>
      <c r="D39" s="155"/>
      <c r="E39" s="155"/>
      <c r="F39" s="155"/>
      <c r="G39" s="155"/>
      <c r="H39" s="183"/>
      <c r="J39" s="168"/>
    </row>
    <row r="40" spans="1:10" s="22" customFormat="1" x14ac:dyDescent="0.25">
      <c r="A40" s="155"/>
      <c r="B40" s="155"/>
      <c r="C40" s="155"/>
      <c r="D40" s="155"/>
      <c r="E40" s="155"/>
      <c r="F40" s="155"/>
      <c r="G40" s="155"/>
      <c r="H40" s="183"/>
      <c r="J40" s="168"/>
    </row>
    <row r="41" spans="1:10" s="22" customFormat="1" x14ac:dyDescent="0.25">
      <c r="A41" s="155"/>
      <c r="B41" s="155"/>
      <c r="C41" s="155"/>
      <c r="D41" s="155"/>
      <c r="E41" s="155"/>
      <c r="F41" s="155"/>
      <c r="G41" s="155"/>
      <c r="H41" s="183"/>
      <c r="J41" s="168"/>
    </row>
    <row r="42" spans="1:10" s="22" customFormat="1" x14ac:dyDescent="0.25">
      <c r="A42" s="155"/>
      <c r="B42" s="155"/>
      <c r="C42" s="155"/>
      <c r="D42" s="155"/>
      <c r="E42" s="155"/>
      <c r="F42" s="155"/>
      <c r="G42" s="155"/>
      <c r="H42" s="183"/>
      <c r="J42" s="168"/>
    </row>
    <row r="43" spans="1:10" s="22" customFormat="1" x14ac:dyDescent="0.25">
      <c r="A43" s="155"/>
      <c r="B43" s="155"/>
      <c r="C43" s="155"/>
      <c r="D43" s="155"/>
      <c r="E43" s="155"/>
      <c r="F43" s="155"/>
      <c r="G43" s="155"/>
      <c r="H43" s="183"/>
      <c r="J43" s="168"/>
    </row>
    <row r="44" spans="1:10" s="22" customFormat="1" x14ac:dyDescent="0.25">
      <c r="A44" s="155"/>
      <c r="B44" s="155"/>
      <c r="C44" s="155"/>
      <c r="D44" s="155"/>
      <c r="E44" s="155"/>
      <c r="F44" s="155"/>
      <c r="G44" s="155"/>
      <c r="H44" s="183"/>
      <c r="J44" s="168"/>
    </row>
    <row r="45" spans="1:10" s="22" customFormat="1" x14ac:dyDescent="0.25">
      <c r="A45" s="155"/>
      <c r="B45" s="155"/>
      <c r="C45" s="155"/>
      <c r="D45" s="155"/>
      <c r="E45" s="155"/>
      <c r="F45" s="155"/>
      <c r="G45" s="155"/>
      <c r="H45" s="183"/>
      <c r="J45" s="168"/>
    </row>
    <row r="46" spans="1:10" s="22" customFormat="1" x14ac:dyDescent="0.25">
      <c r="A46" s="155"/>
      <c r="B46" s="155"/>
      <c r="C46" s="155"/>
      <c r="D46" s="155"/>
      <c r="E46" s="155"/>
      <c r="F46" s="155"/>
      <c r="G46" s="155"/>
      <c r="H46" s="183"/>
      <c r="J46" s="168"/>
    </row>
    <row r="47" spans="1:10" s="22" customFormat="1" x14ac:dyDescent="0.25">
      <c r="A47" s="155"/>
      <c r="B47" s="155"/>
      <c r="C47" s="155"/>
      <c r="D47" s="155"/>
      <c r="E47" s="155"/>
      <c r="F47" s="155"/>
      <c r="G47" s="155"/>
      <c r="H47" s="183"/>
      <c r="J47" s="168"/>
    </row>
    <row r="48" spans="1:10" s="22" customFormat="1" x14ac:dyDescent="0.25">
      <c r="A48" s="155"/>
      <c r="B48" s="155"/>
      <c r="C48" s="155"/>
      <c r="D48" s="155"/>
      <c r="E48" s="155"/>
      <c r="F48" s="155"/>
      <c r="G48" s="155"/>
      <c r="H48" s="183"/>
      <c r="J48" s="168"/>
    </row>
    <row r="49" spans="1:10" s="22" customFormat="1" x14ac:dyDescent="0.25">
      <c r="A49" s="155"/>
      <c r="B49" s="155"/>
      <c r="C49" s="155"/>
      <c r="D49" s="155"/>
      <c r="E49" s="155"/>
      <c r="F49" s="155"/>
      <c r="G49" s="155"/>
      <c r="H49" s="183"/>
      <c r="J49" s="168"/>
    </row>
    <row r="50" spans="1:10" s="22" customFormat="1" x14ac:dyDescent="0.25">
      <c r="A50" s="155"/>
      <c r="B50" s="155"/>
      <c r="C50" s="155"/>
      <c r="D50" s="155"/>
      <c r="E50" s="155"/>
      <c r="F50" s="155"/>
      <c r="G50" s="155"/>
      <c r="H50" s="183"/>
      <c r="J50" s="168"/>
    </row>
    <row r="51" spans="1:10" s="22" customFormat="1" x14ac:dyDescent="0.25">
      <c r="A51" s="155"/>
      <c r="B51" s="155"/>
      <c r="C51" s="155"/>
      <c r="D51" s="155"/>
      <c r="E51" s="155"/>
      <c r="F51" s="155"/>
      <c r="G51" s="155"/>
      <c r="H51" s="183"/>
      <c r="J51" s="168"/>
    </row>
    <row r="52" spans="1:10" s="22" customFormat="1" x14ac:dyDescent="0.25">
      <c r="A52" s="155"/>
      <c r="B52" s="155"/>
      <c r="C52" s="155"/>
      <c r="D52" s="155"/>
      <c r="E52" s="155"/>
      <c r="F52" s="155"/>
      <c r="G52" s="155"/>
      <c r="H52" s="183"/>
      <c r="J52" s="168"/>
    </row>
    <row r="53" spans="1:10" s="22" customFormat="1" x14ac:dyDescent="0.25">
      <c r="A53" s="155"/>
      <c r="B53" s="155"/>
      <c r="C53" s="155"/>
      <c r="D53" s="155"/>
      <c r="E53" s="155"/>
      <c r="F53" s="155"/>
      <c r="G53" s="155"/>
      <c r="H53" s="183"/>
      <c r="J53" s="168"/>
    </row>
    <row r="54" spans="1:10" s="22" customFormat="1" x14ac:dyDescent="0.25">
      <c r="A54" s="155"/>
      <c r="B54" s="155"/>
      <c r="C54" s="155"/>
      <c r="D54" s="155"/>
      <c r="E54" s="155"/>
      <c r="F54" s="155"/>
      <c r="G54" s="155"/>
      <c r="H54" s="183"/>
      <c r="J54" s="168"/>
    </row>
    <row r="55" spans="1:10" s="22" customFormat="1" x14ac:dyDescent="0.25">
      <c r="A55" s="155"/>
      <c r="B55" s="155"/>
      <c r="C55" s="155"/>
      <c r="D55" s="155"/>
      <c r="E55" s="155"/>
      <c r="F55" s="155"/>
      <c r="G55" s="155"/>
      <c r="H55" s="183"/>
      <c r="J55" s="168"/>
    </row>
    <row r="56" spans="1:10" s="22" customFormat="1" x14ac:dyDescent="0.25">
      <c r="A56" s="155"/>
      <c r="B56" s="155"/>
      <c r="C56" s="155"/>
      <c r="D56" s="155"/>
      <c r="E56" s="155"/>
      <c r="F56" s="155"/>
      <c r="G56" s="155"/>
      <c r="H56" s="183"/>
      <c r="J56" s="168"/>
    </row>
    <row r="57" spans="1:10" s="22" customFormat="1" x14ac:dyDescent="0.25">
      <c r="A57" s="155"/>
      <c r="B57" s="155"/>
      <c r="C57" s="155"/>
      <c r="D57" s="155"/>
      <c r="E57" s="155"/>
      <c r="F57" s="155"/>
      <c r="G57" s="155"/>
      <c r="H57" s="183"/>
      <c r="J57" s="168"/>
    </row>
    <row r="58" spans="1:10" s="22" customFormat="1" x14ac:dyDescent="0.25">
      <c r="A58" s="155"/>
      <c r="B58" s="155"/>
      <c r="C58" s="155"/>
      <c r="D58" s="155"/>
      <c r="E58" s="155"/>
      <c r="F58" s="155"/>
      <c r="G58" s="155"/>
      <c r="H58" s="183"/>
      <c r="J58" s="168"/>
    </row>
    <row r="59" spans="1:10" s="22" customFormat="1" x14ac:dyDescent="0.25">
      <c r="A59" s="155"/>
      <c r="B59" s="155"/>
      <c r="C59" s="155"/>
      <c r="D59" s="155"/>
      <c r="E59" s="155"/>
      <c r="F59" s="155"/>
      <c r="G59" s="155"/>
      <c r="H59" s="183"/>
      <c r="J59" s="168"/>
    </row>
    <row r="60" spans="1:10" s="22" customFormat="1" x14ac:dyDescent="0.25">
      <c r="A60" s="155"/>
      <c r="B60" s="155"/>
      <c r="C60" s="155"/>
      <c r="D60" s="155"/>
      <c r="E60" s="155"/>
      <c r="F60" s="155"/>
      <c r="G60" s="155"/>
      <c r="H60" s="183"/>
      <c r="J60" s="168"/>
    </row>
    <row r="61" spans="1:10" s="22" customFormat="1" x14ac:dyDescent="0.25">
      <c r="A61" s="155"/>
      <c r="B61" s="155"/>
      <c r="C61" s="155"/>
      <c r="D61" s="155"/>
      <c r="E61" s="155"/>
      <c r="F61" s="155"/>
      <c r="G61" s="155"/>
      <c r="H61" s="183"/>
      <c r="J61" s="168"/>
    </row>
    <row r="62" spans="1:10" s="22" customFormat="1" x14ac:dyDescent="0.25">
      <c r="A62" s="155"/>
      <c r="B62" s="155"/>
      <c r="C62" s="155"/>
      <c r="D62" s="155"/>
      <c r="E62" s="155"/>
      <c r="F62" s="155"/>
      <c r="G62" s="155"/>
      <c r="H62" s="183"/>
      <c r="J62" s="168"/>
    </row>
    <row r="63" spans="1:10" s="22" customFormat="1" x14ac:dyDescent="0.25">
      <c r="A63" s="155"/>
      <c r="B63" s="155"/>
      <c r="C63" s="155"/>
      <c r="D63" s="155"/>
      <c r="E63" s="155"/>
      <c r="F63" s="155"/>
      <c r="G63" s="155"/>
      <c r="H63" s="183"/>
      <c r="J63" s="168"/>
    </row>
    <row r="64" spans="1:10" s="22" customFormat="1" x14ac:dyDescent="0.25">
      <c r="A64" s="155"/>
      <c r="B64" s="155"/>
      <c r="C64" s="155"/>
      <c r="D64" s="155"/>
      <c r="E64" s="155"/>
      <c r="F64" s="155"/>
      <c r="G64" s="155"/>
      <c r="H64" s="183"/>
      <c r="J64" s="168"/>
    </row>
    <row r="65" spans="1:10" s="22" customFormat="1" x14ac:dyDescent="0.25">
      <c r="A65" s="155"/>
      <c r="B65" s="155"/>
      <c r="C65" s="155"/>
      <c r="D65" s="155"/>
      <c r="E65" s="155"/>
      <c r="F65" s="155"/>
      <c r="G65" s="155"/>
      <c r="H65" s="183"/>
      <c r="J65" s="168"/>
    </row>
    <row r="66" spans="1:10" s="22" customFormat="1" x14ac:dyDescent="0.25">
      <c r="A66" s="155"/>
      <c r="B66" s="155"/>
      <c r="C66" s="155"/>
      <c r="D66" s="155"/>
      <c r="E66" s="155"/>
      <c r="F66" s="155"/>
      <c r="G66" s="155"/>
      <c r="H66" s="183"/>
      <c r="J66" s="168"/>
    </row>
    <row r="67" spans="1:10" s="22" customFormat="1" x14ac:dyDescent="0.25">
      <c r="A67" s="155"/>
      <c r="B67" s="155"/>
      <c r="C67" s="155"/>
      <c r="D67" s="155"/>
      <c r="E67" s="155"/>
      <c r="F67" s="155"/>
      <c r="G67" s="155"/>
      <c r="H67" s="183"/>
      <c r="J67" s="168"/>
    </row>
    <row r="68" spans="1:10" s="22" customFormat="1" x14ac:dyDescent="0.25">
      <c r="A68" s="155"/>
      <c r="B68" s="155"/>
      <c r="C68" s="155"/>
      <c r="D68" s="155"/>
      <c r="E68" s="155"/>
      <c r="F68" s="155"/>
      <c r="G68" s="155"/>
      <c r="H68" s="183"/>
      <c r="J68" s="168"/>
    </row>
    <row r="69" spans="1:10" s="22" customFormat="1" x14ac:dyDescent="0.25">
      <c r="A69" s="155"/>
      <c r="B69" s="155"/>
      <c r="C69" s="155"/>
      <c r="D69" s="155"/>
      <c r="E69" s="155"/>
      <c r="F69" s="155"/>
      <c r="G69" s="155"/>
      <c r="H69" s="183"/>
      <c r="J69" s="168"/>
    </row>
    <row r="70" spans="1:10" s="22" customFormat="1" x14ac:dyDescent="0.25">
      <c r="A70" s="155"/>
      <c r="B70" s="155"/>
      <c r="C70" s="155"/>
      <c r="D70" s="155"/>
      <c r="E70" s="155"/>
      <c r="F70" s="155"/>
      <c r="G70" s="155"/>
      <c r="H70" s="183"/>
      <c r="J70" s="168"/>
    </row>
    <row r="71" spans="1:10" s="22" customFormat="1" x14ac:dyDescent="0.25">
      <c r="A71" s="155"/>
      <c r="B71" s="155"/>
      <c r="C71" s="155"/>
      <c r="D71" s="155"/>
      <c r="E71" s="155"/>
      <c r="F71" s="155"/>
      <c r="G71" s="155"/>
      <c r="H71" s="183"/>
      <c r="J71" s="168"/>
    </row>
    <row r="72" spans="1:10" s="22" customFormat="1" x14ac:dyDescent="0.25">
      <c r="A72" s="155"/>
      <c r="B72" s="155"/>
      <c r="C72" s="155"/>
      <c r="D72" s="155"/>
      <c r="E72" s="155"/>
      <c r="F72" s="155"/>
      <c r="G72" s="155"/>
      <c r="H72" s="183"/>
      <c r="J72" s="168"/>
    </row>
    <row r="73" spans="1:10" s="22" customFormat="1" x14ac:dyDescent="0.25">
      <c r="A73" s="155"/>
      <c r="B73" s="155"/>
      <c r="C73" s="155"/>
      <c r="D73" s="155"/>
      <c r="E73" s="155"/>
      <c r="F73" s="155"/>
      <c r="G73" s="155"/>
      <c r="H73" s="183"/>
      <c r="J73" s="168"/>
    </row>
    <row r="74" spans="1:10" s="22" customFormat="1" x14ac:dyDescent="0.25">
      <c r="A74" s="155"/>
      <c r="B74" s="155"/>
      <c r="C74" s="155"/>
      <c r="D74" s="155"/>
      <c r="E74" s="155"/>
      <c r="F74" s="155"/>
      <c r="G74" s="155"/>
      <c r="H74" s="183"/>
      <c r="J74" s="168"/>
    </row>
    <row r="75" spans="1:10" s="22" customFormat="1" x14ac:dyDescent="0.25">
      <c r="A75" s="155"/>
      <c r="B75" s="155"/>
      <c r="C75" s="155"/>
      <c r="D75" s="155"/>
      <c r="E75" s="155"/>
      <c r="F75" s="155"/>
      <c r="G75" s="155"/>
      <c r="H75" s="183"/>
      <c r="J75" s="168"/>
    </row>
    <row r="76" spans="1:10" s="22" customFormat="1" x14ac:dyDescent="0.25">
      <c r="A76" s="155"/>
      <c r="B76" s="155"/>
      <c r="C76" s="155"/>
      <c r="D76" s="155"/>
      <c r="E76" s="155"/>
      <c r="F76" s="155"/>
      <c r="G76" s="155"/>
      <c r="H76" s="183"/>
      <c r="J76" s="168"/>
    </row>
    <row r="77" spans="1:10" s="22" customFormat="1" x14ac:dyDescent="0.25">
      <c r="A77" s="155"/>
      <c r="B77" s="155"/>
      <c r="C77" s="155"/>
      <c r="D77" s="155"/>
      <c r="E77" s="155"/>
      <c r="F77" s="155"/>
      <c r="G77" s="155"/>
      <c r="H77" s="183"/>
      <c r="J77" s="168"/>
    </row>
    <row r="78" spans="1:10" s="22" customFormat="1" x14ac:dyDescent="0.25">
      <c r="A78" s="155"/>
      <c r="B78" s="155"/>
      <c r="C78" s="155"/>
      <c r="D78" s="155"/>
      <c r="E78" s="155"/>
      <c r="F78" s="155"/>
      <c r="G78" s="155"/>
      <c r="H78" s="183"/>
      <c r="J78" s="168"/>
    </row>
    <row r="79" spans="1:10" s="22" customFormat="1" x14ac:dyDescent="0.25">
      <c r="A79" s="155"/>
      <c r="B79" s="155"/>
      <c r="C79" s="155"/>
      <c r="D79" s="155"/>
      <c r="E79" s="155"/>
      <c r="F79" s="155"/>
      <c r="G79" s="155"/>
      <c r="H79" s="183"/>
      <c r="J79" s="168"/>
    </row>
    <row r="80" spans="1:10" s="22" customFormat="1" x14ac:dyDescent="0.25">
      <c r="A80" s="155"/>
      <c r="B80" s="155"/>
      <c r="C80" s="155"/>
      <c r="D80" s="155"/>
      <c r="E80" s="155"/>
      <c r="F80" s="155"/>
      <c r="G80" s="155"/>
      <c r="H80" s="183"/>
      <c r="J80" s="168"/>
    </row>
    <row r="81" spans="1:10" s="22" customFormat="1" x14ac:dyDescent="0.25">
      <c r="A81" s="155"/>
      <c r="B81" s="155"/>
      <c r="C81" s="155"/>
      <c r="D81" s="155"/>
      <c r="E81" s="155"/>
      <c r="F81" s="155"/>
      <c r="G81" s="155"/>
      <c r="H81" s="183"/>
      <c r="J81" s="168"/>
    </row>
    <row r="82" spans="1:10" s="22" customFormat="1" x14ac:dyDescent="0.25">
      <c r="A82" s="155"/>
      <c r="B82" s="155"/>
      <c r="C82" s="155"/>
      <c r="D82" s="155"/>
      <c r="E82" s="155"/>
      <c r="F82" s="155"/>
      <c r="G82" s="155"/>
      <c r="H82" s="183"/>
      <c r="J82" s="168"/>
    </row>
    <row r="83" spans="1:10" s="22" customFormat="1" x14ac:dyDescent="0.25">
      <c r="A83" s="155"/>
      <c r="B83" s="155"/>
      <c r="C83" s="155"/>
      <c r="D83" s="155"/>
      <c r="E83" s="155"/>
      <c r="F83" s="155"/>
      <c r="G83" s="155"/>
      <c r="H83" s="183"/>
      <c r="J83" s="168"/>
    </row>
    <row r="84" spans="1:10" s="22" customFormat="1" x14ac:dyDescent="0.25">
      <c r="A84" s="155"/>
      <c r="B84" s="155"/>
      <c r="C84" s="155"/>
      <c r="D84" s="155"/>
      <c r="E84" s="155"/>
      <c r="F84" s="155"/>
      <c r="G84" s="155"/>
      <c r="H84" s="183"/>
      <c r="J84" s="168"/>
    </row>
    <row r="85" spans="1:10" s="22" customFormat="1" x14ac:dyDescent="0.25">
      <c r="A85" s="155"/>
      <c r="B85" s="155"/>
      <c r="C85" s="155"/>
      <c r="D85" s="155"/>
      <c r="E85" s="155"/>
      <c r="F85" s="155"/>
      <c r="G85" s="155"/>
      <c r="H85" s="183"/>
      <c r="J85" s="168"/>
    </row>
    <row r="86" spans="1:10" s="22" customFormat="1" x14ac:dyDescent="0.25">
      <c r="A86" s="155"/>
      <c r="B86" s="155"/>
      <c r="C86" s="155"/>
      <c r="D86" s="155"/>
      <c r="E86" s="155"/>
      <c r="F86" s="155"/>
      <c r="G86" s="155"/>
      <c r="H86" s="183"/>
      <c r="J86" s="168"/>
    </row>
    <row r="87" spans="1:10" s="22" customFormat="1" x14ac:dyDescent="0.25">
      <c r="A87" s="155"/>
      <c r="B87" s="155"/>
      <c r="C87" s="155"/>
      <c r="D87" s="155"/>
      <c r="E87" s="155"/>
      <c r="F87" s="155"/>
      <c r="G87" s="155"/>
      <c r="H87" s="183"/>
      <c r="J87" s="168"/>
    </row>
    <row r="88" spans="1:10" s="22" customFormat="1" x14ac:dyDescent="0.25">
      <c r="A88" s="155"/>
      <c r="B88" s="155"/>
      <c r="C88" s="155"/>
      <c r="D88" s="155"/>
      <c r="E88" s="155"/>
      <c r="F88" s="155"/>
      <c r="G88" s="155"/>
      <c r="H88" s="183"/>
      <c r="J88" s="168"/>
    </row>
    <row r="89" spans="1:10" s="22" customFormat="1" x14ac:dyDescent="0.25">
      <c r="A89" s="155"/>
      <c r="B89" s="155"/>
      <c r="C89" s="155"/>
      <c r="D89" s="155"/>
      <c r="E89" s="155"/>
      <c r="F89" s="155"/>
      <c r="G89" s="155"/>
      <c r="H89" s="183"/>
      <c r="J89" s="168"/>
    </row>
    <row r="90" spans="1:10" s="22" customFormat="1" x14ac:dyDescent="0.25">
      <c r="A90" s="155"/>
      <c r="B90" s="155"/>
      <c r="C90" s="155"/>
      <c r="D90" s="155"/>
      <c r="E90" s="155"/>
      <c r="F90" s="155"/>
      <c r="G90" s="155"/>
      <c r="H90" s="183"/>
      <c r="J90" s="168"/>
    </row>
    <row r="91" spans="1:10" s="22" customFormat="1" x14ac:dyDescent="0.25">
      <c r="A91" s="155"/>
      <c r="B91" s="155"/>
      <c r="C91" s="155"/>
      <c r="D91" s="155"/>
      <c r="E91" s="155"/>
      <c r="F91" s="155"/>
      <c r="G91" s="155"/>
      <c r="H91" s="183"/>
      <c r="J91" s="168"/>
    </row>
    <row r="92" spans="1:10" s="22" customFormat="1" x14ac:dyDescent="0.25">
      <c r="A92" s="155"/>
      <c r="B92" s="155"/>
      <c r="C92" s="155"/>
      <c r="D92" s="155"/>
      <c r="E92" s="155"/>
      <c r="F92" s="155"/>
      <c r="G92" s="155"/>
      <c r="H92" s="183"/>
      <c r="J92" s="168"/>
    </row>
    <row r="93" spans="1:10" s="22" customFormat="1" x14ac:dyDescent="0.25">
      <c r="A93" s="155"/>
      <c r="B93" s="155"/>
      <c r="C93" s="155"/>
      <c r="D93" s="155"/>
      <c r="E93" s="155"/>
      <c r="F93" s="155"/>
      <c r="G93" s="155"/>
      <c r="H93" s="183"/>
      <c r="J93" s="168"/>
    </row>
    <row r="94" spans="1:10" s="22" customFormat="1" x14ac:dyDescent="0.25">
      <c r="A94" s="155"/>
      <c r="B94" s="155"/>
      <c r="C94" s="155"/>
      <c r="D94" s="155"/>
      <c r="E94" s="155"/>
      <c r="F94" s="155"/>
      <c r="G94" s="155"/>
      <c r="H94" s="183"/>
      <c r="J94" s="168"/>
    </row>
    <row r="95" spans="1:10" s="22" customFormat="1" x14ac:dyDescent="0.25">
      <c r="A95" s="155"/>
      <c r="B95" s="155"/>
      <c r="C95" s="155"/>
      <c r="D95" s="155"/>
      <c r="E95" s="155"/>
      <c r="F95" s="155"/>
      <c r="G95" s="155"/>
      <c r="H95" s="183"/>
      <c r="J95" s="168"/>
    </row>
    <row r="96" spans="1:10" s="22" customFormat="1" x14ac:dyDescent="0.25">
      <c r="A96" s="155"/>
      <c r="B96" s="155"/>
      <c r="C96" s="155"/>
      <c r="D96" s="155"/>
      <c r="E96" s="155"/>
      <c r="F96" s="155"/>
      <c r="G96" s="155"/>
      <c r="H96" s="183"/>
      <c r="J96" s="168"/>
    </row>
    <row r="97" spans="1:11" x14ac:dyDescent="0.25">
      <c r="A97" s="24"/>
      <c r="B97" s="24"/>
      <c r="C97" s="24"/>
      <c r="D97" s="24"/>
      <c r="E97" s="24"/>
      <c r="F97" s="24"/>
      <c r="G97" s="24"/>
      <c r="H97" s="184"/>
      <c r="I97" s="1"/>
      <c r="J97" s="187"/>
      <c r="K97" s="1"/>
    </row>
    <row r="98" spans="1:11" x14ac:dyDescent="0.25">
      <c r="A98" s="24"/>
      <c r="B98" s="24"/>
      <c r="C98" s="24"/>
      <c r="D98" s="24"/>
      <c r="E98" s="24"/>
      <c r="F98" s="24"/>
      <c r="G98" s="24"/>
      <c r="H98" s="184"/>
      <c r="I98" s="1"/>
      <c r="J98" s="187"/>
      <c r="K98" s="1"/>
    </row>
    <row r="99" spans="1:11" x14ac:dyDescent="0.25">
      <c r="A99" s="24"/>
      <c r="B99" s="24"/>
      <c r="C99" s="24"/>
      <c r="D99" s="24"/>
      <c r="E99" s="24"/>
      <c r="F99" s="24"/>
      <c r="G99" s="24"/>
      <c r="H99" s="184"/>
      <c r="I99" s="1"/>
      <c r="J99" s="187"/>
      <c r="K99" s="1"/>
    </row>
    <row r="100" spans="1:11" x14ac:dyDescent="0.25">
      <c r="A100" s="24"/>
      <c r="B100" s="24"/>
      <c r="C100" s="24"/>
      <c r="D100" s="24"/>
      <c r="E100" s="24"/>
      <c r="F100" s="24"/>
      <c r="G100" s="24"/>
      <c r="H100" s="184"/>
      <c r="I100" s="1"/>
      <c r="J100" s="187"/>
      <c r="K100" s="1"/>
    </row>
    <row r="101" spans="1:11" x14ac:dyDescent="0.25">
      <c r="A101" s="24"/>
      <c r="B101" s="24"/>
      <c r="C101" s="24"/>
      <c r="D101" s="24"/>
      <c r="E101" s="24"/>
      <c r="F101" s="24"/>
      <c r="G101" s="24"/>
      <c r="H101" s="184"/>
      <c r="I101" s="1"/>
      <c r="J101" s="187"/>
      <c r="K101" s="1"/>
    </row>
    <row r="102" spans="1:11" x14ac:dyDescent="0.25">
      <c r="A102" s="24"/>
      <c r="B102" s="24"/>
      <c r="C102" s="24"/>
      <c r="D102" s="24"/>
      <c r="E102" s="24"/>
      <c r="F102" s="24"/>
      <c r="G102" s="24"/>
      <c r="H102" s="184"/>
      <c r="I102" s="1"/>
      <c r="J102" s="187"/>
      <c r="K102" s="1"/>
    </row>
    <row r="103" spans="1:11" x14ac:dyDescent="0.25">
      <c r="A103" s="24"/>
      <c r="B103" s="24"/>
      <c r="C103" s="24"/>
      <c r="D103" s="24"/>
      <c r="E103" s="24"/>
      <c r="F103" s="24"/>
      <c r="G103" s="24"/>
      <c r="H103" s="184"/>
      <c r="I103" s="1"/>
      <c r="J103" s="187"/>
      <c r="K103" s="1"/>
    </row>
    <row r="104" spans="1:11" x14ac:dyDescent="0.25">
      <c r="A104" s="24"/>
      <c r="B104" s="24"/>
      <c r="C104" s="24"/>
      <c r="D104" s="24"/>
      <c r="E104" s="24"/>
      <c r="F104" s="24"/>
      <c r="G104" s="24"/>
      <c r="H104" s="184"/>
      <c r="I104" s="1"/>
      <c r="J104" s="187"/>
      <c r="K104" s="1"/>
    </row>
    <row r="105" spans="1:11" x14ac:dyDescent="0.25">
      <c r="A105" s="24"/>
      <c r="B105" s="24"/>
      <c r="C105" s="24"/>
      <c r="D105" s="24"/>
      <c r="E105" s="24"/>
      <c r="F105" s="24"/>
      <c r="G105" s="24"/>
      <c r="H105" s="184"/>
      <c r="I105" s="1"/>
      <c r="J105" s="187"/>
      <c r="K105" s="1"/>
    </row>
    <row r="106" spans="1:11" x14ac:dyDescent="0.25">
      <c r="A106" s="24"/>
      <c r="B106" s="24"/>
      <c r="C106" s="24"/>
      <c r="D106" s="24"/>
      <c r="E106" s="24"/>
      <c r="F106" s="24"/>
      <c r="G106" s="24"/>
      <c r="H106" s="184"/>
      <c r="I106" s="1"/>
      <c r="J106" s="187"/>
      <c r="K106" s="1"/>
    </row>
    <row r="107" spans="1:11" x14ac:dyDescent="0.25">
      <c r="A107" s="24"/>
      <c r="B107" s="24"/>
      <c r="C107" s="24"/>
      <c r="D107" s="24"/>
      <c r="E107" s="24"/>
      <c r="F107" s="24"/>
      <c r="G107" s="24"/>
      <c r="H107" s="184"/>
      <c r="I107" s="1"/>
      <c r="J107" s="187"/>
      <c r="K107" s="1"/>
    </row>
    <row r="108" spans="1:11" x14ac:dyDescent="0.25">
      <c r="A108" s="24"/>
      <c r="B108" s="24"/>
      <c r="C108" s="24"/>
      <c r="D108" s="24"/>
      <c r="E108" s="24"/>
      <c r="F108" s="24"/>
      <c r="G108" s="24"/>
      <c r="H108" s="184"/>
      <c r="I108" s="1"/>
      <c r="J108" s="187"/>
      <c r="K108" s="1"/>
    </row>
    <row r="109" spans="1:11" x14ac:dyDescent="0.25">
      <c r="A109" s="24"/>
      <c r="B109" s="24"/>
      <c r="C109" s="24"/>
      <c r="D109" s="24"/>
      <c r="E109" s="24"/>
      <c r="F109" s="24"/>
      <c r="G109" s="24"/>
      <c r="H109" s="184"/>
      <c r="I109" s="1"/>
      <c r="J109" s="187"/>
      <c r="K109" s="1"/>
    </row>
    <row r="110" spans="1:11" x14ac:dyDescent="0.25">
      <c r="A110" s="24"/>
      <c r="B110" s="24"/>
      <c r="C110" s="24"/>
      <c r="D110" s="24"/>
      <c r="E110" s="24"/>
      <c r="F110" s="24"/>
      <c r="G110" s="24"/>
      <c r="H110" s="184"/>
      <c r="I110" s="1"/>
      <c r="J110" s="187"/>
      <c r="K110" s="1"/>
    </row>
  </sheetData>
  <mergeCells count="4">
    <mergeCell ref="A3:B3"/>
    <mergeCell ref="C1:E1"/>
    <mergeCell ref="A2:E2"/>
    <mergeCell ref="A1:B1"/>
  </mergeCells>
  <conditionalFormatting sqref="I10:K64391">
    <cfRule type="cellIs" dxfId="17" priority="108" stopIfTrue="1" operator="equal">
      <formula>"Pending"</formula>
    </cfRule>
    <cfRule type="cellIs" dxfId="16" priority="109" stopIfTrue="1" operator="equal">
      <formula>"NA"</formula>
    </cfRule>
    <cfRule type="cellIs" dxfId="15" priority="110" stopIfTrue="1" operator="equal">
      <formula>"Blocked"</formula>
    </cfRule>
    <cfRule type="cellIs" dxfId="14" priority="111" stopIfTrue="1" operator="equal">
      <formula>"Failed"</formula>
    </cfRule>
    <cfRule type="cellIs" dxfId="13" priority="112" stopIfTrue="1" operator="equal">
      <formula>"Passed"</formula>
    </cfRule>
  </conditionalFormatting>
  <conditionalFormatting sqref="C4:E4">
    <cfRule type="cellIs" dxfId="12" priority="107" stopIfTrue="1" operator="lessThan">
      <formula>1</formula>
    </cfRule>
  </conditionalFormatting>
  <conditionalFormatting sqref="C5:E5 D6:D8">
    <cfRule type="cellIs" dxfId="11" priority="105" stopIfTrue="1" operator="greaterThan">
      <formula>0</formula>
    </cfRule>
    <cfRule type="cellIs" dxfId="10" priority="106" stopIfTrue="1" operator="equal">
      <formula>0</formula>
    </cfRule>
  </conditionalFormatting>
  <conditionalFormatting sqref="C4">
    <cfRule type="cellIs" dxfId="9" priority="97" stopIfTrue="1" operator="greaterThan">
      <formula>0</formula>
    </cfRule>
    <cfRule type="cellIs" dxfId="8" priority="98" stopIfTrue="1" operator="greaterThan">
      <formula>1</formula>
    </cfRule>
    <cfRule type="cellIs" dxfId="7" priority="99" stopIfTrue="1" operator="greaterThan">
      <formula>0</formula>
    </cfRule>
    <cfRule type="cellIs" dxfId="6" priority="100" stopIfTrue="1" operator="greaterThan">
      <formula>1</formula>
    </cfRule>
    <cfRule type="cellIs" dxfId="5" priority="104" stopIfTrue="1" operator="equal">
      <formula>$C$3</formula>
    </cfRule>
  </conditionalFormatting>
  <conditionalFormatting sqref="D4:E4">
    <cfRule type="cellIs" dxfId="4" priority="103" stopIfTrue="1" operator="equal">
      <formula>1</formula>
    </cfRule>
  </conditionalFormatting>
  <conditionalFormatting sqref="C6:E8">
    <cfRule type="cellIs" dxfId="3" priority="101" stopIfTrue="1" operator="equal">
      <formula>0</formula>
    </cfRule>
    <cfRule type="cellIs" dxfId="2" priority="102" stopIfTrue="1" operator="greaterThan">
      <formula>0</formula>
    </cfRule>
  </conditionalFormatting>
  <conditionalFormatting sqref="A9">
    <cfRule type="duplicateValues" dxfId="1" priority="96" stopIfTrue="1"/>
  </conditionalFormatting>
  <conditionalFormatting sqref="A10:A64391">
    <cfRule type="duplicateValues" dxfId="0" priority="113" stopIfTrue="1"/>
  </conditionalFormatting>
  <dataValidations count="1">
    <dataValidation type="list" allowBlank="1" showInputMessage="1" showErrorMessage="1" sqref="I10:K64391">
      <formula1>"Passed,Failed,Blocked,Pending,NA"</formula1>
    </dataValidation>
  </dataValidations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FF9A15DE325542B72758C2E96158F3" ma:contentTypeVersion="0" ma:contentTypeDescription="Create a new document." ma:contentTypeScope="" ma:versionID="09a06e0777e788ef754e2d1b7ae7e63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8AAE90-DE54-45E8-957B-8BEDBA042652}">
  <ds:schemaRefs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13FAE7D-D14D-4605-A537-52EA58E86B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292676E-D74F-4B2B-A7B7-44AA209E0B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Status</vt:lpstr>
      <vt:lpstr>Test Plan</vt:lpstr>
      <vt:lpstr>Schedule</vt:lpstr>
      <vt:lpstr>ChangeRequests</vt:lpstr>
      <vt:lpstr>Scope &amp; Effort</vt:lpstr>
      <vt:lpstr>Validation_Test Cases</vt:lpstr>
      <vt:lpstr>Business_Test Cases</vt:lpstr>
      <vt:lpstr>Requirement missing</vt:lpstr>
      <vt:lpstr>Regression BTC</vt:lpstr>
      <vt:lpstr>RTM</vt:lpstr>
      <vt:lpstr>Defect Report</vt:lpstr>
      <vt:lpstr>TCs review log</vt:lpstr>
      <vt:lpstr>Schedule!Print_Area</vt:lpstr>
      <vt:lpstr>Status!Print_Area</vt:lpstr>
      <vt:lpstr>Schedule!Print_Titles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Document</dc:title>
  <dc:subject>Testing</dc:subject>
  <dc:creator>Aruna Indika Rajapaksha</dc:creator>
  <cp:keywords>Reporting Planning Testing Issues</cp:keywords>
  <cp:lastModifiedBy>Rajeev Kumar Singh</cp:lastModifiedBy>
  <cp:revision>1</cp:revision>
  <cp:lastPrinted>2014-01-21T12:57:39Z</cp:lastPrinted>
  <dcterms:created xsi:type="dcterms:W3CDTF">2007-11-19T03:53:18Z</dcterms:created>
  <dcterms:modified xsi:type="dcterms:W3CDTF">2017-03-20T12:53:03Z</dcterms:modified>
  <cp:category>Quality Assurance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Aruna Indnika Rajapaksha</vt:lpwstr>
  </property>
  <property fmtid="{D5CDD505-2E9C-101B-9397-08002B2CF9AE}" pid="3" name="Mailstop">
    <vt:lpwstr>airajapaksha@gmail.com</vt:lpwstr>
  </property>
  <property fmtid="{D5CDD505-2E9C-101B-9397-08002B2CF9AE}" pid="4" name="Document Number">
    <vt:r8>1.7</vt:r8>
  </property>
  <property fmtid="{D5CDD505-2E9C-101B-9397-08002B2CF9AE}" pid="5" name="Purpose">
    <vt:lpwstr>Quality Assurance - Testing</vt:lpwstr>
  </property>
  <property fmtid="{D5CDD505-2E9C-101B-9397-08002B2CF9AE}" pid="6" name="Telephone Number">
    <vt:lpwstr>+94774281401</vt:lpwstr>
  </property>
  <property fmtid="{D5CDD505-2E9C-101B-9397-08002B2CF9AE}" pid="7" name="Date Completed">
    <vt:lpwstr>01-March-2008</vt:lpwstr>
  </property>
  <property fmtid="{D5CDD505-2E9C-101B-9397-08002B2CF9AE}" pid="8" name="_NewReviewCycle">
    <vt:lpwstr/>
  </property>
</Properties>
</file>