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mp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<sst xmlns="http://schemas.openxmlformats.org/spreadsheetml/2006/main" count="78" uniqueCount="55">
  <si>
    <t xml:space="preserve">uuid</t>
  </si>
  <si>
    <t xml:space="preserve">Ident-Nummer</t>
  </si>
  <si>
    <t xml:space="preserve">Motornennleistung</t>
  </si>
  <si>
    <t xml:space="preserve">Motornennleistung Einheit</t>
  </si>
  <si>
    <t xml:space="preserve">Leistungsaufnahme von</t>
  </si>
  <si>
    <t xml:space="preserve">Leistungsaufnahme bis</t>
  </si>
  <si>
    <t xml:space="preserve">Leistungsaufnahme Einheit</t>
  </si>
  <si>
    <t xml:space="preserve">Stromaufnahmebereich von</t>
  </si>
  <si>
    <t xml:space="preserve">Stromaufnahmebereich bis</t>
  </si>
  <si>
    <t xml:space="preserve">Stromaufnahmebereich Einheit</t>
  </si>
  <si>
    <t xml:space="preserve">Netzanschluss</t>
  </si>
  <si>
    <t xml:space="preserve">Ausgabebereich von</t>
  </si>
  <si>
    <t xml:space="preserve">Ausgabebereich bis</t>
  </si>
  <si>
    <t xml:space="preserve">Ausgabebereich Einheit</t>
  </si>
  <si>
    <t xml:space="preserve">Eingabebereich von</t>
  </si>
  <si>
    <t xml:space="preserve">Eingabebereich bis</t>
  </si>
  <si>
    <t xml:space="preserve">Eingabebereich Einheit</t>
  </si>
  <si>
    <t xml:space="preserve">Kennlinie Steigung _ Sensitivity</t>
  </si>
  <si>
    <t xml:space="preserve">Kennlinie Offset _ Bias</t>
  </si>
  <si>
    <t xml:space="preserve">Hersteller</t>
  </si>
  <si>
    <t xml:space="preserve">Hersteller P_ID</t>
  </si>
  <si>
    <t xml:space="preserve">Bezeichnung</t>
  </si>
  <si>
    <t xml:space="preserve">Seriennummer</t>
  </si>
  <si>
    <t xml:space="preserve">maximaler Druck Wert</t>
  </si>
  <si>
    <t xml:space="preserve">maximaler Druck Einheit</t>
  </si>
  <si>
    <t xml:space="preserve">Verantwortlicher WiMi</t>
  </si>
  <si>
    <t xml:space="preserve">Aufbewahrungsort</t>
  </si>
  <si>
    <t xml:space="preserve">Datenblatt Link</t>
  </si>
  <si>
    <t xml:space="preserve">Kalibrationsprotokoll Link</t>
  </si>
  <si>
    <t xml:space="preserve">letzte Prüfung/ Kalibration</t>
  </si>
  <si>
    <t xml:space="preserve">Zubehör</t>
  </si>
  <si>
    <t xml:space="preserve">Bemerkung</t>
  </si>
  <si>
    <t xml:space="preserve">Datasheet FST-Link</t>
  </si>
  <si>
    <t xml:space="preserve">0193081d-0a00-7d4b-a644-fcb77ece79e1</t>
  </si>
  <si>
    <t xml:space="preserve">W</t>
  </si>
  <si>
    <t xml:space="preserve">A</t>
  </si>
  <si>
    <t xml:space="preserve">1~230 V, 50/60 Hz</t>
  </si>
  <si>
    <t xml:space="preserve">1/s</t>
  </si>
  <si>
    <t xml:space="preserve">V</t>
  </si>
  <si>
    <t xml:space="preserve">WILO</t>
  </si>
  <si>
    <t xml:space="preserve">Stratos 25/1-10</t>
  </si>
  <si>
    <t xml:space="preserve">Pa</t>
  </si>
  <si>
    <t xml:space="preserve">Logan</t>
  </si>
  <si>
    <t xml:space="preserve">Resilienzdemonstrator</t>
  </si>
  <si>
    <t xml:space="preserve">..\3_Konzipieren und Konstruieren\Datenblaetter\info_240917_Datenblatt_Pumpe_Wilo_Stratos_25_1-10-2313.pdf</t>
  </si>
  <si>
    <t xml:space="preserve">Frequenzumrichter IF-Modul-Strator</t>
  </si>
  <si>
    <t xml:space="preserve">Montageort: Pumpe 1</t>
  </si>
  <si>
    <t xml:space="preserve">0193081d-0a01-7b16-90d8-c1dd16e31672</t>
  </si>
  <si>
    <t xml:space="preserve">Stratos 25/1-6</t>
  </si>
  <si>
    <t xml:space="preserve">..\3_Konzipieren und Konstruieren\Datenblaetter\info_240917_Datenblatt_Pumpe_Wilo_Stratos_25_1-6.pdf</t>
  </si>
  <si>
    <t xml:space="preserve">Montageort: Pumpe 2</t>
  </si>
  <si>
    <t xml:space="preserve">0193081d-0a02-74ba-9f80-01f28979b926</t>
  </si>
  <si>
    <t xml:space="preserve">Stratos 25/1-4</t>
  </si>
  <si>
    <t xml:space="preserve">..\3_Konzipieren und Konstruieren\Datenblaetter\info_241024_Datenblatt_Pumpe_Wilo_Stratos_25_1-4.pdf</t>
  </si>
  <si>
    <t xml:space="preserve">Nicht verbaut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</si>
</sst>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AC090"/>
        <bgColor rgb="FFFCD5B5"/>
      </patternFill>
    </fill>
    <fill>
      <patternFill patternType="solid">
        <fgColor rgb="FFFCD5B5"/>
        <bgColor rgb="FFFAC09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linuxlite/AppData/Roaming/Microsoft/3_Konzipieren%20und%20Konstruieren/Datenblaetter/info_240917_Datenblatt_Pumpe_Wilo_Stratos_25_1-10-2313.pdf" TargetMode="External"/><Relationship Id="rId2" Type="http://schemas.openxmlformats.org/officeDocument/2006/relationships/hyperlink" Target="../../linuxlite/AppData/Roaming/Microsoft/3_Konzipieren%20und%20Konstruieren/Datenblaetter/info_240917_Datenblatt_Pumpe_Wilo_Stratos_25_1-6.pdf" TargetMode="External"/><Relationship Id="rId3" Type="http://schemas.openxmlformats.org/officeDocument/2006/relationships/hyperlink" Target="../../linuxlite/AppData/Roaming/Microsoft/3_Konzipieren%20und%20Konstruieren/Datenblaetter/info_241024_Datenblatt_Pumpe_Wilo_Stratos_25_1-4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8.72265625" defaultRowHeight="13.8" zeroHeight="false" outlineLevelRow="0" outlineLevelCol="0"/>
  <cols>
    <col collapsed="false" customWidth="true" hidden="false" outlineLevel="0" max="1" min="1" style="0" width="39.36"/>
    <col collapsed="false" customWidth="true" hidden="false" outlineLevel="0" max="3" min="3" style="0" width="9.86"/>
    <col collapsed="false" customWidth="true" hidden="false" outlineLevel="0" max="4" min="4" style="0" width="16.67"/>
    <col collapsed="false" customWidth="true" hidden="false" outlineLevel="0" max="5" min="5" style="0" width="18.61"/>
    <col collapsed="false" customWidth="true" hidden="false" outlineLevel="0" max="8" min="6" style="0" width="21.57"/>
    <col collapsed="false" customWidth="true" hidden="false" outlineLevel="0" max="9" min="9" style="0" width="20.98"/>
    <col collapsed="false" customWidth="true" hidden="false" outlineLevel="0" max="10" min="10" style="0" width="18.47"/>
    <col collapsed="false" customWidth="true" hidden="false" outlineLevel="0" max="11" min="11" style="0" width="17.13"/>
    <col collapsed="false" customWidth="true" hidden="false" outlineLevel="0" max="12" min="12" style="0" width="24.71"/>
    <col collapsed="false" customWidth="true" hidden="false" outlineLevel="0" max="13" min="13" style="0" width="20.3"/>
    <col collapsed="false" customWidth="true" hidden="false" outlineLevel="0" max="14" min="14" style="0" width="19.85"/>
    <col collapsed="false" customWidth="true" hidden="false" outlineLevel="0" max="15" min="15" style="0" width="21.57"/>
    <col collapsed="false" customWidth="true" hidden="false" outlineLevel="0" max="25" min="16" style="0" width="33.14"/>
    <col collapsed="false" customWidth="true" hidden="false" outlineLevel="0" max="26" min="26" style="0" width="20.3"/>
    <col collapsed="false" customWidth="true" hidden="false" outlineLevel="0" max="27" min="27" style="0" width="28.14"/>
    <col collapsed="false" customWidth="true" hidden="false" outlineLevel="0" max="28" min="28" style="0" width="28.98"/>
    <col collapsed="false" customWidth="true" hidden="false" outlineLevel="0" max="29" min="29" style="0" width="14.59"/>
    <col collapsed="false" customWidth="true" hidden="false" outlineLevel="0" max="30" min="30" style="0" width="21.11"/>
    <col collapsed="false" customWidth="true" hidden="false" outlineLevel="0" max="31" min="31" style="0" width="19.86"/>
    <col collapsed="false" customWidth="true" hidden="false" outlineLevel="0" max="34" min="34" style="0" width="19.85"/>
    <col collapsed="false" customWidth="true" hidden="false" outlineLevel="0" max="35" min="35" style="0" width="23.57"/>
    <col collapsed="false" customWidth="true" hidden="false" outlineLevel="0" max="36" min="36" style="0" width="18"/>
    <col collapsed="false" customWidth="true" hidden="false" outlineLevel="0" max="37" min="37" style="0" width="22.43"/>
    <col collapsed="false" customWidth="true" hidden="false" outlineLevel="0" max="38" min="38" style="0" width="17"/>
    <col collapsed="false" customWidth="true" hidden="false" outlineLevel="0" max="39" min="39" style="0" width="20.57"/>
    <col collapsed="false" customWidth="true" hidden="false" outlineLevel="0" max="40" min="40" style="0" width="22.28"/>
    <col collapsed="false" customWidth="true" hidden="false" outlineLevel="0" max="41" min="41" style="0" width="25.71"/>
    <col collapsed="false" customWidth="true" hidden="false" outlineLevel="0" max="42" min="42" style="0" width="22.57"/>
    <col collapsed="false" customWidth="true" hidden="false" outlineLevel="0" max="43" min="43" style="0" width="99.94"/>
    <col collapsed="false" customWidth="true" hidden="false" outlineLevel="0" max="44" min="44" style="0" width="21.14"/>
    <col collapsed="false" customWidth="true" hidden="false" outlineLevel="0" max="45" min="45" style="0" width="19.57"/>
    <col collapsed="false" customWidth="true" hidden="false" outlineLevel="0" max="46" min="46" style="0" width="21.29"/>
    <col collapsed="false" customWidth="true" hidden="false" outlineLevel="0" max="47" min="47" style="0" width="14.57"/>
    <col collapsed="false" customWidth="true" hidden="false" outlineLevel="0" max="48" min="48" style="0" width="16.41"/>
  </cols>
  <sheetData>
    <row r="1" customFormat="false" ht="3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customFormat="false" ht="9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  <c r="P2" s="2"/>
      <c r="Q2" s="2"/>
      <c r="R2" s="3"/>
      <c r="S2" s="3"/>
      <c r="T2" s="1"/>
      <c r="U2" s="3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4.9" hidden="false" customHeight="false" outlineLevel="0" collapsed="false">
      <c r="A3" s="0" t="s">
        <v>33</v>
      </c>
      <c r="C3" s="0" t="n">
        <v>140</v>
      </c>
      <c r="D3" s="0" t="s">
        <v>34</v>
      </c>
      <c r="E3" s="0" t="n">
        <v>9</v>
      </c>
      <c r="F3" s="0" t="n">
        <v>190</v>
      </c>
      <c r="G3" s="0" t="s">
        <v>34</v>
      </c>
      <c r="H3" s="0" t="n">
        <v>0.13</v>
      </c>
      <c r="I3" s="0" t="n">
        <v>1.3</v>
      </c>
      <c r="J3" s="0" t="s">
        <v>35</v>
      </c>
      <c r="K3" s="0" t="s">
        <v>36</v>
      </c>
      <c r="L3" s="0" t="n">
        <f aca="false">1400/60</f>
        <v>23.3333333333333</v>
      </c>
      <c r="M3" s="0" t="n">
        <f aca="false">4450/60</f>
        <v>74.1666666666667</v>
      </c>
      <c r="N3" s="0" t="s">
        <v>37</v>
      </c>
      <c r="O3" s="0" t="n">
        <v>3</v>
      </c>
      <c r="P3" s="0" t="n">
        <v>10</v>
      </c>
      <c r="Q3" s="0" t="s">
        <v>38</v>
      </c>
      <c r="R3" s="0" t="n">
        <f aca="false">(M3-L3)/(P3-O3)</f>
        <v>7.26190476190476</v>
      </c>
      <c r="S3" s="0" t="n">
        <f aca="false">M3-(R3*P3)</f>
        <v>1.54761904761904</v>
      </c>
      <c r="T3" s="0" t="s">
        <v>39</v>
      </c>
      <c r="V3" s="0" t="s">
        <v>40</v>
      </c>
      <c r="X3" s="0" t="n">
        <v>1000000</v>
      </c>
      <c r="Y3" s="0" t="s">
        <v>41</v>
      </c>
      <c r="Z3" s="0" t="s">
        <v>42</v>
      </c>
      <c r="AA3" s="0" t="s">
        <v>43</v>
      </c>
      <c r="AB3" s="4" t="s">
        <v>44</v>
      </c>
      <c r="AE3" s="0" t="s">
        <v>45</v>
      </c>
      <c r="AF3" s="0" t="s">
        <v>46</v>
      </c>
    </row>
    <row r="4" customFormat="false" ht="14.9" hidden="false" customHeight="false" outlineLevel="0" collapsed="false">
      <c r="A4" s="0" t="s">
        <v>47</v>
      </c>
      <c r="C4" s="0" t="n">
        <v>65</v>
      </c>
      <c r="D4" s="0" t="s">
        <v>34</v>
      </c>
      <c r="E4" s="0" t="n">
        <v>9</v>
      </c>
      <c r="F4" s="0" t="n">
        <v>85</v>
      </c>
      <c r="G4" s="0" t="s">
        <v>34</v>
      </c>
      <c r="H4" s="0" t="n">
        <v>0.13</v>
      </c>
      <c r="I4" s="0" t="n">
        <v>0.78</v>
      </c>
      <c r="J4" s="0" t="s">
        <v>35</v>
      </c>
      <c r="K4" s="0" t="s">
        <v>36</v>
      </c>
      <c r="L4" s="0" t="n">
        <f aca="false">1400/60</f>
        <v>23.3333333333333</v>
      </c>
      <c r="M4" s="0" t="n">
        <f aca="false">3400/60</f>
        <v>56.6666666666667</v>
      </c>
      <c r="N4" s="0" t="s">
        <v>37</v>
      </c>
      <c r="O4" s="0" t="n">
        <v>3</v>
      </c>
      <c r="P4" s="0" t="n">
        <v>10</v>
      </c>
      <c r="Q4" s="0" t="s">
        <v>38</v>
      </c>
      <c r="R4" s="0" t="n">
        <f aca="false">(M4-L4)/(P4-O4)</f>
        <v>4.76190476190476</v>
      </c>
      <c r="S4" s="0" t="n">
        <f aca="false">M4-(R4*P4)</f>
        <v>9.04761904761906</v>
      </c>
      <c r="T4" s="0" t="s">
        <v>39</v>
      </c>
      <c r="V4" s="0" t="s">
        <v>48</v>
      </c>
      <c r="X4" s="0" t="n">
        <v>1000000</v>
      </c>
      <c r="Y4" s="0" t="s">
        <v>41</v>
      </c>
      <c r="Z4" s="0" t="s">
        <v>42</v>
      </c>
      <c r="AA4" s="0" t="s">
        <v>43</v>
      </c>
      <c r="AB4" s="4" t="s">
        <v>49</v>
      </c>
      <c r="AE4" s="0" t="s">
        <v>45</v>
      </c>
      <c r="AF4" s="0" t="s">
        <v>50</v>
      </c>
    </row>
    <row r="5" customFormat="false" ht="14.9" hidden="false" customHeight="false" outlineLevel="0" collapsed="false">
      <c r="A5" s="0" t="s">
        <v>51</v>
      </c>
      <c r="C5" s="0" t="n">
        <v>30</v>
      </c>
      <c r="D5" s="0" t="s">
        <v>34</v>
      </c>
      <c r="E5" s="0" t="n">
        <v>9</v>
      </c>
      <c r="F5" s="0" t="n">
        <v>38</v>
      </c>
      <c r="G5" s="0" t="s">
        <v>34</v>
      </c>
      <c r="H5" s="0" t="n">
        <v>0.13</v>
      </c>
      <c r="I5" s="0" t="n">
        <v>0.35</v>
      </c>
      <c r="J5" s="0" t="s">
        <v>35</v>
      </c>
      <c r="K5" s="0" t="s">
        <v>36</v>
      </c>
      <c r="L5" s="0" t="n">
        <f aca="false">1400/60</f>
        <v>23.3333333333333</v>
      </c>
      <c r="M5" s="0" t="n">
        <f aca="false">2800/60</f>
        <v>46.6666666666667</v>
      </c>
      <c r="N5" s="0" t="s">
        <v>37</v>
      </c>
      <c r="O5" s="0" t="n">
        <v>3</v>
      </c>
      <c r="P5" s="0" t="n">
        <v>10</v>
      </c>
      <c r="Q5" s="0" t="s">
        <v>38</v>
      </c>
      <c r="R5" s="0" t="n">
        <f aca="false">(M5-L5)/(P5-O5)</f>
        <v>3.33333333333333</v>
      </c>
      <c r="S5" s="0" t="n">
        <f aca="false">M5-(R5*P5)</f>
        <v>13.3333333333333</v>
      </c>
      <c r="T5" s="0" t="s">
        <v>39</v>
      </c>
      <c r="V5" s="0" t="s">
        <v>52</v>
      </c>
      <c r="X5" s="0" t="n">
        <v>1000000</v>
      </c>
      <c r="Y5" s="0" t="s">
        <v>41</v>
      </c>
      <c r="Z5" s="0" t="s">
        <v>42</v>
      </c>
      <c r="AA5" s="0" t="s">
        <v>43</v>
      </c>
      <c r="AB5" s="4" t="s">
        <v>53</v>
      </c>
      <c r="AE5" s="0" t="s">
        <v>45</v>
      </c>
      <c r="AF5" s="0" t="s">
        <v>54</v>
      </c>
    </row>
  </sheetData>
  <mergeCells count="3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</mergeCells>
  <hyperlinks>
    <hyperlink ref="AB3" r:id="rId1" display="..\3_Konzipieren und Konstruieren\Datenblaetter\info_240917_Datenblatt_Pumpe_Wilo_Stratos_25_1-10-2313.pdf"/>
    <hyperlink ref="AB4" r:id="rId2" display="..\3_Konzipieren und Konstruieren\Datenblaetter\info_240917_Datenblatt_Pumpe_Wilo_Stratos_25_1-6.pdf"/>
    <hyperlink ref="AB5" r:id="rId3" display="..\3_Konzipieren und Konstruieren\Datenblaetter\info_241024_Datenblatt_Pumpe_Wilo_Stratos_25_1-4.pdf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2014-11-04T13:28:32Z</dcterms:created>
  <dc:creator>Paul Taubert</dc:creator>
  <dc:description/>
  <dc:language>en-GB</dc:language>
  <cp:lastModifiedBy/>
  <cp:lastPrinted>2014-11-05T11:51:13Z</cp:lastPrinted>
  <dcterms:modified xsi:type="dcterms:W3CDTF">2024-11-18T23:01:16Z</dcterms:modified>
  <cp:revision>155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