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180" windowWidth="18915" windowHeight="838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  <c r="E5" i="1" l="1"/>
  <c r="K5" i="1" l="1"/>
  <c r="G5" i="1"/>
  <c r="E12" i="1" l="1"/>
  <c r="E11" i="1"/>
  <c r="E10" i="1"/>
  <c r="E9" i="1"/>
  <c r="E8" i="1"/>
  <c r="E7" i="1"/>
  <c r="E6" i="1"/>
  <c r="E4" i="1"/>
  <c r="E3" i="1"/>
  <c r="E2" i="1"/>
  <c r="K2" i="1" l="1"/>
  <c r="G2" i="1"/>
  <c r="K7" i="1"/>
  <c r="G7" i="1"/>
  <c r="K9" i="1"/>
  <c r="G9" i="1"/>
  <c r="K11" i="1"/>
  <c r="G11" i="1"/>
  <c r="K3" i="1"/>
  <c r="G3" i="1"/>
  <c r="K6" i="1"/>
  <c r="G6" i="1"/>
  <c r="K8" i="1"/>
  <c r="G8" i="1"/>
  <c r="K10" i="1"/>
  <c r="G10" i="1"/>
  <c r="K12" i="1"/>
  <c r="G12" i="1"/>
  <c r="K4" i="1"/>
  <c r="G4" i="1"/>
</calcChain>
</file>

<file path=xl/sharedStrings.xml><?xml version="1.0" encoding="utf-8"?>
<sst xmlns="http://schemas.openxmlformats.org/spreadsheetml/2006/main" count="23" uniqueCount="13">
  <si>
    <t>Fluessigkeit</t>
  </si>
  <si>
    <t>Lfd.Nr.</t>
  </si>
  <si>
    <t>Datum</t>
  </si>
  <si>
    <t>Temp. [°C]</t>
  </si>
  <si>
    <t>[K]</t>
  </si>
  <si>
    <t>1/T [1/K]</t>
  </si>
  <si>
    <t>system. Fehler Temp.</t>
  </si>
  <si>
    <t>Abweichung Temp.</t>
  </si>
  <si>
    <t>Dichte [g/l]</t>
  </si>
  <si>
    <t>Standardabweichnung Dichte[g/l]</t>
  </si>
  <si>
    <t>Messzeit [s]</t>
  </si>
  <si>
    <t>ln(Dichte)</t>
  </si>
  <si>
    <t>SHELL_TELUS_S2_M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</si>
</sst>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SHELL_TELUS_S2_M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Dichte [g/l]</c:v>
                </c:pt>
              </c:strCache>
            </c:strRef>
          </c:tx>
          <c:xVal>
            <c:numRef>
              <c:f>Tabelle1!$E$2:$E$12</c:f>
              <c:numCache>
                <c:formatCode>0.00</c:formatCode>
                <c:ptCount val="11"/>
                <c:pt idx="0">
                  <c:v>288.14999999999998</c:v>
                </c:pt>
                <c:pt idx="1">
                  <c:v>293.14999999999998</c:v>
                </c:pt>
                <c:pt idx="2">
                  <c:v>298.45</c:v>
                </c:pt>
                <c:pt idx="3">
                  <c:v>303.14999999999998</c:v>
                </c:pt>
                <c:pt idx="4">
                  <c:v>308.14999999999998</c:v>
                </c:pt>
                <c:pt idx="5">
                  <c:v>313.14999999999998</c:v>
                </c:pt>
                <c:pt idx="6">
                  <c:v>318.14999999999998</c:v>
                </c:pt>
                <c:pt idx="7">
                  <c:v>323.14999999999998</c:v>
                </c:pt>
                <c:pt idx="8">
                  <c:v>328.15</c:v>
                </c:pt>
                <c:pt idx="9">
                  <c:v>333.25</c:v>
                </c:pt>
                <c:pt idx="10">
                  <c:v>338.15</c:v>
                </c:pt>
              </c:numCache>
            </c:numRef>
          </c:xVal>
          <c:yVal>
            <c:numRef>
              <c:f>Tabelle1!$H$2:$H$12</c:f>
              <c:numCache>
                <c:formatCode>0.00</c:formatCode>
                <c:ptCount val="11"/>
                <c:pt idx="0">
                  <c:v>866.1</c:v>
                </c:pt>
                <c:pt idx="1">
                  <c:v>863</c:v>
                </c:pt>
                <c:pt idx="2">
                  <c:v>858.9</c:v>
                </c:pt>
                <c:pt idx="3">
                  <c:v>856.8</c:v>
                </c:pt>
                <c:pt idx="4">
                  <c:v>853.9</c:v>
                </c:pt>
                <c:pt idx="5">
                  <c:v>853</c:v>
                </c:pt>
                <c:pt idx="6">
                  <c:v>849.3</c:v>
                </c:pt>
                <c:pt idx="7">
                  <c:v>847</c:v>
                </c:pt>
                <c:pt idx="8">
                  <c:v>844.6</c:v>
                </c:pt>
                <c:pt idx="9">
                  <c:v>839.6</c:v>
                </c:pt>
                <c:pt idx="10">
                  <c:v>834.4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696"/>
        <c:axId val="57664256"/>
      </c:scatterChart>
      <c:valAx>
        <c:axId val="4327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in K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7664256"/>
        <c:crosses val="autoZero"/>
        <c:crossBetween val="midCat"/>
        <c:majorUnit val="5"/>
      </c:valAx>
      <c:valAx>
        <c:axId val="576642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4327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SHELL_TELUS_S2_M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ln(Dichte)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166302896348483"/>
                  <c:y val="-2.334509910399131E-2"/>
                </c:manualLayout>
              </c:layout>
              <c:numFmt formatCode="General" sourceLinked="0"/>
            </c:trendlineLbl>
          </c:trendline>
          <c:xVal>
            <c:numRef>
              <c:f>Tabelle1!$K$2:$K$12</c:f>
              <c:numCache>
                <c:formatCode>General</c:formatCode>
                <c:ptCount val="11"/>
                <c:pt idx="0">
                  <c:v>3.4704147145583901E-3</c:v>
                </c:pt>
                <c:pt idx="1">
                  <c:v>3.4112229234180458E-3</c:v>
                </c:pt>
                <c:pt idx="2">
                  <c:v>3.3506449991623391E-3</c:v>
                </c:pt>
                <c:pt idx="3">
                  <c:v>3.298697014679202E-3</c:v>
                </c:pt>
                <c:pt idx="4">
                  <c:v>3.2451728054518907E-3</c:v>
                </c:pt>
                <c:pt idx="5">
                  <c:v>3.1933578157432542E-3</c:v>
                </c:pt>
                <c:pt idx="6">
                  <c:v>3.1431714600031434E-3</c:v>
                </c:pt>
                <c:pt idx="7">
                  <c:v>3.0945381401825778E-3</c:v>
                </c:pt>
                <c:pt idx="8">
                  <c:v>3.0473868657626088E-3</c:v>
                </c:pt>
                <c:pt idx="9">
                  <c:v>3.0007501875468868E-3</c:v>
                </c:pt>
                <c:pt idx="10">
                  <c:v>2.9572674848440043E-3</c:v>
                </c:pt>
              </c:numCache>
            </c:numRef>
          </c:xVal>
          <c:yVal>
            <c:numRef>
              <c:f>Tabelle1!$L$2:$L$12</c:f>
              <c:numCache>
                <c:formatCode>General</c:formatCode>
                <c:ptCount val="11"/>
                <c:pt idx="0">
                  <c:v>6.764000375336999</c:v>
                </c:pt>
                <c:pt idx="1">
                  <c:v>6.7604146910834277</c:v>
                </c:pt>
                <c:pt idx="2">
                  <c:v>6.7556525007721788</c:v>
                </c:pt>
                <c:pt idx="3">
                  <c:v>6.753204519133539</c:v>
                </c:pt>
                <c:pt idx="4">
                  <c:v>6.7498140909135609</c:v>
                </c:pt>
                <c:pt idx="5">
                  <c:v>6.7487595474916793</c:v>
                </c:pt>
                <c:pt idx="6">
                  <c:v>6.7444124807859636</c:v>
                </c:pt>
                <c:pt idx="7">
                  <c:v>6.7417006946520548</c:v>
                </c:pt>
                <c:pt idx="8">
                  <c:v>6.7388631424998433</c:v>
                </c:pt>
                <c:pt idx="9">
                  <c:v>6.732925587946478</c:v>
                </c:pt>
                <c:pt idx="10">
                  <c:v>6.7267129036865629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848"/>
        <c:axId val="80784768"/>
      </c:scatterChart>
      <c:valAx>
        <c:axId val="807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1/T</a:t>
                </a:r>
                <a:r>
                  <a:rPr lang="de-DE" baseline="0"/>
                  <a:t> in K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84768"/>
        <c:crosses val="autoZero"/>
        <c:crossBetween val="midCat"/>
      </c:valAx>
      <c:valAx>
        <c:axId val="8078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Ln</a:t>
                </a:r>
                <a:r>
                  <a:rPr lang="de-DE" baseline="0"/>
                  <a:t> (Dichte)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8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30107258744314"/>
          <c:y val="0.42829685944429358"/>
          <c:w val="0.25669831699693874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12</xdr:row>
      <xdr:rowOff>152400</xdr:rowOff>
    </xdr:from>
    <xdr:to>
      <xdr:col>7</xdr:col>
      <xdr:colOff>171450</xdr:colOff>
      <xdr:row>27</xdr:row>
      <xdr:rowOff>57149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285751</xdr:colOff>
      <xdr:row>12</xdr:row>
      <xdr:rowOff>133350</xdr:rowOff>
    </xdr:from>
    <xdr:to>
      <xdr:col>12</xdr:col>
      <xdr:colOff>514350</xdr:colOff>
      <xdr:row>27</xdr:row>
      <xdr:rowOff>38100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5" x14ac:dyDescent="0.25"/>
  <cols>
    <col min="1" max="1" width="10" customWidth="1"/>
    <col min="2" max="2" width="19.7109375" customWidth="1"/>
    <col min="3" max="3" width="6.85546875" customWidth="1"/>
    <col min="4" max="4" width="10.85546875" customWidth="1"/>
    <col min="5" max="5" width="6.7109375" customWidth="1"/>
    <col min="6" max="7" width="12.7109375" customWidth="1"/>
    <col min="8" max="8" width="20" customWidth="1"/>
    <col min="9" max="9" width="20.7109375" customWidth="1"/>
  </cols>
  <sheetData>
    <row r="1" spans="1:12" ht="32.25" customHeight="1" x14ac:dyDescent="0.25">
      <c r="A1" s="1" t="s">
        <v>2</v>
      </c>
      <c r="B1" s="1" t="s">
        <v>0</v>
      </c>
      <c r="C1" s="1" t="s">
        <v>1</v>
      </c>
      <c r="D1" s="5" t="s">
        <v>3</v>
      </c>
      <c r="E1" s="1" t="s">
        <v>4</v>
      </c>
      <c r="F1" s="4" t="s">
        <v>6</v>
      </c>
      <c r="G1" s="8" t="s">
        <v>7</v>
      </c>
      <c r="H1" s="6" t="s">
        <v>8</v>
      </c>
      <c r="I1" s="4" t="s">
        <v>9</v>
      </c>
      <c r="J1" s="4" t="s">
        <v>10</v>
      </c>
      <c r="K1" s="7" t="s">
        <v>5</v>
      </c>
      <c r="L1" s="7" t="s">
        <v>11</v>
      </c>
    </row>
    <row r="2" spans="1:12" x14ac:dyDescent="0.25">
      <c r="A2" s="2">
        <v>42963</v>
      </c>
      <c r="B2" s="10" t="s">
        <v>12</v>
      </c>
      <c r="C2">
        <v>1</v>
      </c>
      <c r="D2">
        <v>15</v>
      </c>
      <c r="E2" s="3">
        <f t="shared" ref="E2:E12" si="0">273.15+D2</f>
        <v>288.14999999999998</v>
      </c>
      <c r="F2" s="3">
        <v>0</v>
      </c>
      <c r="G2" s="3">
        <f>E2-F2</f>
        <v>288.14999999999998</v>
      </c>
      <c r="H2" s="3">
        <v>866.1</v>
      </c>
      <c r="I2" s="3">
        <v>0</v>
      </c>
      <c r="J2" s="9">
        <v>2</v>
      </c>
      <c r="K2">
        <f t="shared" ref="K2:K12" si="1">1/E2</f>
        <v>3.4704147145583901E-3</v>
      </c>
      <c r="L2">
        <f t="shared" ref="L2:L12" si="2">LN(H2)</f>
        <v>6.764000375336999</v>
      </c>
    </row>
    <row r="3" spans="1:12" x14ac:dyDescent="0.25">
      <c r="A3" s="2">
        <v>42963</v>
      </c>
      <c r="B3" s="10" t="s">
        <v>12</v>
      </c>
      <c r="C3">
        <v>2</v>
      </c>
      <c r="D3">
        <v>20</v>
      </c>
      <c r="E3" s="3">
        <f t="shared" si="0"/>
        <v>293.14999999999998</v>
      </c>
      <c r="F3" s="3">
        <v>0</v>
      </c>
      <c r="G3" s="3">
        <f t="shared" ref="G3:G12" si="3">E3-F3</f>
        <v>293.14999999999998</v>
      </c>
      <c r="H3" s="3">
        <v>863</v>
      </c>
      <c r="I3" s="3">
        <v>0</v>
      </c>
      <c r="J3" s="9">
        <v>2</v>
      </c>
      <c r="K3">
        <f t="shared" si="1"/>
        <v>3.4112229234180458E-3</v>
      </c>
      <c r="L3">
        <f t="shared" si="2"/>
        <v>6.7604146910834277</v>
      </c>
    </row>
    <row r="4" spans="1:12" x14ac:dyDescent="0.25">
      <c r="A4" s="2">
        <v>42963</v>
      </c>
      <c r="B4" s="10" t="s">
        <v>12</v>
      </c>
      <c r="C4">
        <v>3</v>
      </c>
      <c r="D4">
        <v>25.3</v>
      </c>
      <c r="E4" s="3">
        <f t="shared" si="0"/>
        <v>298.45</v>
      </c>
      <c r="F4" s="3">
        <v>0</v>
      </c>
      <c r="G4" s="3">
        <f t="shared" si="3"/>
        <v>298.45</v>
      </c>
      <c r="H4" s="3">
        <v>858.9</v>
      </c>
      <c r="I4" s="3">
        <v>0</v>
      </c>
      <c r="J4" s="9">
        <v>2</v>
      </c>
      <c r="K4">
        <f t="shared" si="1"/>
        <v>3.3506449991623391E-3</v>
      </c>
      <c r="L4">
        <f t="shared" si="2"/>
        <v>6.7556525007721788</v>
      </c>
    </row>
    <row r="5" spans="1:12" x14ac:dyDescent="0.25">
      <c r="A5" s="2">
        <v>42963</v>
      </c>
      <c r="B5" s="10" t="s">
        <v>12</v>
      </c>
      <c r="C5">
        <v>4</v>
      </c>
      <c r="D5">
        <v>30</v>
      </c>
      <c r="E5" s="3">
        <f t="shared" si="0"/>
        <v>303.14999999999998</v>
      </c>
      <c r="F5" s="3">
        <v>0</v>
      </c>
      <c r="G5" s="3">
        <f t="shared" si="3"/>
        <v>303.14999999999998</v>
      </c>
      <c r="H5" s="3">
        <v>856.8</v>
      </c>
      <c r="I5" s="3">
        <v>0</v>
      </c>
      <c r="J5" s="9">
        <v>2</v>
      </c>
      <c r="K5">
        <f t="shared" si="1"/>
        <v>3.298697014679202E-3</v>
      </c>
      <c r="L5">
        <f t="shared" si="2"/>
        <v>6.753204519133539</v>
      </c>
    </row>
    <row r="6" spans="1:12" x14ac:dyDescent="0.25">
      <c r="A6" s="2">
        <v>42963</v>
      </c>
      <c r="B6" s="10" t="s">
        <v>12</v>
      </c>
      <c r="C6">
        <v>5</v>
      </c>
      <c r="D6">
        <v>35</v>
      </c>
      <c r="E6" s="3">
        <f t="shared" si="0"/>
        <v>308.14999999999998</v>
      </c>
      <c r="F6" s="3">
        <v>0</v>
      </c>
      <c r="G6" s="3">
        <f t="shared" si="3"/>
        <v>308.14999999999998</v>
      </c>
      <c r="H6" s="3">
        <v>853.9</v>
      </c>
      <c r="I6" s="3">
        <v>0</v>
      </c>
      <c r="J6" s="9">
        <v>2</v>
      </c>
      <c r="K6">
        <f t="shared" si="1"/>
        <v>3.2451728054518907E-3</v>
      </c>
      <c r="L6">
        <f t="shared" si="2"/>
        <v>6.7498140909135609</v>
      </c>
    </row>
    <row r="7" spans="1:12" x14ac:dyDescent="0.25">
      <c r="A7" s="2">
        <v>42963</v>
      </c>
      <c r="B7" s="10" t="s">
        <v>12</v>
      </c>
      <c r="C7">
        <v>6</v>
      </c>
      <c r="D7">
        <v>40</v>
      </c>
      <c r="E7" s="3">
        <f t="shared" si="0"/>
        <v>313.14999999999998</v>
      </c>
      <c r="F7" s="3">
        <v>0</v>
      </c>
      <c r="G7" s="3">
        <f t="shared" si="3"/>
        <v>313.14999999999998</v>
      </c>
      <c r="H7" s="3">
        <v>853</v>
      </c>
      <c r="I7" s="3">
        <v>0</v>
      </c>
      <c r="J7" s="9">
        <v>2</v>
      </c>
      <c r="K7">
        <f t="shared" si="1"/>
        <v>3.1933578157432542E-3</v>
      </c>
      <c r="L7">
        <f t="shared" si="2"/>
        <v>6.7487595474916793</v>
      </c>
    </row>
    <row r="8" spans="1:12" x14ac:dyDescent="0.25">
      <c r="A8" s="2">
        <v>42963</v>
      </c>
      <c r="B8" s="10" t="s">
        <v>12</v>
      </c>
      <c r="C8">
        <v>7</v>
      </c>
      <c r="D8">
        <v>45</v>
      </c>
      <c r="E8" s="3">
        <f t="shared" si="0"/>
        <v>318.14999999999998</v>
      </c>
      <c r="F8" s="3">
        <v>0</v>
      </c>
      <c r="G8" s="3">
        <f t="shared" si="3"/>
        <v>318.14999999999998</v>
      </c>
      <c r="H8" s="3">
        <v>849.3</v>
      </c>
      <c r="I8" s="3">
        <v>0</v>
      </c>
      <c r="J8" s="9">
        <v>2</v>
      </c>
      <c r="K8">
        <f t="shared" si="1"/>
        <v>3.1431714600031434E-3</v>
      </c>
      <c r="L8">
        <f t="shared" si="2"/>
        <v>6.7444124807859636</v>
      </c>
    </row>
    <row r="9" spans="1:12" x14ac:dyDescent="0.25">
      <c r="A9" s="2">
        <v>42963</v>
      </c>
      <c r="B9" s="10" t="s">
        <v>12</v>
      </c>
      <c r="C9">
        <v>8</v>
      </c>
      <c r="D9">
        <v>50</v>
      </c>
      <c r="E9" s="3">
        <f t="shared" si="0"/>
        <v>323.14999999999998</v>
      </c>
      <c r="F9" s="3">
        <v>0</v>
      </c>
      <c r="G9" s="3">
        <f t="shared" si="3"/>
        <v>323.14999999999998</v>
      </c>
      <c r="H9" s="3">
        <v>847</v>
      </c>
      <c r="I9" s="3">
        <v>0</v>
      </c>
      <c r="J9" s="9">
        <v>2</v>
      </c>
      <c r="K9">
        <f t="shared" si="1"/>
        <v>3.0945381401825778E-3</v>
      </c>
      <c r="L9">
        <f t="shared" si="2"/>
        <v>6.7417006946520548</v>
      </c>
    </row>
    <row r="10" spans="1:12" x14ac:dyDescent="0.25">
      <c r="A10" s="2">
        <v>42963</v>
      </c>
      <c r="B10" s="10" t="s">
        <v>12</v>
      </c>
      <c r="C10">
        <v>9</v>
      </c>
      <c r="D10">
        <v>55</v>
      </c>
      <c r="E10" s="3">
        <f t="shared" si="0"/>
        <v>328.15</v>
      </c>
      <c r="F10" s="3">
        <v>0</v>
      </c>
      <c r="G10" s="3">
        <f t="shared" si="3"/>
        <v>328.15</v>
      </c>
      <c r="H10" s="3">
        <v>844.6</v>
      </c>
      <c r="I10" s="3">
        <v>0</v>
      </c>
      <c r="J10" s="9">
        <v>2</v>
      </c>
      <c r="K10">
        <f t="shared" si="1"/>
        <v>3.0473868657626088E-3</v>
      </c>
      <c r="L10">
        <f t="shared" si="2"/>
        <v>6.7388631424998433</v>
      </c>
    </row>
    <row r="11" spans="1:12" x14ac:dyDescent="0.25">
      <c r="A11" s="2">
        <v>42963</v>
      </c>
      <c r="B11" s="10" t="s">
        <v>12</v>
      </c>
      <c r="C11">
        <v>10</v>
      </c>
      <c r="D11">
        <v>60.1</v>
      </c>
      <c r="E11" s="3">
        <f t="shared" si="0"/>
        <v>333.25</v>
      </c>
      <c r="F11" s="3">
        <v>0</v>
      </c>
      <c r="G11" s="3">
        <f t="shared" si="3"/>
        <v>333.25</v>
      </c>
      <c r="H11" s="3">
        <v>839.6</v>
      </c>
      <c r="I11" s="3">
        <v>0</v>
      </c>
      <c r="J11" s="9">
        <v>2</v>
      </c>
      <c r="K11">
        <f t="shared" si="1"/>
        <v>3.0007501875468868E-3</v>
      </c>
      <c r="L11">
        <f t="shared" si="2"/>
        <v>6.732925587946478</v>
      </c>
    </row>
    <row r="12" spans="1:12" x14ac:dyDescent="0.25">
      <c r="A12" s="2">
        <v>42963</v>
      </c>
      <c r="B12" s="10" t="s">
        <v>12</v>
      </c>
      <c r="C12">
        <v>11</v>
      </c>
      <c r="D12">
        <v>65</v>
      </c>
      <c r="E12" s="3">
        <f t="shared" si="0"/>
        <v>338.15</v>
      </c>
      <c r="F12" s="3">
        <v>0</v>
      </c>
      <c r="G12" s="3">
        <f t="shared" si="3"/>
        <v>338.15</v>
      </c>
      <c r="H12" s="3">
        <v>834.4</v>
      </c>
      <c r="I12" s="3">
        <v>0</v>
      </c>
      <c r="J12" s="9">
        <v>2</v>
      </c>
      <c r="K12">
        <f t="shared" si="1"/>
        <v>2.9572674848440043E-3</v>
      </c>
      <c r="L12">
        <f t="shared" si="2"/>
        <v>6.7267129036865629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2017-06-07T12:17:20Z</dcterms:created>
  <dcterms:modified xsi:type="dcterms:W3CDTF">2017-08-16T12:59:46Z</dcterms:modified>
</cp:coreProperties>
</file>