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50_Studierende\Neumeier\Datenblätter\"/>
    </mc:Choice>
  </mc:AlternateContent>
  <xr:revisionPtr revIDLastSave="0" documentId="13_ncr:1_{FE6E864C-08FA-4576-A9FD-8621DEB1F254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Druck" sheetId="1" r:id="rId1"/>
    <sheet name="Kraft" sheetId="2" r:id="rId2"/>
    <sheet name="Weg" sheetId="3" r:id="rId3"/>
    <sheet name="Temperatur" sheetId="4" r:id="rId4"/>
  </sheets>
  <definedNames>
    <definedName name="_xlnm._FilterDatabase" localSheetId="0">Druck!$A$1:$AB$2</definedName>
    <definedName name="_xlnm._FilterDatabase" localSheetId="1" hidden="1">Kraft!$A$1:$Z$2</definedName>
    <definedName name="_xlnm._FilterDatabase" localSheetId="3" hidden="1">Temperatur!$A$1:$Z$2</definedName>
    <definedName name="_xlnm._FilterDatabase" localSheetId="2" hidden="1">Weg!$A$1:$Z$2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3" i="2" l="1"/>
  <c r="Q11" i="2"/>
  <c r="Q10" i="2"/>
  <c r="Q9" i="2"/>
  <c r="R13" i="2"/>
  <c r="R11" i="2"/>
  <c r="R10" i="2"/>
  <c r="R9" i="2"/>
  <c r="P9" i="2"/>
  <c r="P10" i="2"/>
  <c r="P11" i="2"/>
  <c r="O9" i="2"/>
  <c r="O11" i="2"/>
  <c r="O10" i="2"/>
  <c r="O13" i="2"/>
  <c r="P13" i="2"/>
  <c r="N9" i="2"/>
  <c r="N10" i="2"/>
  <c r="N11" i="2"/>
  <c r="M9" i="2"/>
  <c r="M10" i="2"/>
  <c r="M11" i="2"/>
  <c r="N13" i="2"/>
  <c r="M13" i="2"/>
  <c r="P63" i="1"/>
  <c r="O10" i="4"/>
  <c r="O9" i="4"/>
  <c r="O6" i="4"/>
  <c r="O7" i="4"/>
  <c r="O5" i="4"/>
  <c r="J11" i="4"/>
  <c r="I11" i="4"/>
  <c r="I10" i="4"/>
  <c r="J10" i="4" s="1"/>
  <c r="J9" i="4"/>
  <c r="I9" i="4"/>
  <c r="J8" i="4"/>
  <c r="I8" i="4"/>
  <c r="I7" i="4"/>
  <c r="J7" i="4" s="1"/>
  <c r="J6" i="4"/>
  <c r="I6" i="4"/>
  <c r="J5" i="4"/>
  <c r="I5" i="4"/>
  <c r="I4" i="4"/>
  <c r="J4" i="4" s="1"/>
  <c r="J3" i="4"/>
  <c r="I3" i="4"/>
  <c r="J10" i="3"/>
  <c r="I10" i="3"/>
  <c r="I9" i="3"/>
  <c r="J9" i="3" s="1"/>
  <c r="J8" i="3"/>
  <c r="I8" i="3"/>
  <c r="J7" i="3"/>
  <c r="I7" i="3"/>
  <c r="I6" i="3"/>
  <c r="J6" i="3" s="1"/>
  <c r="J5" i="3"/>
  <c r="I5" i="3"/>
  <c r="J4" i="3"/>
  <c r="I4" i="3"/>
  <c r="I3" i="3"/>
  <c r="J3" i="3" s="1"/>
  <c r="J13" i="2"/>
  <c r="I13" i="2"/>
  <c r="J12" i="2"/>
  <c r="I12" i="2"/>
  <c r="I11" i="2"/>
  <c r="J11" i="2" s="1"/>
  <c r="J10" i="2"/>
  <c r="I10" i="2"/>
  <c r="J9" i="2"/>
  <c r="I9" i="2"/>
  <c r="I8" i="2"/>
  <c r="J8" i="2" s="1"/>
  <c r="J7" i="2"/>
  <c r="I7" i="2"/>
  <c r="J6" i="2"/>
  <c r="I6" i="2"/>
  <c r="I5" i="2"/>
  <c r="J5" i="2" s="1"/>
  <c r="J4" i="2"/>
  <c r="I4" i="2"/>
  <c r="J3" i="2"/>
  <c r="I3" i="2"/>
  <c r="J67" i="1"/>
  <c r="J65" i="1"/>
  <c r="K64" i="1"/>
  <c r="J64" i="1"/>
  <c r="K63" i="1"/>
  <c r="J63" i="1"/>
  <c r="J62" i="1"/>
  <c r="K62" i="1" s="1"/>
  <c r="K61" i="1"/>
  <c r="J61" i="1"/>
  <c r="J60" i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</calcChain>
</file>

<file path=xl/sharedStrings.xml><?xml version="1.0" encoding="utf-8"?>
<sst xmlns="http://schemas.openxmlformats.org/spreadsheetml/2006/main" count="1107" uniqueCount="352">
  <si>
    <t>uuid</t>
  </si>
  <si>
    <t>Ident-Nummer</t>
  </si>
  <si>
    <t>Messbereich von</t>
  </si>
  <si>
    <t>Messbereich bis</t>
  </si>
  <si>
    <t>Messbereich Einheit</t>
  </si>
  <si>
    <t>absolut/ relativ</t>
  </si>
  <si>
    <t>Ausgabebereich von</t>
  </si>
  <si>
    <t>Ausgabebereich bis</t>
  </si>
  <si>
    <t>Ausgabebereich Einheit</t>
  </si>
  <si>
    <t>Kennlinie Steigung _ Sensitivity</t>
  </si>
  <si>
    <t>Kennlinie Offset _ Bias</t>
  </si>
  <si>
    <t>Sensitivity Uncertainty</t>
  </si>
  <si>
    <t>Sensitivity Uncertainty Unit</t>
  </si>
  <si>
    <t>Bias Uncertainty</t>
  </si>
  <si>
    <t>Bias Uncertainty Unit</t>
  </si>
  <si>
    <t>Linearity Uncertainty</t>
  </si>
  <si>
    <t>Linearity Uncertainty Unit</t>
  </si>
  <si>
    <t>Hysteresis Uncertainty</t>
  </si>
  <si>
    <t>Hysteresis Uncertainty Unit</t>
  </si>
  <si>
    <t>Messprinzip</t>
  </si>
  <si>
    <t>Hersteller</t>
  </si>
  <si>
    <t>Hersteller P_ID</t>
  </si>
  <si>
    <t>Bezeichnung</t>
  </si>
  <si>
    <t>Seriennummer</t>
  </si>
  <si>
    <t>Grenzfrequenz (-3 dB)</t>
  </si>
  <si>
    <t>Verantwortlicher WiMi</t>
  </si>
  <si>
    <t>Aufbewahrungsort</t>
  </si>
  <si>
    <t>Datenblatt Link</t>
  </si>
  <si>
    <t>Kalibrationsprotokoll Link</t>
  </si>
  <si>
    <t>letzte Prüfung/ Kalibration</t>
  </si>
  <si>
    <t>Zubehör</t>
  </si>
  <si>
    <t>Bemerkung</t>
  </si>
  <si>
    <t>0184ebd9-988b-7bb9-aa19-1b8573bd0a50</t>
  </si>
  <si>
    <t>D001</t>
  </si>
  <si>
    <t>bar</t>
  </si>
  <si>
    <t>V</t>
  </si>
  <si>
    <t>Piezoresistiv</t>
  </si>
  <si>
    <t>Keller</t>
  </si>
  <si>
    <t>PD-23/8666.1-0.2</t>
  </si>
  <si>
    <t>1 kHz</t>
  </si>
  <si>
    <t>Rexer</t>
  </si>
  <si>
    <t>Lager Messtechnik</t>
  </si>
  <si>
    <t>0184ebd9-988b-7bb9-aa48-34144ed09467</t>
  </si>
  <si>
    <t>D002</t>
  </si>
  <si>
    <t>PD-23/8666-0.2</t>
  </si>
  <si>
    <t>Hydropulser Schrank</t>
  </si>
  <si>
    <t>0184ebd9-988b-7bb9-aab3-4241ffa5be84</t>
  </si>
  <si>
    <t>D003</t>
  </si>
  <si>
    <t>PA-23/8465-5</t>
  </si>
  <si>
    <t>0184ebd9-988b-7bb9-aace-33be8c477d2a</t>
  </si>
  <si>
    <t>D004</t>
  </si>
  <si>
    <t>PAA-23/5bar/8465</t>
  </si>
  <si>
    <t>0184ebd9-988b-7bb9-ab3a-32835e001a30</t>
  </si>
  <si>
    <t>D05</t>
  </si>
  <si>
    <t>setra</t>
  </si>
  <si>
    <t>290E</t>
  </si>
  <si>
    <t>0184ebd9-988b-7bb9-abbd-c811ee258dd1</t>
  </si>
  <si>
    <t>D06</t>
  </si>
  <si>
    <t>PAA-23/8465.1-10</t>
  </si>
  <si>
    <t>0184ebd9-988b-7bb9-abdd-10d380488b52</t>
  </si>
  <si>
    <t>D07</t>
  </si>
  <si>
    <t>PAA-23/8465-15</t>
  </si>
  <si>
    <t>0184ebd9-988b-7bb9-ac29-7d6e80d0ceeb</t>
  </si>
  <si>
    <t>D08</t>
  </si>
  <si>
    <t>vibro-meter</t>
  </si>
  <si>
    <t>PL 205, 423-205-000-041</t>
  </si>
  <si>
    <t>0184ebd9-988b-7bb9-ac58-3d794672b694</t>
  </si>
  <si>
    <t>D09</t>
  </si>
  <si>
    <t>0184ebd9-988b-7bb9-acb9-50cd802c4b3b</t>
  </si>
  <si>
    <t>D10</t>
  </si>
  <si>
    <t>PA-23/8465-100</t>
  </si>
  <si>
    <t>0184ebd9-988b-7bb9-acf1-3eeb9f37f842</t>
  </si>
  <si>
    <t>D11</t>
  </si>
  <si>
    <t>0184ebd9-988b-7bb9-ad26-ecdae251dc50</t>
  </si>
  <si>
    <t>D12</t>
  </si>
  <si>
    <t>0184ebd9-988b-7bb9-ad69-7b110d486b63</t>
  </si>
  <si>
    <t>D13</t>
  </si>
  <si>
    <t>0184ebd9-988b-7bb9-ad96-201f9b722b5a</t>
  </si>
  <si>
    <t>D14</t>
  </si>
  <si>
    <t>PL 207, 423-207-000-041</t>
  </si>
  <si>
    <t>0184ebd9-988b-7bb9-adfa-9d9be1ca8ca9</t>
  </si>
  <si>
    <t>D15</t>
  </si>
  <si>
    <t>0184ebd9-988b-7bb9-ae37-8468fafa941a</t>
  </si>
  <si>
    <t>D16</t>
  </si>
  <si>
    <t>0184ebd9-988b-7bb9-ae4b-17bd29feb36c</t>
  </si>
  <si>
    <t>D17</t>
  </si>
  <si>
    <t>0184ebd9-988b-7bb9-aea5-aa762bbe9261</t>
  </si>
  <si>
    <t>D18</t>
  </si>
  <si>
    <t>0184ebd9-988b-7bb9-aeef-ad43c3c02f9d</t>
  </si>
  <si>
    <t>D19</t>
  </si>
  <si>
    <t>TransInstruments</t>
  </si>
  <si>
    <t>BHL-4201-00-03</t>
  </si>
  <si>
    <t>L423874</t>
  </si>
  <si>
    <t>0184ebd9-988b-7bb9-af08-d1e28e2dee91</t>
  </si>
  <si>
    <t>D20</t>
  </si>
  <si>
    <t>L423875</t>
  </si>
  <si>
    <t>0184ebd9-988b-7bb9-af6c-03ec06d354cc</t>
  </si>
  <si>
    <t>D21</t>
  </si>
  <si>
    <t>PA-25TAB/80087</t>
  </si>
  <si>
    <t>0184ebd9-988b-7bb9-afa9-4ad47c116bca</t>
  </si>
  <si>
    <t>D22</t>
  </si>
  <si>
    <t>0184ebd9-988b-7bb9-afc2-f3ecf01ec673</t>
  </si>
  <si>
    <t>D23</t>
  </si>
  <si>
    <t>0184ebd9-988b-7bb9-b035-53c4df4ceaa6</t>
  </si>
  <si>
    <t>D24</t>
  </si>
  <si>
    <t>PL 209, 423-209-000-041</t>
  </si>
  <si>
    <t>0184ebd9-988b-7bb9-b04a-915584cbd834</t>
  </si>
  <si>
    <t>D25</t>
  </si>
  <si>
    <t>DMS</t>
  </si>
  <si>
    <t>Burster</t>
  </si>
  <si>
    <t>8210-300, 210096</t>
  </si>
  <si>
    <t>0184ebd9-988b-7bb9-b0f3-1542bf8d5fed</t>
  </si>
  <si>
    <t>D26</t>
  </si>
  <si>
    <t>Hydrotechnik GmbH</t>
  </si>
  <si>
    <t>PR 22, 3903-18-33.00</t>
  </si>
  <si>
    <t>C6243S</t>
  </si>
  <si>
    <t>0184ebd9-988b-7bb9-b11d-2e53efed30f9</t>
  </si>
  <si>
    <t>D27</t>
  </si>
  <si>
    <t>S8498S</t>
  </si>
  <si>
    <t>0184ebd9-988b-7bb9-b14d-64bd3544d6b9</t>
  </si>
  <si>
    <t>D28</t>
  </si>
  <si>
    <t>PR 15, 3403-18-71.33</t>
  </si>
  <si>
    <t>0184ebd9-988b-7bb9-b196-99fb4381823b</t>
  </si>
  <si>
    <t>D29</t>
  </si>
  <si>
    <t>nicht erkennbar</t>
  </si>
  <si>
    <t>n.e.</t>
  </si>
  <si>
    <t>0184ebd9-988b-7bb9-b1f1-22eed49da9fb</t>
  </si>
  <si>
    <t>D30</t>
  </si>
  <si>
    <t>0184ebd9-988b-7bb9-b200-4f27e1e4ecea</t>
  </si>
  <si>
    <t>D31</t>
  </si>
  <si>
    <t>0184ebd9-988b-7bb9-b26a-1788b6d140c2</t>
  </si>
  <si>
    <t>D32</t>
  </si>
  <si>
    <t>0184ebd9-988b-7bb9-b297-640d452ef4ba</t>
  </si>
  <si>
    <t>D33</t>
  </si>
  <si>
    <t>0184ebd9-988b-7bb9-bcf2-d23e360009bd</t>
  </si>
  <si>
    <t>D72</t>
  </si>
  <si>
    <t>absolut</t>
  </si>
  <si>
    <t>PAA-33X/80794</t>
  </si>
  <si>
    <t>0184ebd9-988b-7bb9-bd33-2f48f7a868f2</t>
  </si>
  <si>
    <t>D73</t>
  </si>
  <si>
    <t>PAA-23/8465-10</t>
  </si>
  <si>
    <t>0184ebd9-988b-7bb9-bd7a-fe02eb1e3573</t>
  </si>
  <si>
    <t>D74</t>
  </si>
  <si>
    <t>0184ebd9-988b-7bb9-bdb4-4125507431a5</t>
  </si>
  <si>
    <t>D75</t>
  </si>
  <si>
    <t>PA-23 400 bar</t>
  </si>
  <si>
    <t>0184ebd9-988b-7bb9-bddb-9e34ed0ac9d4</t>
  </si>
  <si>
    <t>D76</t>
  </si>
  <si>
    <t>PA-23/8465-300</t>
  </si>
  <si>
    <t>0184ebd9-988b-7bb9-be00-6e332aae8454</t>
  </si>
  <si>
    <t>D077</t>
  </si>
  <si>
    <t>0184ebd9-988b-7bb9-be63-cc1d93cd7036</t>
  </si>
  <si>
    <t>D078</t>
  </si>
  <si>
    <t>PA-23 400bar</t>
  </si>
  <si>
    <t>0184ebd9-988b-7bb9-beb8-93b91fedf6fd</t>
  </si>
  <si>
    <t>D079</t>
  </si>
  <si>
    <t>PAA-23/8465-5</t>
  </si>
  <si>
    <t>0184ebd9-988b-7bb9-bee8-212e29f8ffb3</t>
  </si>
  <si>
    <t>D080</t>
  </si>
  <si>
    <t>0184ebd9-988b-7bb9-bf0b-8ac992cecf10</t>
  </si>
  <si>
    <t>D081</t>
  </si>
  <si>
    <t>0184ebd9-988b-7bb9-bf54-2e5e70e4e45e</t>
  </si>
  <si>
    <t>D082</t>
  </si>
  <si>
    <t>0184ebd9-988b-7bb9-bf88-fa0059d5a748</t>
  </si>
  <si>
    <t>D083</t>
  </si>
  <si>
    <t>0184ebd9-988b-7bb9-bfd8-2298d75171a2</t>
  </si>
  <si>
    <t>D084</t>
  </si>
  <si>
    <t>PAA-33X/300bar</t>
  </si>
  <si>
    <t>0184ebd9-988b-7bba-8002-afd53c8a4f26</t>
  </si>
  <si>
    <t>D085</t>
  </si>
  <si>
    <t>0184ebd9-988b-7bba-8051-e4af841965f1</t>
  </si>
  <si>
    <t>D086</t>
  </si>
  <si>
    <t>0184ebd9-988b-7bba-8089-4ba1eecb242e</t>
  </si>
  <si>
    <t>D087</t>
  </si>
  <si>
    <t>PAA-23/8465.1-4</t>
  </si>
  <si>
    <t>0184ebd9-988b-7bba-813a-824dda198d3b</t>
  </si>
  <si>
    <t>D088</t>
  </si>
  <si>
    <t>Differenzdruck</t>
  </si>
  <si>
    <t>PD-23/8666- -10/+10</t>
  </si>
  <si>
    <t>0184ebd9-988b-7bba-815a-cd1b41f3fba6</t>
  </si>
  <si>
    <t>D089</t>
  </si>
  <si>
    <t>PD-23/8666 -20/+20</t>
  </si>
  <si>
    <t>0184ebd9-988b-7bba-81be-82f24102228f</t>
  </si>
  <si>
    <t>D090</t>
  </si>
  <si>
    <t>relativ</t>
  </si>
  <si>
    <t>Sensortechnics</t>
  </si>
  <si>
    <t>KTE56200GQ4</t>
  </si>
  <si>
    <t>0184ebd9-988b-7bba-81ff-5c01dcec45ba</t>
  </si>
  <si>
    <t>D091</t>
  </si>
  <si>
    <t>0184ebd9-988b-7bba-8203-06be5cf6bbb8</t>
  </si>
  <si>
    <t>D092</t>
  </si>
  <si>
    <t>PAA-33X/10bar</t>
  </si>
  <si>
    <t>0184ebd9-988b-7bba-8271-d7a0eacb5efd</t>
  </si>
  <si>
    <t>D093</t>
  </si>
  <si>
    <t>0184ebd9-988b-7bba-828c-2a01abd07824</t>
  </si>
  <si>
    <t>D094</t>
  </si>
  <si>
    <t>PA23/8465-200</t>
  </si>
  <si>
    <t>Hydropulser Prüfstand</t>
  </si>
  <si>
    <t>0184ebd9-988b-7bba-82f2-a3655161db0d</t>
  </si>
  <si>
    <t>D095</t>
  </si>
  <si>
    <t>0184ebd9-988b-7bba-8310-d3fc5137ddf6</t>
  </si>
  <si>
    <t>D096</t>
  </si>
  <si>
    <t>0184ebd9-988b-7bba-8365-2c49aaa69770</t>
  </si>
  <si>
    <t>D097</t>
  </si>
  <si>
    <t>PA23 200bar</t>
  </si>
  <si>
    <t>0184ebd9-988b-7bba-83a5-01cec15c9820</t>
  </si>
  <si>
    <t>D098</t>
  </si>
  <si>
    <t>0184ebd9-988b-7bba-83e4-e24d90bf1352</t>
  </si>
  <si>
    <t>D099</t>
  </si>
  <si>
    <t>535xxx</t>
  </si>
  <si>
    <t>0184ebd9-988b-7bba-8402-16963d276842</t>
  </si>
  <si>
    <t>D100</t>
  </si>
  <si>
    <t>PAA-35X/80797</t>
  </si>
  <si>
    <t>018a0584-99c5-7e34-9386-8d7897b664e4</t>
  </si>
  <si>
    <t>D129</t>
  </si>
  <si>
    <t>WIKA</t>
  </si>
  <si>
    <t>A-10</t>
  </si>
  <si>
    <t>1A028EUETJ1</t>
  </si>
  <si>
    <t>neu</t>
  </si>
  <si>
    <t>018a058b-c08f-7c04-a5ac-eb91780ae4aa</t>
  </si>
  <si>
    <t>D130</t>
  </si>
  <si>
    <t xml:space="preserve">O-10 (C) </t>
  </si>
  <si>
    <t>110J2CXA</t>
  </si>
  <si>
    <t>018a058b-c090-7ea8-af82-344c238f1077</t>
  </si>
  <si>
    <t>D131</t>
  </si>
  <si>
    <t>1A028EU6625</t>
  </si>
  <si>
    <t>018a058b-c091-7d2e-a809-52a2e0fb9dc6</t>
  </si>
  <si>
    <t>D132</t>
  </si>
  <si>
    <t xml:space="preserve">O-10 (T) </t>
  </si>
  <si>
    <t>110J2CYM</t>
  </si>
  <si>
    <t>0184ebd9-988c-7bbb-9599-8d7f6ace9cb8</t>
  </si>
  <si>
    <t>K01</t>
  </si>
  <si>
    <t>kN</t>
  </si>
  <si>
    <t>MTS</t>
  </si>
  <si>
    <t>661.19F-01</t>
  </si>
  <si>
    <t>0184ebd9-988c-7bbb-95cd-c16f369c5d01</t>
  </si>
  <si>
    <t>K02</t>
  </si>
  <si>
    <t>HBM</t>
  </si>
  <si>
    <t>1-S9M/10KN-1</t>
  </si>
  <si>
    <t>0184ebd9-988c-7bbb-9617-8e614e5f0e4f</t>
  </si>
  <si>
    <t>K03</t>
  </si>
  <si>
    <t>661.20F-02</t>
  </si>
  <si>
    <t>0184ebd9-988c-7bbb-964d-711052667695</t>
  </si>
  <si>
    <t>K04</t>
  </si>
  <si>
    <t>1-C2/10kN</t>
  </si>
  <si>
    <t>1000/148893</t>
  </si>
  <si>
    <t>0184ebd9-988c-7bbb-96a8-78c88744acf2</t>
  </si>
  <si>
    <t>K05</t>
  </si>
  <si>
    <t>1000/155416</t>
  </si>
  <si>
    <t>0184ebd9-988c-7bbb-96c9-73a6972fe09e</t>
  </si>
  <si>
    <t>K06</t>
  </si>
  <si>
    <t>U2A</t>
  </si>
  <si>
    <t>D29507 1t</t>
  </si>
  <si>
    <t>0184ebd9-988c-7bbb-9770-edb6ba36b617</t>
  </si>
  <si>
    <t>K07</t>
  </si>
  <si>
    <t>U10M/50kN</t>
  </si>
  <si>
    <t>0184ebd9-988c-7bbb-9794-3dce416ae94d</t>
  </si>
  <si>
    <t>K08</t>
  </si>
  <si>
    <t>U10M/25kN</t>
  </si>
  <si>
    <t>0184ebd9-988c-7bbb-97cd-63e191335f56</t>
  </si>
  <si>
    <t>K09</t>
  </si>
  <si>
    <t>U10M/5kN</t>
  </si>
  <si>
    <t>0184ebd9-988c-7bbb-9802-abdb21f0289c</t>
  </si>
  <si>
    <t>K10</t>
  </si>
  <si>
    <t>Althen</t>
  </si>
  <si>
    <t>ALF300UFR0K0</t>
  </si>
  <si>
    <t>0184ebd9-988c-7bbb-9870-4fa72eb37059</t>
  </si>
  <si>
    <t>K11</t>
  </si>
  <si>
    <t>U10M/12,5kN</t>
  </si>
  <si>
    <t>0184ebd9-988c-7bbb-90d4-1ba867e7a4fb</t>
  </si>
  <si>
    <t>W01</t>
  </si>
  <si>
    <t>mm</t>
  </si>
  <si>
    <t>Induktiv</t>
  </si>
  <si>
    <t>WayCon</t>
  </si>
  <si>
    <t>SM10-A-SA</t>
  </si>
  <si>
    <t>0184ebd9-988c-7bbb-9273-0f24db974e80</t>
  </si>
  <si>
    <t>W06</t>
  </si>
  <si>
    <t>Mechanisch</t>
  </si>
  <si>
    <t>Novotechnik</t>
  </si>
  <si>
    <t>TS-0025</t>
  </si>
  <si>
    <t>0184ebd9-988c-7bbb-92b0-b384b573414b</t>
  </si>
  <si>
    <t>W07</t>
  </si>
  <si>
    <t>0184ebd9-988c-7bbb-92ce-75543625f949</t>
  </si>
  <si>
    <t>W08</t>
  </si>
  <si>
    <t>0184ebd9-988c-7bbb-9333-9254e5ab4368</t>
  </si>
  <si>
    <t>W09</t>
  </si>
  <si>
    <t>Optisch</t>
  </si>
  <si>
    <t>RIFTEK</t>
  </si>
  <si>
    <t>RF605</t>
  </si>
  <si>
    <t>0184ebd9-988c-7bbb-9368-c512c9bb6eac</t>
  </si>
  <si>
    <t>W10</t>
  </si>
  <si>
    <t>0184ebd9-988c-7bbb-93a3-8a97bf0e7983</t>
  </si>
  <si>
    <t>W11</t>
  </si>
  <si>
    <t>LWG150</t>
  </si>
  <si>
    <t>0184ebd9-988c-7bbb-93da-aa6d26b5e1fc</t>
  </si>
  <si>
    <t>W12</t>
  </si>
  <si>
    <t>LWG225</t>
  </si>
  <si>
    <t>0185217b-73cb-750b-abbf-a76c31616b15</t>
  </si>
  <si>
    <t>W19</t>
  </si>
  <si>
    <t>induktiv</t>
  </si>
  <si>
    <t>Hydropulser</t>
  </si>
  <si>
    <t>Im Hydropulser fest verbaut</t>
  </si>
  <si>
    <t>0184ebd9-988c-7bbb-9f6d-fca5fbdfdd0a</t>
  </si>
  <si>
    <t>T01</t>
  </si>
  <si>
    <t>°C</t>
  </si>
  <si>
    <t>Pt100</t>
  </si>
  <si>
    <t>Jumo</t>
  </si>
  <si>
    <t>90.295-F74, 232137000</t>
  </si>
  <si>
    <t>0184ebd9-988c-7bbb-a2a8-661580f4461c</t>
  </si>
  <si>
    <t>T13</t>
  </si>
  <si>
    <t>Hydac</t>
  </si>
  <si>
    <t>ETS 4146-B-006-000</t>
  </si>
  <si>
    <t>617P014983</t>
  </si>
  <si>
    <t>0184ebd9-988c-7bbb-a2c0-8ba93f63085c</t>
  </si>
  <si>
    <t>T14</t>
  </si>
  <si>
    <t>Messumformer/Thermoelement Typ K</t>
  </si>
  <si>
    <t>LKM</t>
  </si>
  <si>
    <t>K -25..150°C</t>
  </si>
  <si>
    <t>0184ebd9-988c-7bbb-a319-f28d8782ed65</t>
  </si>
  <si>
    <t>T15</t>
  </si>
  <si>
    <t>K 0..100°C</t>
  </si>
  <si>
    <t>0184ebd9-988c-7bbb-a350-11bd6316decd</t>
  </si>
  <si>
    <t>T16</t>
  </si>
  <si>
    <t>0184ebd9-988c-7bbb-a38e-1797d4efe338</t>
  </si>
  <si>
    <t>T17</t>
  </si>
  <si>
    <t>827P022412</t>
  </si>
  <si>
    <t>018a058b-c08d-79ba-8e37-2a4c2bec56b5</t>
  </si>
  <si>
    <t>T22</t>
  </si>
  <si>
    <t>TYP 102</t>
  </si>
  <si>
    <t>184416 Kennnummer</t>
  </si>
  <si>
    <t>018a058b-c08e-740e-b9cc-08953e4952ab</t>
  </si>
  <si>
    <t>T23</t>
  </si>
  <si>
    <t>064f05d1-5d2d-7a6f-8000-a3da10f5a1a3</t>
  </si>
  <si>
    <t>T24</t>
  </si>
  <si>
    <t>°C/°C</t>
  </si>
  <si>
    <t>Pt1000</t>
  </si>
  <si>
    <t>648P016436</t>
  </si>
  <si>
    <t>Datasheet FST-Link</t>
  </si>
  <si>
    <t>S:\Rexer\02_Datenblaetter\datenblatt_110200_LKM_Temperatur_Messumformer Thermoelement_LKM_TYP102.pdf</t>
  </si>
  <si>
    <t>K</t>
  </si>
  <si>
    <t>S:\Rexer\02_Datenblaetter\datenblatt_130116_Hydac_Temperatur_Messumformer_ETS_41XX.pdf</t>
  </si>
  <si>
    <t>039-075-105</t>
  </si>
  <si>
    <t>LVDT</t>
  </si>
  <si>
    <t>S:\Rexer\02_Datenblaetter\datenblatt_000000_MTS_Wegsensor_LVDT.pdf</t>
  </si>
  <si>
    <t>S:\Rexer\02_Datenblaetter\datenblatt_150900_Keller_Drucksensor_33x+35x</t>
  </si>
  <si>
    <t>S:\Rexer\02_Datenblaetter\datenblatt_000000_HBM_Kraftsensor_U10M</t>
  </si>
  <si>
    <t>mm/mm</t>
  </si>
  <si>
    <t>016539S</t>
  </si>
  <si>
    <t>022726S</t>
  </si>
  <si>
    <t>019581S</t>
  </si>
  <si>
    <t>014879S</t>
  </si>
  <si>
    <t>%/10K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</si>
</sst>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CD5B5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CD5B5"/>
      </patternFill>
    </fill>
    <fill>
      <patternFill patternType="solid">
        <fgColor rgb="FFFCD5B5"/>
        <bgColor rgb="FFFFEB9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2" fillId="2" borderId="0" applyBorder="0" applyProtection="0"/>
    <xf numFmtId="0" fontId="3" fillId="3" borderId="1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1" fontId="0" fillId="0" borderId="0" xfId="0" applyNumberFormat="1" applyAlignment="1">
      <alignment horizontal="right"/>
    </xf>
    <xf numFmtId="0" fontId="1" fillId="0" borderId="0" xfId="1" applyBorder="1" applyProtection="1"/>
    <xf numFmtId="14" fontId="0" fillId="0" borderId="0" xfId="0" applyNumberFormat="1"/>
    <xf numFmtId="0" fontId="0" fillId="0" borderId="0" xfId="0" applyAlignment="1">
      <alignment horizontal="left"/>
    </xf>
    <xf numFmtId="0" fontId="2" fillId="0" borderId="0" xfId="2" applyFill="1" applyBorder="1" applyProtection="1"/>
    <xf numFmtId="0" fontId="0" fillId="0" borderId="0" xfId="3" applyFont="1" applyFill="1" applyBorder="1" applyProtection="1"/>
    <xf numFmtId="0" fontId="0" fillId="0" borderId="0" xfId="3" applyFont="1" applyFill="1" applyBorder="1" applyAlignment="1" applyProtection="1">
      <alignment horizontal="right"/>
    </xf>
    <xf numFmtId="0" fontId="0" fillId="4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0" xfId="2" applyFill="1" applyBorder="1" applyAlignment="1" applyProtection="1">
      <alignment horizontal="center"/>
    </xf>
  </cellXfs>
  <cellStyles count="4">
    <cellStyle name="Excel Built-in Neutral" xfId="2" xr:uid="{00000000-0005-0000-0000-000007000000}"/>
    <cellStyle name="Excel Built-in Note" xfId="3" xr:uid="{00000000-0005-0000-0000-000008000000}"/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CD5B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3"/>
  <sheetViews>
    <sheetView zoomScaleNormal="100" workbookViewId="0">
      <pane xSplit="2" ySplit="2" topLeftCell="J30" activePane="bottomRight" state="frozen"/>
      <selection pane="topRight" activeCell="C1" sqref="C1"/>
      <selection pane="bottomLeft" activeCell="A36" sqref="A36"/>
      <selection pane="bottomRight" activeCell="P63" sqref="P63"/>
    </sheetView>
  </sheetViews>
  <sheetFormatPr baseColWidth="10" defaultColWidth="11.5703125" defaultRowHeight="15" x14ac:dyDescent="0.25"/>
  <cols>
    <col min="1" max="1" width="38.7109375" customWidth="1"/>
    <col min="2" max="2" width="10.42578125" customWidth="1"/>
    <col min="3" max="4" width="7.42578125" customWidth="1"/>
    <col min="5" max="5" width="10.85546875" customWidth="1"/>
    <col min="6" max="6" width="10" customWidth="1"/>
    <col min="7" max="7" width="13.5703125" customWidth="1"/>
    <col min="8" max="8" width="8.7109375" customWidth="1"/>
    <col min="9" max="11" width="23" customWidth="1"/>
    <col min="12" max="12" width="16.5703125" style="1" customWidth="1"/>
    <col min="13" max="13" width="17.42578125" customWidth="1"/>
    <col min="14" max="14" width="18.28515625" customWidth="1"/>
    <col min="15" max="16" width="27" customWidth="1"/>
    <col min="17" max="17" width="23" customWidth="1"/>
    <col min="18" max="19" width="14.85546875" customWidth="1"/>
    <col min="20" max="20" width="21.42578125" customWidth="1"/>
  </cols>
  <sheetData>
    <row r="1" spans="1:33" s="2" customFormat="1" ht="16.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0" t="s">
        <v>19</v>
      </c>
      <c r="U1" s="10" t="s">
        <v>20</v>
      </c>
      <c r="V1" s="11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2" t="s">
        <v>337</v>
      </c>
    </row>
    <row r="2" spans="1:33" s="2" customFormat="1" ht="30.75" customHeight="1" x14ac:dyDescent="0.25">
      <c r="A2" s="10"/>
      <c r="B2" s="10"/>
      <c r="C2" s="10"/>
      <c r="D2" s="10"/>
      <c r="E2" s="10"/>
      <c r="F2" s="10"/>
      <c r="G2" s="12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  <c r="S2" s="11"/>
      <c r="T2" s="10"/>
      <c r="U2" s="10"/>
      <c r="V2" s="11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3" x14ac:dyDescent="0.25">
      <c r="A3" t="s">
        <v>32</v>
      </c>
      <c r="B3" s="1" t="s">
        <v>33</v>
      </c>
      <c r="C3">
        <v>0</v>
      </c>
      <c r="D3">
        <v>0.2</v>
      </c>
      <c r="E3" t="s">
        <v>34</v>
      </c>
      <c r="G3">
        <v>0</v>
      </c>
      <c r="H3">
        <v>10</v>
      </c>
      <c r="I3" t="s">
        <v>35</v>
      </c>
      <c r="J3">
        <f t="shared" ref="J3:J34" si="0">(D3-C3)/(H3-G3)</f>
        <v>0.02</v>
      </c>
      <c r="K3">
        <f t="shared" ref="K3:K34" si="1">D3-(J3*H3)</f>
        <v>0</v>
      </c>
      <c r="L3"/>
      <c r="T3" t="s">
        <v>36</v>
      </c>
      <c r="U3" t="s">
        <v>37</v>
      </c>
      <c r="W3" t="s">
        <v>38</v>
      </c>
      <c r="X3" s="1">
        <v>83714</v>
      </c>
      <c r="Y3" t="s">
        <v>39</v>
      </c>
      <c r="Z3" t="s">
        <v>40</v>
      </c>
      <c r="AA3" t="s">
        <v>41</v>
      </c>
    </row>
    <row r="4" spans="1:33" x14ac:dyDescent="0.25">
      <c r="A4" t="s">
        <v>42</v>
      </c>
      <c r="B4" s="1" t="s">
        <v>43</v>
      </c>
      <c r="C4">
        <v>0</v>
      </c>
      <c r="D4">
        <v>0.2</v>
      </c>
      <c r="E4" t="s">
        <v>34</v>
      </c>
      <c r="G4">
        <v>0</v>
      </c>
      <c r="H4">
        <v>10</v>
      </c>
      <c r="I4" t="s">
        <v>35</v>
      </c>
      <c r="J4">
        <f t="shared" si="0"/>
        <v>0.02</v>
      </c>
      <c r="K4">
        <f t="shared" si="1"/>
        <v>0</v>
      </c>
      <c r="L4"/>
      <c r="T4" t="s">
        <v>36</v>
      </c>
      <c r="U4" t="s">
        <v>37</v>
      </c>
      <c r="W4" t="s">
        <v>44</v>
      </c>
      <c r="X4" s="1">
        <v>80876</v>
      </c>
      <c r="Y4" t="s">
        <v>39</v>
      </c>
      <c r="Z4" t="s">
        <v>40</v>
      </c>
      <c r="AA4" t="s">
        <v>45</v>
      </c>
    </row>
    <row r="5" spans="1:33" x14ac:dyDescent="0.25">
      <c r="A5" t="s">
        <v>46</v>
      </c>
      <c r="B5" s="1" t="s">
        <v>47</v>
      </c>
      <c r="C5">
        <v>0</v>
      </c>
      <c r="D5">
        <v>5</v>
      </c>
      <c r="E5" t="s">
        <v>34</v>
      </c>
      <c r="G5">
        <v>0</v>
      </c>
      <c r="H5">
        <v>10</v>
      </c>
      <c r="I5" t="s">
        <v>35</v>
      </c>
      <c r="J5">
        <f t="shared" si="0"/>
        <v>0.5</v>
      </c>
      <c r="K5">
        <f t="shared" si="1"/>
        <v>0</v>
      </c>
      <c r="L5"/>
      <c r="T5" t="s">
        <v>36</v>
      </c>
      <c r="U5" t="s">
        <v>37</v>
      </c>
      <c r="W5" t="s">
        <v>48</v>
      </c>
      <c r="X5" s="1">
        <v>74274</v>
      </c>
      <c r="Y5" t="s">
        <v>39</v>
      </c>
      <c r="Z5" t="s">
        <v>40</v>
      </c>
      <c r="AA5" t="s">
        <v>45</v>
      </c>
    </row>
    <row r="6" spans="1:33" x14ac:dyDescent="0.25">
      <c r="A6" t="s">
        <v>49</v>
      </c>
      <c r="B6" s="1" t="s">
        <v>50</v>
      </c>
      <c r="C6">
        <v>0</v>
      </c>
      <c r="D6">
        <v>5</v>
      </c>
      <c r="E6" t="s">
        <v>34</v>
      </c>
      <c r="G6">
        <v>0</v>
      </c>
      <c r="H6">
        <v>10</v>
      </c>
      <c r="I6" t="s">
        <v>35</v>
      </c>
      <c r="J6">
        <f t="shared" si="0"/>
        <v>0.5</v>
      </c>
      <c r="K6">
        <f t="shared" si="1"/>
        <v>0</v>
      </c>
      <c r="L6"/>
      <c r="T6" t="s">
        <v>36</v>
      </c>
      <c r="U6" t="s">
        <v>37</v>
      </c>
      <c r="W6" t="s">
        <v>51</v>
      </c>
      <c r="X6" s="1">
        <v>81248</v>
      </c>
      <c r="Y6" t="s">
        <v>39</v>
      </c>
      <c r="Z6" t="s">
        <v>40</v>
      </c>
      <c r="AA6" t="s">
        <v>45</v>
      </c>
    </row>
    <row r="7" spans="1:33" x14ac:dyDescent="0.25">
      <c r="A7" t="s">
        <v>52</v>
      </c>
      <c r="B7" s="1" t="s">
        <v>53</v>
      </c>
      <c r="C7">
        <v>0</v>
      </c>
      <c r="D7">
        <v>6.9</v>
      </c>
      <c r="E7" t="s">
        <v>34</v>
      </c>
      <c r="G7">
        <v>0</v>
      </c>
      <c r="H7">
        <v>10</v>
      </c>
      <c r="I7" t="s">
        <v>35</v>
      </c>
      <c r="J7">
        <f t="shared" si="0"/>
        <v>0.69000000000000006</v>
      </c>
      <c r="K7">
        <f t="shared" si="1"/>
        <v>0</v>
      </c>
      <c r="L7"/>
      <c r="T7" t="s">
        <v>36</v>
      </c>
      <c r="U7" t="s">
        <v>54</v>
      </c>
      <c r="W7" t="s">
        <v>55</v>
      </c>
      <c r="X7" s="1">
        <v>135530</v>
      </c>
      <c r="Z7" t="s">
        <v>40</v>
      </c>
      <c r="AA7" t="s">
        <v>45</v>
      </c>
    </row>
    <row r="8" spans="1:33" x14ac:dyDescent="0.25">
      <c r="A8" t="s">
        <v>56</v>
      </c>
      <c r="B8" s="1" t="s">
        <v>57</v>
      </c>
      <c r="C8">
        <v>0</v>
      </c>
      <c r="D8">
        <v>10</v>
      </c>
      <c r="E8" t="s">
        <v>34</v>
      </c>
      <c r="G8">
        <v>0</v>
      </c>
      <c r="H8">
        <v>10</v>
      </c>
      <c r="I8" t="s">
        <v>35</v>
      </c>
      <c r="J8">
        <f t="shared" si="0"/>
        <v>1</v>
      </c>
      <c r="K8">
        <f t="shared" si="1"/>
        <v>0</v>
      </c>
      <c r="L8"/>
      <c r="T8" t="s">
        <v>36</v>
      </c>
      <c r="U8" t="s">
        <v>37</v>
      </c>
      <c r="W8" t="s">
        <v>58</v>
      </c>
      <c r="X8" s="1">
        <v>22563</v>
      </c>
      <c r="Y8" t="s">
        <v>39</v>
      </c>
      <c r="Z8" t="s">
        <v>40</v>
      </c>
      <c r="AA8" t="s">
        <v>41</v>
      </c>
    </row>
    <row r="9" spans="1:33" x14ac:dyDescent="0.25">
      <c r="A9" t="s">
        <v>59</v>
      </c>
      <c r="B9" s="1" t="s">
        <v>60</v>
      </c>
      <c r="C9">
        <v>0</v>
      </c>
      <c r="D9">
        <v>15</v>
      </c>
      <c r="E9" t="s">
        <v>34</v>
      </c>
      <c r="G9">
        <v>0</v>
      </c>
      <c r="H9">
        <v>10</v>
      </c>
      <c r="I9" t="s">
        <v>35</v>
      </c>
      <c r="J9">
        <f t="shared" si="0"/>
        <v>1.5</v>
      </c>
      <c r="K9">
        <f t="shared" si="1"/>
        <v>0</v>
      </c>
      <c r="L9"/>
      <c r="T9" t="s">
        <v>36</v>
      </c>
      <c r="U9" t="s">
        <v>37</v>
      </c>
      <c r="W9" t="s">
        <v>61</v>
      </c>
      <c r="X9" s="1">
        <v>5155</v>
      </c>
      <c r="Y9" t="s">
        <v>39</v>
      </c>
      <c r="Z9" t="s">
        <v>40</v>
      </c>
      <c r="AA9" t="s">
        <v>45</v>
      </c>
    </row>
    <row r="10" spans="1:33" x14ac:dyDescent="0.25">
      <c r="A10" t="s">
        <v>62</v>
      </c>
      <c r="B10" s="1" t="s">
        <v>63</v>
      </c>
      <c r="C10">
        <v>0</v>
      </c>
      <c r="D10">
        <v>40</v>
      </c>
      <c r="E10" t="s">
        <v>34</v>
      </c>
      <c r="G10">
        <v>0</v>
      </c>
      <c r="H10">
        <v>10</v>
      </c>
      <c r="I10" t="s">
        <v>35</v>
      </c>
      <c r="J10">
        <f t="shared" si="0"/>
        <v>4</v>
      </c>
      <c r="K10">
        <f t="shared" si="1"/>
        <v>0</v>
      </c>
      <c r="L10"/>
      <c r="T10" t="s">
        <v>36</v>
      </c>
      <c r="U10" t="s">
        <v>64</v>
      </c>
      <c r="W10" t="s">
        <v>65</v>
      </c>
      <c r="X10" s="1">
        <v>135</v>
      </c>
      <c r="Z10" t="s">
        <v>40</v>
      </c>
      <c r="AA10" t="s">
        <v>45</v>
      </c>
    </row>
    <row r="11" spans="1:33" x14ac:dyDescent="0.25">
      <c r="A11" t="s">
        <v>66</v>
      </c>
      <c r="B11" s="1" t="s">
        <v>67</v>
      </c>
      <c r="C11">
        <v>0</v>
      </c>
      <c r="D11">
        <v>40</v>
      </c>
      <c r="E11" t="s">
        <v>34</v>
      </c>
      <c r="G11">
        <v>0</v>
      </c>
      <c r="H11">
        <v>10</v>
      </c>
      <c r="I11" t="s">
        <v>35</v>
      </c>
      <c r="J11">
        <f t="shared" si="0"/>
        <v>4</v>
      </c>
      <c r="K11">
        <f t="shared" si="1"/>
        <v>0</v>
      </c>
      <c r="L11"/>
      <c r="T11" t="s">
        <v>36</v>
      </c>
      <c r="U11" t="s">
        <v>64</v>
      </c>
      <c r="W11" t="s">
        <v>65</v>
      </c>
      <c r="X11" s="1">
        <v>138</v>
      </c>
      <c r="Z11" t="s">
        <v>40</v>
      </c>
      <c r="AA11" t="s">
        <v>45</v>
      </c>
    </row>
    <row r="12" spans="1:33" x14ac:dyDescent="0.25">
      <c r="A12" t="s">
        <v>68</v>
      </c>
      <c r="B12" s="1" t="s">
        <v>69</v>
      </c>
      <c r="C12">
        <v>0</v>
      </c>
      <c r="D12">
        <v>100</v>
      </c>
      <c r="E12" t="s">
        <v>34</v>
      </c>
      <c r="G12">
        <v>0</v>
      </c>
      <c r="H12">
        <v>10</v>
      </c>
      <c r="I12" t="s">
        <v>35</v>
      </c>
      <c r="J12">
        <f t="shared" si="0"/>
        <v>10</v>
      </c>
      <c r="K12">
        <f t="shared" si="1"/>
        <v>0</v>
      </c>
      <c r="L12"/>
      <c r="T12" t="s">
        <v>36</v>
      </c>
      <c r="U12" t="s">
        <v>37</v>
      </c>
      <c r="W12" t="s">
        <v>70</v>
      </c>
      <c r="X12" s="1">
        <v>19175</v>
      </c>
      <c r="Y12" t="s">
        <v>39</v>
      </c>
      <c r="Z12" t="s">
        <v>40</v>
      </c>
      <c r="AA12" t="s">
        <v>45</v>
      </c>
    </row>
    <row r="13" spans="1:33" x14ac:dyDescent="0.25">
      <c r="A13" t="s">
        <v>71</v>
      </c>
      <c r="B13" s="1" t="s">
        <v>72</v>
      </c>
      <c r="C13">
        <v>0</v>
      </c>
      <c r="D13">
        <v>100</v>
      </c>
      <c r="E13" t="s">
        <v>34</v>
      </c>
      <c r="G13">
        <v>0</v>
      </c>
      <c r="H13">
        <v>10</v>
      </c>
      <c r="I13" t="s">
        <v>35</v>
      </c>
      <c r="J13">
        <f t="shared" si="0"/>
        <v>10</v>
      </c>
      <c r="K13">
        <f t="shared" si="1"/>
        <v>0</v>
      </c>
      <c r="L13"/>
      <c r="T13" t="s">
        <v>36</v>
      </c>
      <c r="U13" t="s">
        <v>37</v>
      </c>
      <c r="W13" t="s">
        <v>70</v>
      </c>
      <c r="X13" s="1">
        <v>74905</v>
      </c>
      <c r="Y13" t="s">
        <v>39</v>
      </c>
      <c r="Z13" t="s">
        <v>40</v>
      </c>
      <c r="AA13" t="s">
        <v>45</v>
      </c>
    </row>
    <row r="14" spans="1:33" x14ac:dyDescent="0.25">
      <c r="A14" t="s">
        <v>73</v>
      </c>
      <c r="B14" s="1" t="s">
        <v>74</v>
      </c>
      <c r="C14">
        <v>0</v>
      </c>
      <c r="D14">
        <v>100</v>
      </c>
      <c r="E14" t="s">
        <v>34</v>
      </c>
      <c r="G14">
        <v>0</v>
      </c>
      <c r="H14">
        <v>10</v>
      </c>
      <c r="I14" t="s">
        <v>35</v>
      </c>
      <c r="J14">
        <f t="shared" si="0"/>
        <v>10</v>
      </c>
      <c r="K14">
        <f t="shared" si="1"/>
        <v>0</v>
      </c>
      <c r="L14"/>
      <c r="T14" t="s">
        <v>36</v>
      </c>
      <c r="U14" t="s">
        <v>37</v>
      </c>
      <c r="W14" t="s">
        <v>70</v>
      </c>
      <c r="X14" s="1">
        <v>88622</v>
      </c>
      <c r="Y14" t="s">
        <v>39</v>
      </c>
      <c r="Z14" t="s">
        <v>40</v>
      </c>
      <c r="AA14" t="s">
        <v>45</v>
      </c>
    </row>
    <row r="15" spans="1:33" x14ac:dyDescent="0.25">
      <c r="A15" t="s">
        <v>75</v>
      </c>
      <c r="B15" s="1" t="s">
        <v>76</v>
      </c>
      <c r="C15">
        <v>0</v>
      </c>
      <c r="D15">
        <v>100</v>
      </c>
      <c r="E15" t="s">
        <v>34</v>
      </c>
      <c r="G15">
        <v>0</v>
      </c>
      <c r="H15">
        <v>10</v>
      </c>
      <c r="I15" t="s">
        <v>35</v>
      </c>
      <c r="J15">
        <f t="shared" si="0"/>
        <v>10</v>
      </c>
      <c r="K15">
        <f t="shared" si="1"/>
        <v>0</v>
      </c>
      <c r="L15"/>
      <c r="T15" t="s">
        <v>36</v>
      </c>
      <c r="U15" t="s">
        <v>37</v>
      </c>
      <c r="W15" t="s">
        <v>70</v>
      </c>
      <c r="X15" s="1">
        <v>88623</v>
      </c>
      <c r="Y15" t="s">
        <v>39</v>
      </c>
      <c r="Z15" t="s">
        <v>40</v>
      </c>
      <c r="AA15" t="s">
        <v>45</v>
      </c>
    </row>
    <row r="16" spans="1:33" x14ac:dyDescent="0.25">
      <c r="A16" t="s">
        <v>77</v>
      </c>
      <c r="B16" s="1" t="s">
        <v>78</v>
      </c>
      <c r="C16">
        <v>0</v>
      </c>
      <c r="D16">
        <v>100</v>
      </c>
      <c r="E16" t="s">
        <v>34</v>
      </c>
      <c r="G16">
        <v>0</v>
      </c>
      <c r="H16">
        <v>10</v>
      </c>
      <c r="I16" t="s">
        <v>35</v>
      </c>
      <c r="J16">
        <f t="shared" si="0"/>
        <v>10</v>
      </c>
      <c r="K16">
        <f t="shared" si="1"/>
        <v>0</v>
      </c>
      <c r="L16"/>
      <c r="T16" t="s">
        <v>36</v>
      </c>
      <c r="U16" t="s">
        <v>64</v>
      </c>
      <c r="W16" t="s">
        <v>79</v>
      </c>
      <c r="X16" s="1">
        <v>229</v>
      </c>
      <c r="Z16" t="s">
        <v>40</v>
      </c>
      <c r="AA16" t="s">
        <v>45</v>
      </c>
    </row>
    <row r="17" spans="1:27" x14ac:dyDescent="0.25">
      <c r="A17" t="s">
        <v>80</v>
      </c>
      <c r="B17" s="1" t="s">
        <v>81</v>
      </c>
      <c r="C17">
        <v>0</v>
      </c>
      <c r="D17">
        <v>100</v>
      </c>
      <c r="E17" t="s">
        <v>34</v>
      </c>
      <c r="G17">
        <v>0</v>
      </c>
      <c r="H17">
        <v>10</v>
      </c>
      <c r="I17" t="s">
        <v>35</v>
      </c>
      <c r="J17">
        <f t="shared" si="0"/>
        <v>10</v>
      </c>
      <c r="K17">
        <f t="shared" si="1"/>
        <v>0</v>
      </c>
      <c r="L17"/>
      <c r="T17" t="s">
        <v>36</v>
      </c>
      <c r="U17" t="s">
        <v>64</v>
      </c>
      <c r="W17" t="s">
        <v>79</v>
      </c>
      <c r="X17" s="1">
        <v>231</v>
      </c>
      <c r="Z17" t="s">
        <v>40</v>
      </c>
      <c r="AA17" t="s">
        <v>45</v>
      </c>
    </row>
    <row r="18" spans="1:27" x14ac:dyDescent="0.25">
      <c r="A18" t="s">
        <v>82</v>
      </c>
      <c r="B18" s="1" t="s">
        <v>83</v>
      </c>
      <c r="C18">
        <v>0</v>
      </c>
      <c r="D18">
        <v>100</v>
      </c>
      <c r="E18" t="s">
        <v>34</v>
      </c>
      <c r="G18">
        <v>0</v>
      </c>
      <c r="H18">
        <v>10</v>
      </c>
      <c r="I18" t="s">
        <v>35</v>
      </c>
      <c r="J18">
        <f t="shared" si="0"/>
        <v>10</v>
      </c>
      <c r="K18">
        <f t="shared" si="1"/>
        <v>0</v>
      </c>
      <c r="L18"/>
      <c r="T18" t="s">
        <v>36</v>
      </c>
      <c r="U18" t="s">
        <v>64</v>
      </c>
      <c r="W18" t="s">
        <v>79</v>
      </c>
      <c r="X18" s="1">
        <v>233</v>
      </c>
      <c r="Z18" t="s">
        <v>40</v>
      </c>
      <c r="AA18" t="s">
        <v>45</v>
      </c>
    </row>
    <row r="19" spans="1:27" x14ac:dyDescent="0.25">
      <c r="A19" t="s">
        <v>84</v>
      </c>
      <c r="B19" s="1" t="s">
        <v>85</v>
      </c>
      <c r="C19">
        <v>0</v>
      </c>
      <c r="D19">
        <v>100</v>
      </c>
      <c r="E19" t="s">
        <v>34</v>
      </c>
      <c r="G19">
        <v>0</v>
      </c>
      <c r="H19">
        <v>10</v>
      </c>
      <c r="I19" t="s">
        <v>35</v>
      </c>
      <c r="J19">
        <f t="shared" si="0"/>
        <v>10</v>
      </c>
      <c r="K19">
        <f t="shared" si="1"/>
        <v>0</v>
      </c>
      <c r="L19"/>
      <c r="T19" t="s">
        <v>36</v>
      </c>
      <c r="U19" t="s">
        <v>64</v>
      </c>
      <c r="W19" t="s">
        <v>79</v>
      </c>
      <c r="X19" s="1">
        <v>234</v>
      </c>
      <c r="Z19" t="s">
        <v>40</v>
      </c>
      <c r="AA19" t="s">
        <v>45</v>
      </c>
    </row>
    <row r="20" spans="1:27" x14ac:dyDescent="0.25">
      <c r="A20" t="s">
        <v>86</v>
      </c>
      <c r="B20" s="1" t="s">
        <v>87</v>
      </c>
      <c r="C20">
        <v>0</v>
      </c>
      <c r="D20">
        <v>100</v>
      </c>
      <c r="E20" t="s">
        <v>34</v>
      </c>
      <c r="G20">
        <v>0</v>
      </c>
      <c r="H20">
        <v>10</v>
      </c>
      <c r="I20" t="s">
        <v>35</v>
      </c>
      <c r="J20">
        <f t="shared" si="0"/>
        <v>10</v>
      </c>
      <c r="K20">
        <f t="shared" si="1"/>
        <v>0</v>
      </c>
      <c r="L20"/>
      <c r="T20" t="s">
        <v>36</v>
      </c>
      <c r="U20" t="s">
        <v>64</v>
      </c>
      <c r="W20" t="s">
        <v>79</v>
      </c>
      <c r="X20" s="1">
        <v>272</v>
      </c>
      <c r="Z20" t="s">
        <v>40</v>
      </c>
      <c r="AA20" t="s">
        <v>45</v>
      </c>
    </row>
    <row r="21" spans="1:27" x14ac:dyDescent="0.25">
      <c r="A21" t="s">
        <v>88</v>
      </c>
      <c r="B21" s="1" t="s">
        <v>89</v>
      </c>
      <c r="C21">
        <v>0</v>
      </c>
      <c r="D21">
        <v>160</v>
      </c>
      <c r="E21" t="s">
        <v>34</v>
      </c>
      <c r="G21">
        <v>0</v>
      </c>
      <c r="H21">
        <v>10</v>
      </c>
      <c r="I21" t="s">
        <v>35</v>
      </c>
      <c r="J21">
        <f t="shared" si="0"/>
        <v>16</v>
      </c>
      <c r="K21">
        <f t="shared" si="1"/>
        <v>0</v>
      </c>
      <c r="L21"/>
      <c r="T21" t="s">
        <v>36</v>
      </c>
      <c r="U21" t="s">
        <v>90</v>
      </c>
      <c r="W21" t="s">
        <v>91</v>
      </c>
      <c r="X21" s="1" t="s">
        <v>92</v>
      </c>
      <c r="Z21" t="s">
        <v>40</v>
      </c>
      <c r="AA21" t="s">
        <v>45</v>
      </c>
    </row>
    <row r="22" spans="1:27" x14ac:dyDescent="0.25">
      <c r="A22" t="s">
        <v>93</v>
      </c>
      <c r="B22" s="1" t="s">
        <v>94</v>
      </c>
      <c r="C22">
        <v>0</v>
      </c>
      <c r="D22">
        <v>160</v>
      </c>
      <c r="E22" t="s">
        <v>34</v>
      </c>
      <c r="G22">
        <v>0</v>
      </c>
      <c r="H22">
        <v>10</v>
      </c>
      <c r="I22" t="s">
        <v>35</v>
      </c>
      <c r="J22">
        <f t="shared" si="0"/>
        <v>16</v>
      </c>
      <c r="K22">
        <f t="shared" si="1"/>
        <v>0</v>
      </c>
      <c r="L22"/>
      <c r="T22" t="s">
        <v>36</v>
      </c>
      <c r="U22" t="s">
        <v>90</v>
      </c>
      <c r="W22" t="s">
        <v>91</v>
      </c>
      <c r="X22" s="1" t="s">
        <v>95</v>
      </c>
      <c r="Z22" t="s">
        <v>40</v>
      </c>
      <c r="AA22" t="s">
        <v>45</v>
      </c>
    </row>
    <row r="23" spans="1:27" x14ac:dyDescent="0.25">
      <c r="A23" t="s">
        <v>96</v>
      </c>
      <c r="B23" s="1" t="s">
        <v>97</v>
      </c>
      <c r="C23">
        <v>0</v>
      </c>
      <c r="D23">
        <v>200</v>
      </c>
      <c r="E23" t="s">
        <v>34</v>
      </c>
      <c r="G23">
        <v>0</v>
      </c>
      <c r="H23">
        <v>10</v>
      </c>
      <c r="I23" t="s">
        <v>35</v>
      </c>
      <c r="J23">
        <f t="shared" si="0"/>
        <v>20</v>
      </c>
      <c r="K23">
        <f t="shared" si="1"/>
        <v>0</v>
      </c>
      <c r="L23"/>
      <c r="T23" t="s">
        <v>36</v>
      </c>
      <c r="U23" t="s">
        <v>37</v>
      </c>
      <c r="W23" t="s">
        <v>98</v>
      </c>
      <c r="X23" s="1">
        <v>60034</v>
      </c>
      <c r="Y23" t="s">
        <v>39</v>
      </c>
      <c r="Z23" t="s">
        <v>40</v>
      </c>
      <c r="AA23" t="s">
        <v>41</v>
      </c>
    </row>
    <row r="24" spans="1:27" x14ac:dyDescent="0.25">
      <c r="A24" t="s">
        <v>99</v>
      </c>
      <c r="B24" s="1" t="s">
        <v>100</v>
      </c>
      <c r="C24">
        <v>0</v>
      </c>
      <c r="D24">
        <v>200</v>
      </c>
      <c r="E24" t="s">
        <v>34</v>
      </c>
      <c r="G24">
        <v>0</v>
      </c>
      <c r="H24">
        <v>10</v>
      </c>
      <c r="I24" t="s">
        <v>35</v>
      </c>
      <c r="J24">
        <f t="shared" si="0"/>
        <v>20</v>
      </c>
      <c r="K24">
        <f t="shared" si="1"/>
        <v>0</v>
      </c>
      <c r="L24"/>
      <c r="T24" t="s">
        <v>36</v>
      </c>
      <c r="U24" t="s">
        <v>37</v>
      </c>
      <c r="W24" t="s">
        <v>98</v>
      </c>
      <c r="X24" s="1">
        <v>60035</v>
      </c>
      <c r="Y24" t="s">
        <v>39</v>
      </c>
      <c r="Z24" t="s">
        <v>40</v>
      </c>
      <c r="AA24" t="s">
        <v>41</v>
      </c>
    </row>
    <row r="25" spans="1:27" x14ac:dyDescent="0.25">
      <c r="A25" t="s">
        <v>101</v>
      </c>
      <c r="B25" s="1" t="s">
        <v>102</v>
      </c>
      <c r="C25">
        <v>0</v>
      </c>
      <c r="D25">
        <v>200</v>
      </c>
      <c r="E25" t="s">
        <v>34</v>
      </c>
      <c r="G25">
        <v>0</v>
      </c>
      <c r="H25">
        <v>10</v>
      </c>
      <c r="I25" t="s">
        <v>35</v>
      </c>
      <c r="J25">
        <f t="shared" si="0"/>
        <v>20</v>
      </c>
      <c r="K25">
        <f t="shared" si="1"/>
        <v>0</v>
      </c>
      <c r="L25"/>
      <c r="T25" t="s">
        <v>36</v>
      </c>
      <c r="U25" t="s">
        <v>37</v>
      </c>
      <c r="W25" t="s">
        <v>98</v>
      </c>
      <c r="X25" s="1">
        <v>60036</v>
      </c>
      <c r="Y25" t="s">
        <v>39</v>
      </c>
      <c r="Z25" t="s">
        <v>40</v>
      </c>
      <c r="AA25" t="s">
        <v>41</v>
      </c>
    </row>
    <row r="26" spans="1:27" x14ac:dyDescent="0.25">
      <c r="A26" t="s">
        <v>103</v>
      </c>
      <c r="B26" s="1" t="s">
        <v>104</v>
      </c>
      <c r="C26">
        <v>0</v>
      </c>
      <c r="D26">
        <v>250</v>
      </c>
      <c r="E26" t="s">
        <v>34</v>
      </c>
      <c r="G26">
        <v>0</v>
      </c>
      <c r="H26">
        <v>10</v>
      </c>
      <c r="I26" t="s">
        <v>35</v>
      </c>
      <c r="J26">
        <f t="shared" si="0"/>
        <v>25</v>
      </c>
      <c r="K26">
        <f t="shared" si="1"/>
        <v>0</v>
      </c>
      <c r="L26"/>
      <c r="T26" t="s">
        <v>36</v>
      </c>
      <c r="U26" t="s">
        <v>64</v>
      </c>
      <c r="W26" t="s">
        <v>105</v>
      </c>
      <c r="X26" s="1">
        <v>250</v>
      </c>
      <c r="Z26" t="s">
        <v>40</v>
      </c>
      <c r="AA26" t="s">
        <v>45</v>
      </c>
    </row>
    <row r="27" spans="1:27" x14ac:dyDescent="0.25">
      <c r="A27" t="s">
        <v>106</v>
      </c>
      <c r="B27" s="1" t="s">
        <v>107</v>
      </c>
      <c r="C27">
        <v>0</v>
      </c>
      <c r="D27">
        <v>300</v>
      </c>
      <c r="E27" t="s">
        <v>34</v>
      </c>
      <c r="G27">
        <v>0</v>
      </c>
      <c r="H27">
        <v>10</v>
      </c>
      <c r="I27" t="s">
        <v>35</v>
      </c>
      <c r="J27">
        <f t="shared" si="0"/>
        <v>30</v>
      </c>
      <c r="K27">
        <f t="shared" si="1"/>
        <v>0</v>
      </c>
      <c r="L27"/>
      <c r="T27" t="s">
        <v>108</v>
      </c>
      <c r="U27" t="s">
        <v>109</v>
      </c>
      <c r="W27" t="s">
        <v>110</v>
      </c>
      <c r="X27" s="1">
        <v>43484</v>
      </c>
      <c r="Y27" t="s">
        <v>39</v>
      </c>
      <c r="Z27" t="s">
        <v>40</v>
      </c>
      <c r="AA27" t="s">
        <v>45</v>
      </c>
    </row>
    <row r="28" spans="1:27" x14ac:dyDescent="0.25">
      <c r="A28" t="s">
        <v>111</v>
      </c>
      <c r="B28" s="1" t="s">
        <v>112</v>
      </c>
      <c r="C28">
        <v>0</v>
      </c>
      <c r="D28">
        <v>600</v>
      </c>
      <c r="E28" t="s">
        <v>34</v>
      </c>
      <c r="G28">
        <v>0</v>
      </c>
      <c r="H28">
        <v>10</v>
      </c>
      <c r="I28" t="s">
        <v>35</v>
      </c>
      <c r="J28">
        <f t="shared" si="0"/>
        <v>60</v>
      </c>
      <c r="K28">
        <f t="shared" si="1"/>
        <v>0</v>
      </c>
      <c r="L28"/>
      <c r="T28" t="s">
        <v>36</v>
      </c>
      <c r="U28" t="s">
        <v>113</v>
      </c>
      <c r="W28" t="s">
        <v>114</v>
      </c>
      <c r="X28" s="1" t="s">
        <v>115</v>
      </c>
      <c r="Y28" t="s">
        <v>39</v>
      </c>
      <c r="Z28" t="s">
        <v>40</v>
      </c>
      <c r="AA28" t="s">
        <v>45</v>
      </c>
    </row>
    <row r="29" spans="1:27" x14ac:dyDescent="0.25">
      <c r="A29" t="s">
        <v>116</v>
      </c>
      <c r="B29" s="1" t="s">
        <v>117</v>
      </c>
      <c r="C29">
        <v>0</v>
      </c>
      <c r="D29">
        <v>600</v>
      </c>
      <c r="E29" t="s">
        <v>34</v>
      </c>
      <c r="G29">
        <v>0</v>
      </c>
      <c r="H29">
        <v>10</v>
      </c>
      <c r="I29" t="s">
        <v>35</v>
      </c>
      <c r="J29">
        <f t="shared" si="0"/>
        <v>60</v>
      </c>
      <c r="K29">
        <f t="shared" si="1"/>
        <v>0</v>
      </c>
      <c r="L29"/>
      <c r="T29" t="s">
        <v>36</v>
      </c>
      <c r="U29" t="s">
        <v>113</v>
      </c>
      <c r="W29" t="s">
        <v>114</v>
      </c>
      <c r="X29" s="1" t="s">
        <v>118</v>
      </c>
      <c r="Y29" t="s">
        <v>39</v>
      </c>
      <c r="Z29" t="s">
        <v>40</v>
      </c>
      <c r="AA29" t="s">
        <v>45</v>
      </c>
    </row>
    <row r="30" spans="1:27" x14ac:dyDescent="0.25">
      <c r="A30" t="s">
        <v>119</v>
      </c>
      <c r="B30" s="1" t="s">
        <v>120</v>
      </c>
      <c r="C30">
        <v>0</v>
      </c>
      <c r="D30">
        <v>600</v>
      </c>
      <c r="E30" t="s">
        <v>34</v>
      </c>
      <c r="G30">
        <v>0</v>
      </c>
      <c r="H30">
        <v>10</v>
      </c>
      <c r="I30" t="s">
        <v>35</v>
      </c>
      <c r="J30">
        <f t="shared" si="0"/>
        <v>60</v>
      </c>
      <c r="K30">
        <f t="shared" si="1"/>
        <v>0</v>
      </c>
      <c r="L30"/>
      <c r="T30" t="s">
        <v>36</v>
      </c>
      <c r="U30" t="s">
        <v>113</v>
      </c>
      <c r="W30" t="s">
        <v>121</v>
      </c>
      <c r="X30" s="1">
        <v>1191</v>
      </c>
      <c r="Y30" t="s">
        <v>39</v>
      </c>
      <c r="Z30" t="s">
        <v>40</v>
      </c>
      <c r="AA30" t="s">
        <v>45</v>
      </c>
    </row>
    <row r="31" spans="1:27" x14ac:dyDescent="0.25">
      <c r="A31" t="s">
        <v>122</v>
      </c>
      <c r="B31" s="1" t="s">
        <v>123</v>
      </c>
      <c r="C31" t="s">
        <v>124</v>
      </c>
      <c r="D31" t="s">
        <v>124</v>
      </c>
      <c r="E31" t="s">
        <v>34</v>
      </c>
      <c r="G31">
        <v>0</v>
      </c>
      <c r="H31">
        <v>10</v>
      </c>
      <c r="I31" t="s">
        <v>35</v>
      </c>
      <c r="J31" t="e">
        <f t="shared" si="0"/>
        <v>#VALUE!</v>
      </c>
      <c r="K31" t="e">
        <f t="shared" si="1"/>
        <v>#VALUE!</v>
      </c>
      <c r="L31"/>
      <c r="T31" t="s">
        <v>108</v>
      </c>
      <c r="U31" t="s">
        <v>109</v>
      </c>
      <c r="W31" t="s">
        <v>125</v>
      </c>
      <c r="X31" s="1" t="s">
        <v>125</v>
      </c>
      <c r="Z31" t="s">
        <v>40</v>
      </c>
      <c r="AA31" t="s">
        <v>45</v>
      </c>
    </row>
    <row r="32" spans="1:27" x14ac:dyDescent="0.25">
      <c r="A32" t="s">
        <v>126</v>
      </c>
      <c r="B32" s="1" t="s">
        <v>127</v>
      </c>
      <c r="C32" t="s">
        <v>124</v>
      </c>
      <c r="D32" t="s">
        <v>124</v>
      </c>
      <c r="E32" t="s">
        <v>34</v>
      </c>
      <c r="G32">
        <v>0</v>
      </c>
      <c r="H32">
        <v>10</v>
      </c>
      <c r="I32" t="s">
        <v>35</v>
      </c>
      <c r="J32" t="e">
        <f t="shared" si="0"/>
        <v>#VALUE!</v>
      </c>
      <c r="K32" t="e">
        <f t="shared" si="1"/>
        <v>#VALUE!</v>
      </c>
      <c r="L32"/>
      <c r="T32" t="s">
        <v>36</v>
      </c>
      <c r="U32" t="s">
        <v>37</v>
      </c>
      <c r="W32" t="s">
        <v>125</v>
      </c>
      <c r="X32" s="1">
        <v>73152</v>
      </c>
      <c r="Y32" t="s">
        <v>39</v>
      </c>
      <c r="Z32" t="s">
        <v>40</v>
      </c>
      <c r="AA32" t="s">
        <v>45</v>
      </c>
    </row>
    <row r="33" spans="1:33" x14ac:dyDescent="0.25">
      <c r="A33" t="s">
        <v>128</v>
      </c>
      <c r="B33" s="1" t="s">
        <v>129</v>
      </c>
      <c r="C33" t="s">
        <v>124</v>
      </c>
      <c r="D33" t="s">
        <v>124</v>
      </c>
      <c r="E33" t="s">
        <v>34</v>
      </c>
      <c r="G33">
        <v>0</v>
      </c>
      <c r="H33">
        <v>10</v>
      </c>
      <c r="I33" t="s">
        <v>35</v>
      </c>
      <c r="J33" t="e">
        <f t="shared" si="0"/>
        <v>#VALUE!</v>
      </c>
      <c r="K33" t="e">
        <f t="shared" si="1"/>
        <v>#VALUE!</v>
      </c>
      <c r="L33"/>
      <c r="T33" t="s">
        <v>36</v>
      </c>
      <c r="U33" t="s">
        <v>37</v>
      </c>
      <c r="W33" t="s">
        <v>125</v>
      </c>
      <c r="X33" s="1">
        <v>73153</v>
      </c>
      <c r="Y33" t="s">
        <v>39</v>
      </c>
      <c r="Z33" t="s">
        <v>40</v>
      </c>
      <c r="AA33" t="s">
        <v>45</v>
      </c>
    </row>
    <row r="34" spans="1:33" x14ac:dyDescent="0.25">
      <c r="A34" t="s">
        <v>130</v>
      </c>
      <c r="B34" s="1" t="s">
        <v>131</v>
      </c>
      <c r="C34" t="s">
        <v>124</v>
      </c>
      <c r="D34" t="s">
        <v>124</v>
      </c>
      <c r="E34" t="s">
        <v>34</v>
      </c>
      <c r="G34">
        <v>0</v>
      </c>
      <c r="H34">
        <v>10</v>
      </c>
      <c r="I34" t="s">
        <v>35</v>
      </c>
      <c r="J34" t="e">
        <f t="shared" si="0"/>
        <v>#VALUE!</v>
      </c>
      <c r="K34" t="e">
        <f t="shared" si="1"/>
        <v>#VALUE!</v>
      </c>
      <c r="L34"/>
      <c r="T34" t="s">
        <v>36</v>
      </c>
      <c r="U34" t="s">
        <v>37</v>
      </c>
      <c r="W34" t="s">
        <v>125</v>
      </c>
      <c r="X34" s="1">
        <v>74312</v>
      </c>
      <c r="Y34" t="s">
        <v>39</v>
      </c>
      <c r="Z34" t="s">
        <v>40</v>
      </c>
      <c r="AA34" t="s">
        <v>45</v>
      </c>
    </row>
    <row r="35" spans="1:33" x14ac:dyDescent="0.25">
      <c r="A35" t="s">
        <v>132</v>
      </c>
      <c r="B35" s="1" t="s">
        <v>133</v>
      </c>
      <c r="C35" t="s">
        <v>124</v>
      </c>
      <c r="D35" t="s">
        <v>124</v>
      </c>
      <c r="E35" t="s">
        <v>34</v>
      </c>
      <c r="G35">
        <v>0</v>
      </c>
      <c r="H35">
        <v>10</v>
      </c>
      <c r="I35" t="s">
        <v>35</v>
      </c>
      <c r="J35" t="e">
        <f t="shared" ref="J35:J65" si="2">(D35-C35)/(H35-G35)</f>
        <v>#VALUE!</v>
      </c>
      <c r="K35" t="e">
        <f t="shared" ref="K35:K59" si="3">D35-(J35*H35)</f>
        <v>#VALUE!</v>
      </c>
      <c r="L35"/>
      <c r="T35" t="s">
        <v>36</v>
      </c>
      <c r="U35" t="s">
        <v>37</v>
      </c>
      <c r="W35" t="s">
        <v>125</v>
      </c>
      <c r="X35" s="1">
        <v>88660</v>
      </c>
      <c r="Y35" t="s">
        <v>39</v>
      </c>
      <c r="Z35" t="s">
        <v>40</v>
      </c>
      <c r="AA35" t="s">
        <v>45</v>
      </c>
    </row>
    <row r="36" spans="1:33" x14ac:dyDescent="0.25">
      <c r="A36" t="s">
        <v>134</v>
      </c>
      <c r="B36" s="1" t="s">
        <v>135</v>
      </c>
      <c r="C36">
        <v>0</v>
      </c>
      <c r="D36">
        <v>3</v>
      </c>
      <c r="E36" t="s">
        <v>34</v>
      </c>
      <c r="F36" t="s">
        <v>136</v>
      </c>
      <c r="G36">
        <v>0</v>
      </c>
      <c r="H36">
        <v>10</v>
      </c>
      <c r="I36" t="s">
        <v>35</v>
      </c>
      <c r="J36">
        <f t="shared" si="2"/>
        <v>0.3</v>
      </c>
      <c r="K36">
        <f t="shared" si="3"/>
        <v>0</v>
      </c>
      <c r="L36"/>
      <c r="T36" t="s">
        <v>36</v>
      </c>
      <c r="U36" t="s">
        <v>37</v>
      </c>
      <c r="W36" t="s">
        <v>137</v>
      </c>
      <c r="X36" s="1">
        <v>148835</v>
      </c>
      <c r="Z36" t="s">
        <v>40</v>
      </c>
      <c r="AA36" t="s">
        <v>45</v>
      </c>
      <c r="AG36" t="s">
        <v>344</v>
      </c>
    </row>
    <row r="37" spans="1:33" x14ac:dyDescent="0.25">
      <c r="A37" t="s">
        <v>138</v>
      </c>
      <c r="B37" s="1" t="s">
        <v>139</v>
      </c>
      <c r="C37">
        <v>0</v>
      </c>
      <c r="D37">
        <v>10</v>
      </c>
      <c r="E37" t="s">
        <v>34</v>
      </c>
      <c r="F37" t="s">
        <v>136</v>
      </c>
      <c r="G37">
        <v>0</v>
      </c>
      <c r="H37">
        <v>10</v>
      </c>
      <c r="I37" t="s">
        <v>35</v>
      </c>
      <c r="J37">
        <f t="shared" si="2"/>
        <v>1</v>
      </c>
      <c r="K37">
        <f t="shared" si="3"/>
        <v>0</v>
      </c>
      <c r="L37"/>
      <c r="T37" t="s">
        <v>36</v>
      </c>
      <c r="U37" t="s">
        <v>37</v>
      </c>
      <c r="W37" t="s">
        <v>140</v>
      </c>
      <c r="X37" s="1">
        <v>5154</v>
      </c>
      <c r="Z37" t="s">
        <v>40</v>
      </c>
      <c r="AA37" t="s">
        <v>45</v>
      </c>
    </row>
    <row r="38" spans="1:33" x14ac:dyDescent="0.25">
      <c r="A38" t="s">
        <v>141</v>
      </c>
      <c r="B38" s="1" t="s">
        <v>142</v>
      </c>
      <c r="C38">
        <v>0</v>
      </c>
      <c r="D38">
        <v>100</v>
      </c>
      <c r="E38" t="s">
        <v>34</v>
      </c>
      <c r="F38" t="s">
        <v>136</v>
      </c>
      <c r="G38">
        <v>0</v>
      </c>
      <c r="H38">
        <v>10</v>
      </c>
      <c r="I38" t="s">
        <v>35</v>
      </c>
      <c r="J38">
        <f t="shared" si="2"/>
        <v>10</v>
      </c>
      <c r="K38">
        <f t="shared" si="3"/>
        <v>0</v>
      </c>
      <c r="L38"/>
      <c r="T38" t="s">
        <v>36</v>
      </c>
      <c r="U38" t="s">
        <v>37</v>
      </c>
      <c r="W38" t="s">
        <v>70</v>
      </c>
      <c r="X38" s="1">
        <v>25194</v>
      </c>
      <c r="Z38" t="s">
        <v>40</v>
      </c>
      <c r="AA38" t="s">
        <v>45</v>
      </c>
    </row>
    <row r="39" spans="1:33" x14ac:dyDescent="0.25">
      <c r="A39" t="s">
        <v>143</v>
      </c>
      <c r="B39" s="1" t="s">
        <v>144</v>
      </c>
      <c r="C39">
        <v>0</v>
      </c>
      <c r="D39">
        <v>400</v>
      </c>
      <c r="E39" t="s">
        <v>34</v>
      </c>
      <c r="F39" t="s">
        <v>136</v>
      </c>
      <c r="G39">
        <v>0</v>
      </c>
      <c r="H39">
        <v>10</v>
      </c>
      <c r="I39" t="s">
        <v>35</v>
      </c>
      <c r="J39">
        <f t="shared" si="2"/>
        <v>40</v>
      </c>
      <c r="K39">
        <f t="shared" si="3"/>
        <v>0</v>
      </c>
      <c r="L39"/>
      <c r="T39" t="s">
        <v>36</v>
      </c>
      <c r="U39" t="s">
        <v>37</v>
      </c>
      <c r="W39" t="s">
        <v>145</v>
      </c>
      <c r="X39" s="1">
        <v>74909</v>
      </c>
      <c r="Z39" t="s">
        <v>40</v>
      </c>
      <c r="AA39" t="s">
        <v>45</v>
      </c>
    </row>
    <row r="40" spans="1:33" x14ac:dyDescent="0.25">
      <c r="A40" t="s">
        <v>146</v>
      </c>
      <c r="B40" s="1" t="s">
        <v>147</v>
      </c>
      <c r="C40">
        <v>0</v>
      </c>
      <c r="D40">
        <v>300</v>
      </c>
      <c r="E40" t="s">
        <v>34</v>
      </c>
      <c r="F40" t="s">
        <v>136</v>
      </c>
      <c r="G40">
        <v>0</v>
      </c>
      <c r="H40">
        <v>10</v>
      </c>
      <c r="I40" t="s">
        <v>35</v>
      </c>
      <c r="J40">
        <f t="shared" si="2"/>
        <v>30</v>
      </c>
      <c r="K40">
        <f t="shared" si="3"/>
        <v>0</v>
      </c>
      <c r="L40"/>
      <c r="T40" t="s">
        <v>36</v>
      </c>
      <c r="U40" t="s">
        <v>37</v>
      </c>
      <c r="W40" t="s">
        <v>148</v>
      </c>
      <c r="X40" s="1">
        <v>89574</v>
      </c>
      <c r="Z40" t="s">
        <v>40</v>
      </c>
      <c r="AA40" t="s">
        <v>45</v>
      </c>
    </row>
    <row r="41" spans="1:33" x14ac:dyDescent="0.25">
      <c r="A41" t="s">
        <v>149</v>
      </c>
      <c r="B41" s="1" t="s">
        <v>150</v>
      </c>
      <c r="C41">
        <v>0</v>
      </c>
      <c r="D41">
        <v>400</v>
      </c>
      <c r="E41" t="s">
        <v>34</v>
      </c>
      <c r="F41" t="s">
        <v>136</v>
      </c>
      <c r="G41">
        <v>0</v>
      </c>
      <c r="H41">
        <v>10</v>
      </c>
      <c r="I41" t="s">
        <v>35</v>
      </c>
      <c r="J41">
        <f t="shared" si="2"/>
        <v>40</v>
      </c>
      <c r="K41">
        <f t="shared" si="3"/>
        <v>0</v>
      </c>
      <c r="L41"/>
      <c r="T41" t="s">
        <v>36</v>
      </c>
      <c r="U41" t="s">
        <v>37</v>
      </c>
      <c r="W41" t="s">
        <v>145</v>
      </c>
      <c r="X41" s="1">
        <v>74908</v>
      </c>
      <c r="Z41" t="s">
        <v>40</v>
      </c>
      <c r="AA41" t="s">
        <v>45</v>
      </c>
    </row>
    <row r="42" spans="1:33" x14ac:dyDescent="0.25">
      <c r="A42" t="s">
        <v>151</v>
      </c>
      <c r="B42" s="1" t="s">
        <v>152</v>
      </c>
      <c r="C42">
        <v>0</v>
      </c>
      <c r="D42">
        <v>400</v>
      </c>
      <c r="E42" t="s">
        <v>34</v>
      </c>
      <c r="F42" t="s">
        <v>136</v>
      </c>
      <c r="G42">
        <v>0</v>
      </c>
      <c r="H42">
        <v>10</v>
      </c>
      <c r="I42" t="s">
        <v>35</v>
      </c>
      <c r="J42">
        <f t="shared" si="2"/>
        <v>40</v>
      </c>
      <c r="K42">
        <f t="shared" si="3"/>
        <v>0</v>
      </c>
      <c r="L42"/>
      <c r="T42" t="s">
        <v>36</v>
      </c>
      <c r="U42" t="s">
        <v>37</v>
      </c>
      <c r="W42" t="s">
        <v>153</v>
      </c>
      <c r="X42" s="1">
        <v>74907</v>
      </c>
      <c r="Z42" t="s">
        <v>40</v>
      </c>
      <c r="AA42" t="s">
        <v>45</v>
      </c>
    </row>
    <row r="43" spans="1:33" x14ac:dyDescent="0.25">
      <c r="A43" t="s">
        <v>154</v>
      </c>
      <c r="B43" s="1" t="s">
        <v>155</v>
      </c>
      <c r="C43">
        <v>0</v>
      </c>
      <c r="D43">
        <v>5</v>
      </c>
      <c r="E43" t="s">
        <v>34</v>
      </c>
      <c r="F43" t="s">
        <v>136</v>
      </c>
      <c r="G43">
        <v>0</v>
      </c>
      <c r="H43">
        <v>10</v>
      </c>
      <c r="I43" t="s">
        <v>35</v>
      </c>
      <c r="J43">
        <f t="shared" si="2"/>
        <v>0.5</v>
      </c>
      <c r="K43">
        <f t="shared" si="3"/>
        <v>0</v>
      </c>
      <c r="L43"/>
      <c r="T43" t="s">
        <v>36</v>
      </c>
      <c r="U43" t="s">
        <v>37</v>
      </c>
      <c r="W43" t="s">
        <v>156</v>
      </c>
      <c r="X43" s="1">
        <v>88625</v>
      </c>
      <c r="Z43" t="s">
        <v>40</v>
      </c>
      <c r="AA43" t="s">
        <v>45</v>
      </c>
    </row>
    <row r="44" spans="1:33" x14ac:dyDescent="0.25">
      <c r="A44" t="s">
        <v>157</v>
      </c>
      <c r="B44" s="1" t="s">
        <v>158</v>
      </c>
      <c r="C44">
        <v>0</v>
      </c>
      <c r="D44">
        <v>300</v>
      </c>
      <c r="E44" t="s">
        <v>34</v>
      </c>
      <c r="F44" t="s">
        <v>136</v>
      </c>
      <c r="G44">
        <v>0</v>
      </c>
      <c r="H44">
        <v>10</v>
      </c>
      <c r="I44" t="s">
        <v>35</v>
      </c>
      <c r="J44">
        <f t="shared" si="2"/>
        <v>30</v>
      </c>
      <c r="K44">
        <f t="shared" si="3"/>
        <v>0</v>
      </c>
      <c r="L44"/>
      <c r="T44" t="s">
        <v>36</v>
      </c>
      <c r="U44" t="s">
        <v>37</v>
      </c>
      <c r="W44" t="s">
        <v>148</v>
      </c>
      <c r="X44" s="1">
        <v>89576</v>
      </c>
      <c r="Z44" t="s">
        <v>40</v>
      </c>
      <c r="AA44" t="s">
        <v>45</v>
      </c>
    </row>
    <row r="45" spans="1:33" x14ac:dyDescent="0.25">
      <c r="A45" t="s">
        <v>159</v>
      </c>
      <c r="B45" s="1" t="s">
        <v>160</v>
      </c>
      <c r="C45">
        <v>0</v>
      </c>
      <c r="D45">
        <v>30</v>
      </c>
      <c r="E45" t="s">
        <v>34</v>
      </c>
      <c r="F45" t="s">
        <v>136</v>
      </c>
      <c r="G45">
        <v>0</v>
      </c>
      <c r="H45">
        <v>10</v>
      </c>
      <c r="I45" t="s">
        <v>35</v>
      </c>
      <c r="J45">
        <f t="shared" si="2"/>
        <v>3</v>
      </c>
      <c r="K45">
        <f t="shared" si="3"/>
        <v>0</v>
      </c>
      <c r="L45"/>
      <c r="T45" t="s">
        <v>36</v>
      </c>
      <c r="U45" t="s">
        <v>37</v>
      </c>
      <c r="W45" t="s">
        <v>137</v>
      </c>
      <c r="X45" s="1">
        <v>428736</v>
      </c>
      <c r="Z45" t="s">
        <v>40</v>
      </c>
      <c r="AA45" t="s">
        <v>45</v>
      </c>
      <c r="AG45" t="s">
        <v>344</v>
      </c>
    </row>
    <row r="46" spans="1:33" x14ac:dyDescent="0.25">
      <c r="A46" t="s">
        <v>161</v>
      </c>
      <c r="B46" s="1" t="s">
        <v>162</v>
      </c>
      <c r="C46">
        <v>0</v>
      </c>
      <c r="D46">
        <v>10</v>
      </c>
      <c r="E46" t="s">
        <v>34</v>
      </c>
      <c r="F46" t="s">
        <v>136</v>
      </c>
      <c r="G46">
        <v>0</v>
      </c>
      <c r="H46">
        <v>10</v>
      </c>
      <c r="I46" t="s">
        <v>35</v>
      </c>
      <c r="J46">
        <f t="shared" si="2"/>
        <v>1</v>
      </c>
      <c r="K46">
        <f t="shared" si="3"/>
        <v>0</v>
      </c>
      <c r="L46"/>
      <c r="T46" t="s">
        <v>36</v>
      </c>
      <c r="U46" t="s">
        <v>37</v>
      </c>
      <c r="W46" t="s">
        <v>137</v>
      </c>
      <c r="X46" s="1">
        <v>605587</v>
      </c>
      <c r="Z46" t="s">
        <v>40</v>
      </c>
      <c r="AA46" t="s">
        <v>45</v>
      </c>
      <c r="AG46" t="s">
        <v>344</v>
      </c>
    </row>
    <row r="47" spans="1:33" x14ac:dyDescent="0.25">
      <c r="A47" t="s">
        <v>163</v>
      </c>
      <c r="B47" s="1" t="s">
        <v>164</v>
      </c>
      <c r="C47">
        <v>0</v>
      </c>
      <c r="D47">
        <v>30</v>
      </c>
      <c r="E47" t="s">
        <v>34</v>
      </c>
      <c r="F47" t="s">
        <v>136</v>
      </c>
      <c r="G47">
        <v>0</v>
      </c>
      <c r="H47">
        <v>10</v>
      </c>
      <c r="I47" t="s">
        <v>35</v>
      </c>
      <c r="J47">
        <f t="shared" si="2"/>
        <v>3</v>
      </c>
      <c r="K47">
        <f t="shared" si="3"/>
        <v>0</v>
      </c>
      <c r="L47"/>
      <c r="T47" t="s">
        <v>36</v>
      </c>
      <c r="U47" t="s">
        <v>37</v>
      </c>
      <c r="W47" t="s">
        <v>137</v>
      </c>
      <c r="X47" s="1">
        <v>353488</v>
      </c>
      <c r="Z47" t="s">
        <v>40</v>
      </c>
      <c r="AA47" t="s">
        <v>45</v>
      </c>
      <c r="AG47" t="s">
        <v>344</v>
      </c>
    </row>
    <row r="48" spans="1:33" x14ac:dyDescent="0.25">
      <c r="A48" t="s">
        <v>165</v>
      </c>
      <c r="B48" s="1" t="s">
        <v>166</v>
      </c>
      <c r="C48">
        <v>0</v>
      </c>
      <c r="D48">
        <v>300</v>
      </c>
      <c r="E48" t="s">
        <v>34</v>
      </c>
      <c r="F48" t="s">
        <v>136</v>
      </c>
      <c r="G48">
        <v>0</v>
      </c>
      <c r="H48">
        <v>10</v>
      </c>
      <c r="I48" t="s">
        <v>35</v>
      </c>
      <c r="J48">
        <f t="shared" si="2"/>
        <v>30</v>
      </c>
      <c r="K48">
        <f t="shared" si="3"/>
        <v>0</v>
      </c>
      <c r="L48"/>
      <c r="T48" t="s">
        <v>36</v>
      </c>
      <c r="U48" t="s">
        <v>37</v>
      </c>
      <c r="W48" t="s">
        <v>167</v>
      </c>
      <c r="X48" s="1">
        <v>1090056</v>
      </c>
      <c r="Z48" t="s">
        <v>40</v>
      </c>
      <c r="AA48" t="s">
        <v>45</v>
      </c>
      <c r="AG48" t="s">
        <v>344</v>
      </c>
    </row>
    <row r="49" spans="1:33" x14ac:dyDescent="0.25">
      <c r="A49" t="s">
        <v>168</v>
      </c>
      <c r="B49" s="1" t="s">
        <v>169</v>
      </c>
      <c r="C49">
        <v>0</v>
      </c>
      <c r="D49">
        <v>300</v>
      </c>
      <c r="E49" t="s">
        <v>34</v>
      </c>
      <c r="F49" t="s">
        <v>136</v>
      </c>
      <c r="G49">
        <v>0</v>
      </c>
      <c r="H49">
        <v>10</v>
      </c>
      <c r="I49" t="s">
        <v>35</v>
      </c>
      <c r="J49">
        <f t="shared" si="2"/>
        <v>30</v>
      </c>
      <c r="K49">
        <f t="shared" si="3"/>
        <v>0</v>
      </c>
      <c r="L49"/>
      <c r="T49" t="s">
        <v>36</v>
      </c>
      <c r="U49" t="s">
        <v>37</v>
      </c>
      <c r="W49" t="s">
        <v>167</v>
      </c>
      <c r="X49" s="1">
        <v>1090057</v>
      </c>
      <c r="Z49" t="s">
        <v>40</v>
      </c>
      <c r="AA49" t="s">
        <v>45</v>
      </c>
      <c r="AG49" t="s">
        <v>344</v>
      </c>
    </row>
    <row r="50" spans="1:33" x14ac:dyDescent="0.25">
      <c r="A50" t="s">
        <v>170</v>
      </c>
      <c r="B50" s="1" t="s">
        <v>171</v>
      </c>
      <c r="C50">
        <v>0</v>
      </c>
      <c r="D50">
        <v>5</v>
      </c>
      <c r="E50" t="s">
        <v>34</v>
      </c>
      <c r="F50" t="s">
        <v>136</v>
      </c>
      <c r="G50">
        <v>0</v>
      </c>
      <c r="H50">
        <v>10</v>
      </c>
      <c r="I50" t="s">
        <v>35</v>
      </c>
      <c r="J50">
        <f t="shared" si="2"/>
        <v>0.5</v>
      </c>
      <c r="K50">
        <f t="shared" si="3"/>
        <v>0</v>
      </c>
      <c r="L50"/>
      <c r="T50" t="s">
        <v>36</v>
      </c>
      <c r="U50" t="s">
        <v>37</v>
      </c>
      <c r="W50" t="s">
        <v>51</v>
      </c>
      <c r="X50" s="1">
        <v>58086</v>
      </c>
      <c r="Z50" t="s">
        <v>40</v>
      </c>
      <c r="AA50" t="s">
        <v>41</v>
      </c>
    </row>
    <row r="51" spans="1:33" x14ac:dyDescent="0.25">
      <c r="A51" t="s">
        <v>172</v>
      </c>
      <c r="B51" s="1" t="s">
        <v>173</v>
      </c>
      <c r="C51">
        <v>0</v>
      </c>
      <c r="D51">
        <v>4</v>
      </c>
      <c r="E51" t="s">
        <v>34</v>
      </c>
      <c r="F51" t="s">
        <v>136</v>
      </c>
      <c r="G51">
        <v>0</v>
      </c>
      <c r="H51">
        <v>10</v>
      </c>
      <c r="I51" t="s">
        <v>35</v>
      </c>
      <c r="J51">
        <f t="shared" si="2"/>
        <v>0.4</v>
      </c>
      <c r="K51">
        <f t="shared" si="3"/>
        <v>0</v>
      </c>
      <c r="L51"/>
      <c r="T51" t="s">
        <v>36</v>
      </c>
      <c r="U51" t="s">
        <v>37</v>
      </c>
      <c r="W51" t="s">
        <v>174</v>
      </c>
      <c r="X51" s="1">
        <v>22588</v>
      </c>
      <c r="Z51" t="s">
        <v>40</v>
      </c>
      <c r="AA51" t="s">
        <v>41</v>
      </c>
    </row>
    <row r="52" spans="1:33" x14ac:dyDescent="0.25">
      <c r="A52" t="s">
        <v>175</v>
      </c>
      <c r="B52" s="1" t="s">
        <v>176</v>
      </c>
      <c r="C52">
        <v>-10</v>
      </c>
      <c r="D52">
        <v>10</v>
      </c>
      <c r="E52" t="s">
        <v>34</v>
      </c>
      <c r="F52" t="s">
        <v>136</v>
      </c>
      <c r="G52">
        <v>0</v>
      </c>
      <c r="H52">
        <v>10</v>
      </c>
      <c r="I52" t="s">
        <v>35</v>
      </c>
      <c r="J52">
        <f t="shared" si="2"/>
        <v>2</v>
      </c>
      <c r="K52">
        <f t="shared" si="3"/>
        <v>-10</v>
      </c>
      <c r="L52"/>
      <c r="T52" s="1" t="s">
        <v>177</v>
      </c>
      <c r="U52" t="s">
        <v>37</v>
      </c>
      <c r="W52" t="s">
        <v>178</v>
      </c>
      <c r="X52" s="1">
        <v>79699</v>
      </c>
      <c r="Z52" t="s">
        <v>40</v>
      </c>
      <c r="AA52" t="s">
        <v>41</v>
      </c>
    </row>
    <row r="53" spans="1:33" x14ac:dyDescent="0.25">
      <c r="A53" t="s">
        <v>179</v>
      </c>
      <c r="B53" s="1" t="s">
        <v>180</v>
      </c>
      <c r="C53">
        <v>-20</v>
      </c>
      <c r="D53">
        <v>20</v>
      </c>
      <c r="E53" t="s">
        <v>34</v>
      </c>
      <c r="F53" t="s">
        <v>136</v>
      </c>
      <c r="G53">
        <v>0</v>
      </c>
      <c r="H53">
        <v>10</v>
      </c>
      <c r="I53" t="s">
        <v>35</v>
      </c>
      <c r="J53">
        <f t="shared" si="2"/>
        <v>4</v>
      </c>
      <c r="K53">
        <f t="shared" si="3"/>
        <v>-20</v>
      </c>
      <c r="L53"/>
      <c r="T53" s="1" t="s">
        <v>177</v>
      </c>
      <c r="U53" t="s">
        <v>37</v>
      </c>
      <c r="W53" t="s">
        <v>181</v>
      </c>
      <c r="X53" s="1">
        <v>74999</v>
      </c>
      <c r="Z53" t="s">
        <v>40</v>
      </c>
      <c r="AA53" t="s">
        <v>41</v>
      </c>
    </row>
    <row r="54" spans="1:33" x14ac:dyDescent="0.25">
      <c r="A54" t="s">
        <v>182</v>
      </c>
      <c r="B54" s="1" t="s">
        <v>183</v>
      </c>
      <c r="C54">
        <v>0</v>
      </c>
      <c r="D54">
        <v>200</v>
      </c>
      <c r="E54" t="s">
        <v>34</v>
      </c>
      <c r="F54" t="s">
        <v>184</v>
      </c>
      <c r="G54">
        <v>0</v>
      </c>
      <c r="H54">
        <v>10</v>
      </c>
      <c r="I54" t="s">
        <v>35</v>
      </c>
      <c r="J54">
        <f t="shared" si="2"/>
        <v>20</v>
      </c>
      <c r="K54">
        <f t="shared" si="3"/>
        <v>0</v>
      </c>
      <c r="L54"/>
      <c r="T54" t="s">
        <v>36</v>
      </c>
      <c r="U54" t="s">
        <v>185</v>
      </c>
      <c r="W54" t="s">
        <v>186</v>
      </c>
      <c r="X54" s="1"/>
      <c r="Z54" t="s">
        <v>40</v>
      </c>
      <c r="AA54" t="s">
        <v>41</v>
      </c>
    </row>
    <row r="55" spans="1:33" x14ac:dyDescent="0.25">
      <c r="A55" t="s">
        <v>187</v>
      </c>
      <c r="B55" s="1" t="s">
        <v>188</v>
      </c>
      <c r="C55">
        <v>0</v>
      </c>
      <c r="D55">
        <v>200</v>
      </c>
      <c r="E55" t="s">
        <v>34</v>
      </c>
      <c r="F55" t="s">
        <v>184</v>
      </c>
      <c r="G55">
        <v>0</v>
      </c>
      <c r="H55">
        <v>10</v>
      </c>
      <c r="I55" t="s">
        <v>35</v>
      </c>
      <c r="J55">
        <f t="shared" si="2"/>
        <v>20</v>
      </c>
      <c r="K55">
        <f t="shared" si="3"/>
        <v>0</v>
      </c>
      <c r="L55"/>
      <c r="T55" t="s">
        <v>36</v>
      </c>
      <c r="U55" t="s">
        <v>185</v>
      </c>
      <c r="W55" t="s">
        <v>186</v>
      </c>
      <c r="X55" s="1"/>
      <c r="Z55" t="s">
        <v>40</v>
      </c>
      <c r="AA55" t="s">
        <v>41</v>
      </c>
    </row>
    <row r="56" spans="1:33" x14ac:dyDescent="0.25">
      <c r="A56" t="s">
        <v>189</v>
      </c>
      <c r="B56" s="1" t="s">
        <v>190</v>
      </c>
      <c r="C56">
        <v>0</v>
      </c>
      <c r="D56">
        <v>10</v>
      </c>
      <c r="E56" t="s">
        <v>34</v>
      </c>
      <c r="F56" t="s">
        <v>136</v>
      </c>
      <c r="G56">
        <v>0</v>
      </c>
      <c r="H56">
        <v>10</v>
      </c>
      <c r="I56" t="s">
        <v>35</v>
      </c>
      <c r="J56">
        <f t="shared" si="2"/>
        <v>1</v>
      </c>
      <c r="K56">
        <f t="shared" si="3"/>
        <v>0</v>
      </c>
      <c r="L56"/>
      <c r="T56" t="s">
        <v>36</v>
      </c>
      <c r="U56" t="s">
        <v>37</v>
      </c>
      <c r="W56" t="s">
        <v>191</v>
      </c>
      <c r="X56" s="1">
        <v>1011246</v>
      </c>
      <c r="Z56" t="s">
        <v>40</v>
      </c>
      <c r="AA56" t="s">
        <v>45</v>
      </c>
      <c r="AG56" t="s">
        <v>344</v>
      </c>
    </row>
    <row r="57" spans="1:33" x14ac:dyDescent="0.25">
      <c r="A57" t="s">
        <v>192</v>
      </c>
      <c r="B57" s="1" t="s">
        <v>193</v>
      </c>
      <c r="C57">
        <v>0</v>
      </c>
      <c r="D57">
        <v>10</v>
      </c>
      <c r="E57" t="s">
        <v>34</v>
      </c>
      <c r="F57" t="s">
        <v>136</v>
      </c>
      <c r="G57">
        <v>0</v>
      </c>
      <c r="H57">
        <v>10</v>
      </c>
      <c r="I57" t="s">
        <v>35</v>
      </c>
      <c r="J57">
        <f t="shared" si="2"/>
        <v>1</v>
      </c>
      <c r="K57">
        <f t="shared" si="3"/>
        <v>0</v>
      </c>
      <c r="L57"/>
      <c r="T57" t="s">
        <v>36</v>
      </c>
      <c r="U57" t="s">
        <v>37</v>
      </c>
      <c r="W57" t="s">
        <v>191</v>
      </c>
      <c r="X57" s="1">
        <v>1011233</v>
      </c>
      <c r="Z57" t="s">
        <v>40</v>
      </c>
      <c r="AA57" t="s">
        <v>45</v>
      </c>
      <c r="AG57" t="s">
        <v>344</v>
      </c>
    </row>
    <row r="58" spans="1:33" x14ac:dyDescent="0.25">
      <c r="A58" t="s">
        <v>194</v>
      </c>
      <c r="B58" s="1" t="s">
        <v>195</v>
      </c>
      <c r="C58">
        <v>1</v>
      </c>
      <c r="D58">
        <v>201</v>
      </c>
      <c r="E58" t="s">
        <v>34</v>
      </c>
      <c r="F58" t="s">
        <v>184</v>
      </c>
      <c r="G58">
        <v>0</v>
      </c>
      <c r="H58">
        <v>10</v>
      </c>
      <c r="I58" t="s">
        <v>35</v>
      </c>
      <c r="J58">
        <f t="shared" si="2"/>
        <v>20</v>
      </c>
      <c r="K58">
        <f t="shared" si="3"/>
        <v>1</v>
      </c>
      <c r="L58"/>
      <c r="T58" t="s">
        <v>36</v>
      </c>
      <c r="U58" t="s">
        <v>37</v>
      </c>
      <c r="W58" t="s">
        <v>196</v>
      </c>
      <c r="X58" s="1">
        <v>88662</v>
      </c>
      <c r="Z58" t="s">
        <v>40</v>
      </c>
      <c r="AA58" t="s">
        <v>197</v>
      </c>
    </row>
    <row r="59" spans="1:33" x14ac:dyDescent="0.25">
      <c r="A59" t="s">
        <v>198</v>
      </c>
      <c r="B59" s="1" t="s">
        <v>199</v>
      </c>
      <c r="C59">
        <v>1</v>
      </c>
      <c r="D59">
        <v>201</v>
      </c>
      <c r="E59" t="s">
        <v>34</v>
      </c>
      <c r="F59" t="s">
        <v>184</v>
      </c>
      <c r="G59">
        <v>0</v>
      </c>
      <c r="H59">
        <v>10</v>
      </c>
      <c r="I59" t="s">
        <v>35</v>
      </c>
      <c r="J59">
        <f t="shared" si="2"/>
        <v>20</v>
      </c>
      <c r="K59">
        <f t="shared" si="3"/>
        <v>1</v>
      </c>
      <c r="L59"/>
      <c r="T59" t="s">
        <v>36</v>
      </c>
      <c r="U59" t="s">
        <v>37</v>
      </c>
      <c r="W59" t="s">
        <v>196</v>
      </c>
      <c r="X59" s="1">
        <v>25186</v>
      </c>
      <c r="Z59" t="s">
        <v>40</v>
      </c>
      <c r="AA59" t="s">
        <v>197</v>
      </c>
    </row>
    <row r="60" spans="1:33" x14ac:dyDescent="0.25">
      <c r="A60" t="s">
        <v>200</v>
      </c>
      <c r="B60" s="1" t="s">
        <v>201</v>
      </c>
      <c r="C60">
        <v>1</v>
      </c>
      <c r="D60">
        <v>201</v>
      </c>
      <c r="E60" t="s">
        <v>34</v>
      </c>
      <c r="F60" t="s">
        <v>184</v>
      </c>
      <c r="G60">
        <v>0</v>
      </c>
      <c r="H60">
        <v>10</v>
      </c>
      <c r="I60" t="s">
        <v>35</v>
      </c>
      <c r="J60">
        <f t="shared" si="2"/>
        <v>20</v>
      </c>
      <c r="K60">
        <v>1</v>
      </c>
      <c r="L60"/>
      <c r="T60" t="s">
        <v>36</v>
      </c>
      <c r="U60" t="s">
        <v>37</v>
      </c>
      <c r="W60" t="s">
        <v>196</v>
      </c>
      <c r="X60" s="1">
        <v>25185</v>
      </c>
      <c r="Z60" t="s">
        <v>40</v>
      </c>
      <c r="AA60" t="s">
        <v>197</v>
      </c>
    </row>
    <row r="61" spans="1:33" x14ac:dyDescent="0.25">
      <c r="A61" t="s">
        <v>202</v>
      </c>
      <c r="B61" s="1" t="s">
        <v>203</v>
      </c>
      <c r="C61">
        <v>0</v>
      </c>
      <c r="D61">
        <v>200</v>
      </c>
      <c r="E61" t="s">
        <v>34</v>
      </c>
      <c r="F61" t="s">
        <v>136</v>
      </c>
      <c r="G61">
        <v>0</v>
      </c>
      <c r="H61">
        <v>10</v>
      </c>
      <c r="I61" t="s">
        <v>35</v>
      </c>
      <c r="J61">
        <f t="shared" si="2"/>
        <v>20</v>
      </c>
      <c r="K61">
        <f>D61-(J61*H61)</f>
        <v>0</v>
      </c>
      <c r="L61"/>
      <c r="T61" t="s">
        <v>36</v>
      </c>
      <c r="U61" t="s">
        <v>37</v>
      </c>
      <c r="W61" t="s">
        <v>204</v>
      </c>
      <c r="X61" s="1"/>
      <c r="Z61" t="s">
        <v>40</v>
      </c>
      <c r="AA61" t="s">
        <v>197</v>
      </c>
    </row>
    <row r="62" spans="1:33" x14ac:dyDescent="0.25">
      <c r="A62" t="s">
        <v>205</v>
      </c>
      <c r="B62" s="1" t="s">
        <v>206</v>
      </c>
      <c r="C62">
        <v>0</v>
      </c>
      <c r="D62">
        <v>50</v>
      </c>
      <c r="E62" t="s">
        <v>34</v>
      </c>
      <c r="F62" t="s">
        <v>136</v>
      </c>
      <c r="G62">
        <v>0</v>
      </c>
      <c r="H62">
        <v>10</v>
      </c>
      <c r="I62" t="s">
        <v>35</v>
      </c>
      <c r="J62">
        <f t="shared" si="2"/>
        <v>5</v>
      </c>
      <c r="K62">
        <f>D62-(J62*H62)</f>
        <v>0</v>
      </c>
      <c r="L62"/>
      <c r="T62" t="s">
        <v>36</v>
      </c>
      <c r="U62" t="s">
        <v>37</v>
      </c>
      <c r="W62" t="s">
        <v>137</v>
      </c>
      <c r="X62" s="1">
        <v>431003</v>
      </c>
      <c r="Z62" t="s">
        <v>40</v>
      </c>
      <c r="AA62" t="s">
        <v>197</v>
      </c>
      <c r="AG62" t="s">
        <v>344</v>
      </c>
    </row>
    <row r="63" spans="1:33" x14ac:dyDescent="0.25">
      <c r="A63" t="s">
        <v>207</v>
      </c>
      <c r="B63" s="1" t="s">
        <v>208</v>
      </c>
      <c r="C63">
        <v>0</v>
      </c>
      <c r="D63">
        <v>50</v>
      </c>
      <c r="E63" t="s">
        <v>34</v>
      </c>
      <c r="F63" t="s">
        <v>136</v>
      </c>
      <c r="G63">
        <v>0</v>
      </c>
      <c r="H63">
        <v>10</v>
      </c>
      <c r="I63" t="s">
        <v>35</v>
      </c>
      <c r="J63">
        <f t="shared" si="2"/>
        <v>5</v>
      </c>
      <c r="K63">
        <f>D63-(J63*H63)</f>
        <v>0</v>
      </c>
      <c r="L63"/>
      <c r="N63">
        <v>5.0000000000000001E-4</v>
      </c>
      <c r="O63" t="s">
        <v>34</v>
      </c>
      <c r="P63">
        <f>(D63-C63)*0.001</f>
        <v>0.05</v>
      </c>
      <c r="Q63" t="s">
        <v>34</v>
      </c>
      <c r="T63" t="s">
        <v>36</v>
      </c>
      <c r="U63" t="s">
        <v>37</v>
      </c>
      <c r="W63" t="s">
        <v>137</v>
      </c>
      <c r="X63" s="1" t="s">
        <v>209</v>
      </c>
      <c r="Z63" t="s">
        <v>40</v>
      </c>
      <c r="AA63" t="s">
        <v>197</v>
      </c>
      <c r="AG63" t="s">
        <v>344</v>
      </c>
    </row>
    <row r="64" spans="1:33" x14ac:dyDescent="0.25">
      <c r="A64" t="s">
        <v>210</v>
      </c>
      <c r="B64" s="1" t="s">
        <v>211</v>
      </c>
      <c r="C64">
        <v>0</v>
      </c>
      <c r="D64">
        <v>30</v>
      </c>
      <c r="E64" t="s">
        <v>34</v>
      </c>
      <c r="F64" t="s">
        <v>136</v>
      </c>
      <c r="G64">
        <v>0</v>
      </c>
      <c r="H64">
        <v>10</v>
      </c>
      <c r="I64" t="s">
        <v>35</v>
      </c>
      <c r="J64">
        <f t="shared" si="2"/>
        <v>3</v>
      </c>
      <c r="K64">
        <f>D64-(J64*H64)</f>
        <v>0</v>
      </c>
      <c r="L64"/>
      <c r="T64" t="s">
        <v>36</v>
      </c>
      <c r="U64" t="s">
        <v>37</v>
      </c>
      <c r="W64" t="s">
        <v>212</v>
      </c>
      <c r="X64" s="1">
        <v>126240</v>
      </c>
      <c r="Z64" t="s">
        <v>40</v>
      </c>
      <c r="AA64" t="s">
        <v>41</v>
      </c>
    </row>
    <row r="65" spans="1:32" x14ac:dyDescent="0.25">
      <c r="A65" t="s">
        <v>213</v>
      </c>
      <c r="B65" s="1" t="s">
        <v>214</v>
      </c>
      <c r="C65">
        <v>0</v>
      </c>
      <c r="D65">
        <v>10</v>
      </c>
      <c r="E65" t="s">
        <v>34</v>
      </c>
      <c r="F65" t="s">
        <v>136</v>
      </c>
      <c r="G65">
        <v>0</v>
      </c>
      <c r="H65">
        <v>10</v>
      </c>
      <c r="I65" t="s">
        <v>35</v>
      </c>
      <c r="J65">
        <f t="shared" si="2"/>
        <v>1</v>
      </c>
      <c r="K65">
        <v>1</v>
      </c>
      <c r="L65"/>
      <c r="T65" s="1"/>
      <c r="U65" t="s">
        <v>215</v>
      </c>
      <c r="W65" t="s">
        <v>216</v>
      </c>
      <c r="X65" t="s">
        <v>217</v>
      </c>
      <c r="Z65" t="s">
        <v>40</v>
      </c>
      <c r="AF65" t="s">
        <v>218</v>
      </c>
    </row>
    <row r="66" spans="1:32" x14ac:dyDescent="0.25">
      <c r="A66" t="s">
        <v>219</v>
      </c>
      <c r="B66" s="1" t="s">
        <v>220</v>
      </c>
      <c r="C66">
        <v>0</v>
      </c>
      <c r="D66">
        <v>10</v>
      </c>
      <c r="E66" t="s">
        <v>34</v>
      </c>
      <c r="F66" t="s">
        <v>184</v>
      </c>
      <c r="G66">
        <v>0</v>
      </c>
      <c r="H66">
        <v>10</v>
      </c>
      <c r="I66" t="s">
        <v>35</v>
      </c>
      <c r="J66">
        <v>1</v>
      </c>
      <c r="K66">
        <v>1</v>
      </c>
      <c r="L66"/>
      <c r="T66" s="1"/>
      <c r="U66" t="s">
        <v>215</v>
      </c>
      <c r="W66" t="s">
        <v>221</v>
      </c>
      <c r="X66" t="s">
        <v>222</v>
      </c>
      <c r="Z66" t="s">
        <v>40</v>
      </c>
      <c r="AF66" t="s">
        <v>218</v>
      </c>
    </row>
    <row r="67" spans="1:32" x14ac:dyDescent="0.25">
      <c r="A67" t="s">
        <v>223</v>
      </c>
      <c r="B67" s="1" t="s">
        <v>224</v>
      </c>
      <c r="C67">
        <v>0</v>
      </c>
      <c r="D67">
        <v>10</v>
      </c>
      <c r="E67" t="s">
        <v>34</v>
      </c>
      <c r="F67" t="s">
        <v>136</v>
      </c>
      <c r="G67">
        <v>0</v>
      </c>
      <c r="H67">
        <v>10</v>
      </c>
      <c r="I67" t="s">
        <v>35</v>
      </c>
      <c r="J67">
        <f>(D67-C67)/(H67-G67)</f>
        <v>1</v>
      </c>
      <c r="K67">
        <v>1</v>
      </c>
      <c r="L67"/>
      <c r="T67" s="1"/>
      <c r="U67" t="s">
        <v>215</v>
      </c>
      <c r="W67" t="s">
        <v>216</v>
      </c>
      <c r="X67" t="s">
        <v>225</v>
      </c>
      <c r="Z67" t="s">
        <v>40</v>
      </c>
      <c r="AF67" t="s">
        <v>218</v>
      </c>
    </row>
    <row r="68" spans="1:32" x14ac:dyDescent="0.25">
      <c r="A68" t="s">
        <v>226</v>
      </c>
      <c r="B68" s="1" t="s">
        <v>227</v>
      </c>
      <c r="C68">
        <v>0</v>
      </c>
      <c r="D68">
        <v>10</v>
      </c>
      <c r="E68" t="s">
        <v>34</v>
      </c>
      <c r="F68" t="s">
        <v>184</v>
      </c>
      <c r="G68">
        <v>0</v>
      </c>
      <c r="H68">
        <v>10</v>
      </c>
      <c r="I68" t="s">
        <v>35</v>
      </c>
      <c r="J68">
        <v>1</v>
      </c>
      <c r="K68">
        <v>1</v>
      </c>
      <c r="L68"/>
      <c r="T68" s="1"/>
      <c r="U68" t="s">
        <v>215</v>
      </c>
      <c r="W68" t="s">
        <v>228</v>
      </c>
      <c r="X68" t="s">
        <v>229</v>
      </c>
      <c r="Z68" t="s">
        <v>40</v>
      </c>
      <c r="AF68" t="s">
        <v>218</v>
      </c>
    </row>
    <row r="69" spans="1:32" x14ac:dyDescent="0.25">
      <c r="B69" s="1"/>
      <c r="L69"/>
      <c r="O69" s="1"/>
      <c r="S69" s="1"/>
    </row>
    <row r="70" spans="1:32" x14ac:dyDescent="0.25">
      <c r="B70" s="1"/>
      <c r="L70"/>
      <c r="O70" s="1"/>
      <c r="S70" s="1"/>
    </row>
    <row r="71" spans="1:32" x14ac:dyDescent="0.25">
      <c r="B71" s="1"/>
      <c r="L71"/>
      <c r="O71" s="1"/>
      <c r="S71" s="1"/>
    </row>
    <row r="72" spans="1:32" x14ac:dyDescent="0.25">
      <c r="B72" s="1"/>
      <c r="L72"/>
      <c r="O72" s="1"/>
      <c r="S72" s="1"/>
    </row>
    <row r="73" spans="1:32" x14ac:dyDescent="0.25">
      <c r="B73" s="1"/>
      <c r="L73"/>
      <c r="O73" s="1"/>
      <c r="S73" s="1"/>
    </row>
    <row r="74" spans="1:32" x14ac:dyDescent="0.25">
      <c r="B74" s="1"/>
      <c r="L74"/>
      <c r="O74" s="1"/>
      <c r="S74" s="1"/>
    </row>
    <row r="75" spans="1:32" x14ac:dyDescent="0.25">
      <c r="B75" s="1"/>
      <c r="L75"/>
      <c r="O75" s="1"/>
      <c r="S75" s="1"/>
    </row>
    <row r="76" spans="1:32" x14ac:dyDescent="0.25">
      <c r="B76" s="1"/>
      <c r="L76"/>
      <c r="O76" s="1"/>
      <c r="S76" s="3"/>
    </row>
    <row r="77" spans="1:32" x14ac:dyDescent="0.25">
      <c r="B77" s="1"/>
      <c r="L77"/>
      <c r="O77" s="1"/>
      <c r="S77" s="3"/>
    </row>
    <row r="78" spans="1:32" x14ac:dyDescent="0.25">
      <c r="B78" s="1"/>
      <c r="L78"/>
      <c r="O78" s="1"/>
      <c r="S78" s="3"/>
    </row>
    <row r="79" spans="1:32" x14ac:dyDescent="0.25">
      <c r="B79" s="1"/>
      <c r="L79"/>
      <c r="O79" s="1"/>
      <c r="S79" s="1"/>
    </row>
    <row r="80" spans="1:32" x14ac:dyDescent="0.25">
      <c r="B80" s="1"/>
      <c r="L80"/>
      <c r="O80" s="1"/>
      <c r="S80" s="1"/>
    </row>
    <row r="81" spans="2:25" x14ac:dyDescent="0.25">
      <c r="B81" s="1"/>
      <c r="L81"/>
      <c r="O81" s="1"/>
      <c r="S81" s="1"/>
    </row>
    <row r="82" spans="2:25" x14ac:dyDescent="0.25">
      <c r="B82" s="1"/>
      <c r="L82"/>
      <c r="O82" s="1"/>
      <c r="S82" s="1"/>
    </row>
    <row r="83" spans="2:25" x14ac:dyDescent="0.25">
      <c r="B83" s="1"/>
      <c r="L83"/>
      <c r="O83" s="1"/>
      <c r="S83" s="1"/>
    </row>
    <row r="84" spans="2:25" x14ac:dyDescent="0.25">
      <c r="L84"/>
    </row>
    <row r="85" spans="2:25" x14ac:dyDescent="0.25">
      <c r="L85"/>
    </row>
    <row r="86" spans="2:25" x14ac:dyDescent="0.25">
      <c r="L86"/>
    </row>
    <row r="87" spans="2:25" x14ac:dyDescent="0.25">
      <c r="L87"/>
    </row>
    <row r="88" spans="2:25" x14ac:dyDescent="0.25">
      <c r="B88" s="1"/>
      <c r="L88"/>
      <c r="O88" s="1"/>
      <c r="S88" s="1"/>
      <c r="W88" s="4"/>
      <c r="X88" s="4"/>
      <c r="Y88" s="5"/>
    </row>
    <row r="89" spans="2:25" x14ac:dyDescent="0.25">
      <c r="B89" s="1"/>
      <c r="L89"/>
      <c r="O89" s="1"/>
      <c r="S89" s="1"/>
      <c r="W89" s="4"/>
      <c r="X89" s="4"/>
      <c r="Y89" s="5"/>
    </row>
    <row r="90" spans="2:25" x14ac:dyDescent="0.25">
      <c r="B90" s="1"/>
      <c r="L90"/>
      <c r="O90" s="1"/>
      <c r="S90" s="1"/>
      <c r="W90" s="4"/>
      <c r="X90" s="4"/>
      <c r="Y90" s="5"/>
    </row>
    <row r="91" spans="2:25" x14ac:dyDescent="0.25">
      <c r="B91" s="1"/>
      <c r="L91"/>
      <c r="O91" s="1"/>
      <c r="S91" s="1"/>
      <c r="W91" s="4"/>
      <c r="X91" s="4"/>
      <c r="Y91" s="5"/>
    </row>
    <row r="92" spans="2:25" x14ac:dyDescent="0.25">
      <c r="B92" s="1"/>
      <c r="L92"/>
      <c r="O92" s="1"/>
      <c r="S92" s="1"/>
      <c r="W92" s="4"/>
      <c r="X92" s="4"/>
      <c r="Y92" s="5"/>
    </row>
    <row r="93" spans="2:25" x14ac:dyDescent="0.25">
      <c r="L93"/>
    </row>
    <row r="94" spans="2:25" x14ac:dyDescent="0.25">
      <c r="L94"/>
    </row>
    <row r="95" spans="2:25" x14ac:dyDescent="0.25">
      <c r="L95"/>
    </row>
    <row r="96" spans="2:25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5" x14ac:dyDescent="0.25">
      <c r="L129"/>
    </row>
    <row r="130" spans="12:15" x14ac:dyDescent="0.25">
      <c r="L130"/>
    </row>
    <row r="131" spans="12:15" x14ac:dyDescent="0.25">
      <c r="L131"/>
    </row>
    <row r="132" spans="12:15" x14ac:dyDescent="0.25">
      <c r="L132"/>
    </row>
    <row r="133" spans="12:15" x14ac:dyDescent="0.25">
      <c r="L133"/>
    </row>
    <row r="134" spans="12:15" x14ac:dyDescent="0.25">
      <c r="L134"/>
    </row>
    <row r="135" spans="12:15" x14ac:dyDescent="0.25">
      <c r="L135"/>
      <c r="O135" s="1"/>
    </row>
    <row r="136" spans="12:15" x14ac:dyDescent="0.25">
      <c r="L136"/>
      <c r="O136" s="1"/>
    </row>
    <row r="137" spans="12:15" x14ac:dyDescent="0.25">
      <c r="L137"/>
      <c r="O137" s="1"/>
    </row>
    <row r="138" spans="12:15" x14ac:dyDescent="0.25">
      <c r="L138"/>
      <c r="O138" s="1"/>
    </row>
    <row r="139" spans="12:15" x14ac:dyDescent="0.25">
      <c r="L139"/>
      <c r="O139" s="1"/>
    </row>
    <row r="140" spans="12:15" x14ac:dyDescent="0.25">
      <c r="L140"/>
      <c r="O140" s="1"/>
    </row>
    <row r="141" spans="12:15" x14ac:dyDescent="0.25">
      <c r="L141"/>
      <c r="O141" s="1"/>
    </row>
    <row r="142" spans="12:15" x14ac:dyDescent="0.25">
      <c r="L142"/>
      <c r="O142" s="1"/>
    </row>
    <row r="143" spans="12:15" x14ac:dyDescent="0.25">
      <c r="L143"/>
      <c r="O143" s="1"/>
    </row>
    <row r="144" spans="12:15" x14ac:dyDescent="0.25">
      <c r="L144"/>
      <c r="O144" s="1"/>
    </row>
    <row r="145" spans="12:15" x14ac:dyDescent="0.25">
      <c r="L145"/>
      <c r="O145" s="1"/>
    </row>
    <row r="146" spans="12:15" x14ac:dyDescent="0.25">
      <c r="L146"/>
      <c r="O146" s="1"/>
    </row>
    <row r="147" spans="12:15" x14ac:dyDescent="0.25">
      <c r="L147"/>
      <c r="O147" s="1"/>
    </row>
    <row r="148" spans="12:15" x14ac:dyDescent="0.25">
      <c r="L148"/>
      <c r="O148" s="1"/>
    </row>
    <row r="149" spans="12:15" x14ac:dyDescent="0.25">
      <c r="L149"/>
      <c r="O149" s="1"/>
    </row>
    <row r="150" spans="12:15" x14ac:dyDescent="0.25">
      <c r="L150"/>
      <c r="O150" s="1"/>
    </row>
    <row r="151" spans="12:15" x14ac:dyDescent="0.25">
      <c r="L151"/>
      <c r="O151" s="1"/>
    </row>
    <row r="152" spans="12:15" x14ac:dyDescent="0.25">
      <c r="L152"/>
      <c r="O152" s="1"/>
    </row>
    <row r="153" spans="12:15" x14ac:dyDescent="0.25">
      <c r="L153"/>
      <c r="O153" s="1"/>
    </row>
    <row r="154" spans="12:15" x14ac:dyDescent="0.25">
      <c r="L154"/>
      <c r="O154" s="1"/>
    </row>
    <row r="155" spans="12:15" x14ac:dyDescent="0.25">
      <c r="L155"/>
      <c r="O155" s="1"/>
    </row>
    <row r="156" spans="12:15" x14ac:dyDescent="0.25">
      <c r="L156"/>
      <c r="O156" s="1"/>
    </row>
    <row r="157" spans="12:15" x14ac:dyDescent="0.25">
      <c r="L157"/>
      <c r="O157" s="1"/>
    </row>
    <row r="158" spans="12:15" x14ac:dyDescent="0.25">
      <c r="L158"/>
      <c r="O158" s="1"/>
    </row>
    <row r="159" spans="12:15" x14ac:dyDescent="0.25">
      <c r="L159"/>
      <c r="O159" s="1"/>
    </row>
    <row r="160" spans="12:15" x14ac:dyDescent="0.25">
      <c r="L160"/>
      <c r="O160" s="1"/>
    </row>
    <row r="161" spans="12:15" x14ac:dyDescent="0.25">
      <c r="L161"/>
      <c r="O161" s="1"/>
    </row>
    <row r="162" spans="12:15" x14ac:dyDescent="0.25">
      <c r="L162"/>
      <c r="O162" s="1"/>
    </row>
    <row r="163" spans="12:15" x14ac:dyDescent="0.25">
      <c r="L163"/>
      <c r="O163" s="1"/>
    </row>
    <row r="164" spans="12:15" x14ac:dyDescent="0.25">
      <c r="L164"/>
      <c r="O164" s="1"/>
    </row>
    <row r="165" spans="12:15" x14ac:dyDescent="0.25">
      <c r="L165"/>
      <c r="O165" s="1"/>
    </row>
    <row r="166" spans="12:15" x14ac:dyDescent="0.25">
      <c r="L166"/>
      <c r="O166" s="1"/>
    </row>
    <row r="167" spans="12:15" x14ac:dyDescent="0.25">
      <c r="L167"/>
      <c r="O167" s="1"/>
    </row>
    <row r="168" spans="12:15" x14ac:dyDescent="0.25">
      <c r="L168"/>
      <c r="O168" s="1"/>
    </row>
    <row r="169" spans="12:15" x14ac:dyDescent="0.25">
      <c r="L169"/>
      <c r="O169" s="1"/>
    </row>
    <row r="170" spans="12:15" x14ac:dyDescent="0.25">
      <c r="L170"/>
      <c r="O170" s="1"/>
    </row>
    <row r="171" spans="12:15" x14ac:dyDescent="0.25">
      <c r="L171"/>
      <c r="O171" s="1"/>
    </row>
    <row r="172" spans="12:15" x14ac:dyDescent="0.25">
      <c r="L172"/>
      <c r="O172" s="1"/>
    </row>
    <row r="173" spans="12:15" x14ac:dyDescent="0.25">
      <c r="L173"/>
      <c r="O173" s="1"/>
    </row>
    <row r="174" spans="12:15" x14ac:dyDescent="0.25">
      <c r="L174"/>
      <c r="O174" s="1"/>
    </row>
    <row r="175" spans="12:15" x14ac:dyDescent="0.25">
      <c r="L175"/>
      <c r="O175" s="1"/>
    </row>
    <row r="176" spans="12:15" x14ac:dyDescent="0.25">
      <c r="L176"/>
      <c r="O176" s="1"/>
    </row>
    <row r="177" spans="12:15" x14ac:dyDescent="0.25">
      <c r="L177"/>
      <c r="O177" s="1"/>
    </row>
    <row r="178" spans="12:15" x14ac:dyDescent="0.25">
      <c r="L178"/>
      <c r="O178" s="1"/>
    </row>
    <row r="179" spans="12:15" x14ac:dyDescent="0.25">
      <c r="L179"/>
      <c r="O179" s="1"/>
    </row>
    <row r="180" spans="12:15" x14ac:dyDescent="0.25">
      <c r="L180"/>
      <c r="O180" s="1"/>
    </row>
    <row r="181" spans="12:15" x14ac:dyDescent="0.25">
      <c r="L181"/>
      <c r="O181" s="1"/>
    </row>
    <row r="182" spans="12:15" x14ac:dyDescent="0.25">
      <c r="L182"/>
      <c r="O182" s="1"/>
    </row>
    <row r="183" spans="12:15" x14ac:dyDescent="0.25">
      <c r="L183"/>
      <c r="O183" s="1"/>
    </row>
    <row r="184" spans="12:15" x14ac:dyDescent="0.25">
      <c r="L184"/>
      <c r="O184" s="1"/>
    </row>
    <row r="185" spans="12:15" x14ac:dyDescent="0.25">
      <c r="L185"/>
      <c r="O185" s="1"/>
    </row>
    <row r="186" spans="12:15" x14ac:dyDescent="0.25">
      <c r="L186"/>
      <c r="O186" s="1"/>
    </row>
    <row r="187" spans="12:15" x14ac:dyDescent="0.25">
      <c r="L187"/>
      <c r="O187" s="1"/>
    </row>
    <row r="188" spans="12:15" x14ac:dyDescent="0.25">
      <c r="L188"/>
      <c r="O188" s="1"/>
    </row>
    <row r="189" spans="12:15" x14ac:dyDescent="0.25">
      <c r="L189"/>
      <c r="O189" s="1"/>
    </row>
    <row r="190" spans="12:15" x14ac:dyDescent="0.25">
      <c r="L190"/>
      <c r="O190" s="1"/>
    </row>
    <row r="191" spans="12:15" x14ac:dyDescent="0.25">
      <c r="L191"/>
      <c r="O191" s="1"/>
    </row>
    <row r="192" spans="12:15" x14ac:dyDescent="0.25">
      <c r="L192"/>
      <c r="O192" s="1"/>
    </row>
    <row r="193" spans="12:15" x14ac:dyDescent="0.25">
      <c r="L193"/>
      <c r="O193" s="1"/>
    </row>
    <row r="194" spans="12:15" x14ac:dyDescent="0.25">
      <c r="L194"/>
      <c r="O194" s="1"/>
    </row>
    <row r="195" spans="12:15" x14ac:dyDescent="0.25">
      <c r="L195"/>
      <c r="O195" s="1"/>
    </row>
    <row r="196" spans="12:15" x14ac:dyDescent="0.25">
      <c r="L196"/>
      <c r="O196" s="1"/>
    </row>
    <row r="197" spans="12:15" x14ac:dyDescent="0.25">
      <c r="L197"/>
      <c r="O197" s="1"/>
    </row>
    <row r="198" spans="12:15" x14ac:dyDescent="0.25">
      <c r="L198"/>
      <c r="O198" s="1"/>
    </row>
    <row r="199" spans="12:15" x14ac:dyDescent="0.25">
      <c r="L199"/>
      <c r="O199" s="1"/>
    </row>
    <row r="200" spans="12:15" x14ac:dyDescent="0.25">
      <c r="L200"/>
      <c r="O200" s="1"/>
    </row>
    <row r="201" spans="12:15" x14ac:dyDescent="0.25">
      <c r="L201"/>
      <c r="O201" s="1"/>
    </row>
    <row r="202" spans="12:15" x14ac:dyDescent="0.25">
      <c r="L202"/>
      <c r="O202" s="1"/>
    </row>
    <row r="203" spans="12:15" x14ac:dyDescent="0.25">
      <c r="L203"/>
      <c r="O203" s="1"/>
    </row>
  </sheetData>
  <autoFilter ref="A1:AF2" xr:uid="{00000000-0009-0000-0000-000000000000}"/>
  <mergeCells count="3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AE1:AE2"/>
    <mergeCell ref="AF1:AF2"/>
    <mergeCell ref="Z1:Z2"/>
    <mergeCell ref="AA1:AA2"/>
    <mergeCell ref="AB1:AB2"/>
    <mergeCell ref="AC1:AC2"/>
    <mergeCell ref="AD1:AD2"/>
  </mergeCells>
  <pageMargins left="0.7" right="0.7" top="0.78749999999999998" bottom="0.78749999999999998" header="0.511811023622047" footer="0.511811023622047"/>
  <pageSetup paperSize="9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5"/>
  <sheetViews>
    <sheetView tabSelected="1" zoomScaleNormal="100" workbookViewId="0">
      <pane xSplit="2" ySplit="2" topLeftCell="H3" activePane="bottomRight" state="frozen"/>
      <selection pane="topRight" activeCell="Y1" sqref="Y1"/>
      <selection pane="bottomLeft" activeCell="A3" sqref="A3"/>
      <selection pane="bottomRight" activeCell="Q18" sqref="Q18"/>
    </sheetView>
  </sheetViews>
  <sheetFormatPr baseColWidth="10" defaultColWidth="11.5703125" defaultRowHeight="15" x14ac:dyDescent="0.25"/>
  <cols>
    <col min="1" max="1" width="38.28515625" customWidth="1"/>
    <col min="2" max="2" width="10.42578125" customWidth="1"/>
    <col min="3" max="3" width="9" customWidth="1"/>
    <col min="4" max="4" width="7.42578125" customWidth="1"/>
    <col min="5" max="5" width="10.85546875" customWidth="1"/>
    <col min="6" max="6" width="13.5703125" customWidth="1"/>
    <col min="7" max="7" width="14.7109375" customWidth="1"/>
    <col min="8" max="10" width="20.5703125" customWidth="1"/>
    <col min="11" max="11" width="16.140625" style="1" customWidth="1"/>
    <col min="12" max="12" width="16.7109375" customWidth="1"/>
    <col min="13" max="13" width="17.140625" customWidth="1"/>
    <col min="14" max="14" width="21.140625" customWidth="1"/>
    <col min="15" max="15" width="23" customWidth="1"/>
    <col min="16" max="17" width="14.85546875" customWidth="1"/>
    <col min="18" max="18" width="21.42578125" customWidth="1"/>
  </cols>
  <sheetData>
    <row r="1" spans="1:31" s="2" customFormat="1" ht="16.5" customHeight="1" x14ac:dyDescent="0.25">
      <c r="A1" s="13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2" t="s">
        <v>6</v>
      </c>
      <c r="G1" s="12" t="s">
        <v>7</v>
      </c>
      <c r="H1" s="12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0" t="s">
        <v>19</v>
      </c>
      <c r="T1" s="10" t="s">
        <v>20</v>
      </c>
      <c r="U1" s="11" t="s">
        <v>21</v>
      </c>
      <c r="V1" s="10" t="s">
        <v>22</v>
      </c>
      <c r="W1" s="10" t="s">
        <v>23</v>
      </c>
      <c r="X1" s="10" t="s">
        <v>25</v>
      </c>
      <c r="Y1" s="10" t="s">
        <v>26</v>
      </c>
      <c r="Z1" s="10" t="s">
        <v>27</v>
      </c>
      <c r="AA1" s="10" t="s">
        <v>28</v>
      </c>
      <c r="AB1" s="10" t="s">
        <v>29</v>
      </c>
      <c r="AC1" s="10" t="s">
        <v>30</v>
      </c>
      <c r="AD1" s="10" t="s">
        <v>31</v>
      </c>
      <c r="AE1" s="2" t="s">
        <v>337</v>
      </c>
    </row>
    <row r="2" spans="1:31" s="2" customFormat="1" ht="30.75" customHeight="1" x14ac:dyDescent="0.25">
      <c r="A2" s="13"/>
      <c r="B2" s="13"/>
      <c r="C2" s="10"/>
      <c r="D2" s="10"/>
      <c r="E2" s="10"/>
      <c r="F2" s="12"/>
      <c r="G2" s="12"/>
      <c r="H2" s="12"/>
      <c r="I2" s="11"/>
      <c r="J2" s="11"/>
      <c r="K2" s="11"/>
      <c r="L2" s="11"/>
      <c r="M2" s="11"/>
      <c r="N2" s="11"/>
      <c r="O2" s="11"/>
      <c r="P2" s="11"/>
      <c r="Q2" s="11"/>
      <c r="R2" s="11"/>
      <c r="S2" s="10"/>
      <c r="T2" s="10"/>
      <c r="U2" s="11"/>
      <c r="V2" s="10"/>
      <c r="W2" s="10"/>
      <c r="X2" s="10"/>
      <c r="Y2" s="10"/>
      <c r="Z2" s="10"/>
      <c r="AA2" s="10"/>
      <c r="AB2" s="10"/>
      <c r="AC2" s="10"/>
      <c r="AD2" s="10"/>
    </row>
    <row r="3" spans="1:31" x14ac:dyDescent="0.25">
      <c r="A3" t="s">
        <v>230</v>
      </c>
      <c r="B3" s="1" t="s">
        <v>231</v>
      </c>
      <c r="C3">
        <v>0</v>
      </c>
      <c r="D3">
        <v>5</v>
      </c>
      <c r="E3" t="s">
        <v>232</v>
      </c>
      <c r="F3">
        <v>0</v>
      </c>
      <c r="G3">
        <v>10</v>
      </c>
      <c r="H3" t="s">
        <v>35</v>
      </c>
      <c r="I3">
        <f t="shared" ref="I3:I13" si="0">(D3-C3)/(G3-F3)</f>
        <v>0.5</v>
      </c>
      <c r="J3">
        <f t="shared" ref="J3:J13" si="1">D3-(I3*G3)</f>
        <v>0</v>
      </c>
      <c r="K3"/>
      <c r="S3" t="s">
        <v>108</v>
      </c>
      <c r="T3" t="s">
        <v>233</v>
      </c>
      <c r="V3" t="s">
        <v>234</v>
      </c>
      <c r="W3" s="1">
        <v>369955</v>
      </c>
      <c r="X3" t="s">
        <v>40</v>
      </c>
      <c r="Y3" t="s">
        <v>45</v>
      </c>
    </row>
    <row r="4" spans="1:31" x14ac:dyDescent="0.25">
      <c r="A4" t="s">
        <v>235</v>
      </c>
      <c r="B4" s="1" t="s">
        <v>236</v>
      </c>
      <c r="C4">
        <v>0</v>
      </c>
      <c r="D4">
        <v>10</v>
      </c>
      <c r="E4" t="s">
        <v>232</v>
      </c>
      <c r="F4">
        <v>0</v>
      </c>
      <c r="G4">
        <v>10</v>
      </c>
      <c r="H4" t="s">
        <v>35</v>
      </c>
      <c r="I4">
        <f t="shared" si="0"/>
        <v>1</v>
      </c>
      <c r="J4">
        <f t="shared" si="1"/>
        <v>0</v>
      </c>
      <c r="K4"/>
      <c r="S4" t="s">
        <v>108</v>
      </c>
      <c r="T4" t="s">
        <v>237</v>
      </c>
      <c r="V4" t="s">
        <v>238</v>
      </c>
      <c r="W4" s="1">
        <v>30893194</v>
      </c>
      <c r="X4" t="s">
        <v>40</v>
      </c>
      <c r="Y4" t="s">
        <v>45</v>
      </c>
    </row>
    <row r="5" spans="1:31" x14ac:dyDescent="0.25">
      <c r="A5" t="s">
        <v>239</v>
      </c>
      <c r="B5" s="1" t="s">
        <v>240</v>
      </c>
      <c r="C5">
        <v>0</v>
      </c>
      <c r="D5">
        <v>50</v>
      </c>
      <c r="E5" t="s">
        <v>232</v>
      </c>
      <c r="F5">
        <v>0</v>
      </c>
      <c r="G5">
        <v>10</v>
      </c>
      <c r="H5" t="s">
        <v>35</v>
      </c>
      <c r="I5">
        <f t="shared" si="0"/>
        <v>5</v>
      </c>
      <c r="J5">
        <f t="shared" si="1"/>
        <v>0</v>
      </c>
      <c r="K5"/>
      <c r="S5" t="s">
        <v>108</v>
      </c>
      <c r="T5" t="s">
        <v>233</v>
      </c>
      <c r="V5" t="s">
        <v>241</v>
      </c>
      <c r="W5" s="1">
        <v>356069</v>
      </c>
      <c r="X5" t="s">
        <v>40</v>
      </c>
      <c r="Y5" t="s">
        <v>45</v>
      </c>
    </row>
    <row r="6" spans="1:31" x14ac:dyDescent="0.25">
      <c r="A6" t="s">
        <v>242</v>
      </c>
      <c r="B6" s="1" t="s">
        <v>243</v>
      </c>
      <c r="C6">
        <v>0</v>
      </c>
      <c r="D6">
        <v>10</v>
      </c>
      <c r="E6" t="s">
        <v>232</v>
      </c>
      <c r="F6">
        <v>0</v>
      </c>
      <c r="G6">
        <v>10</v>
      </c>
      <c r="H6" t="s">
        <v>35</v>
      </c>
      <c r="I6">
        <f t="shared" si="0"/>
        <v>1</v>
      </c>
      <c r="J6">
        <f t="shared" si="1"/>
        <v>0</v>
      </c>
      <c r="K6"/>
      <c r="S6" t="s">
        <v>108</v>
      </c>
      <c r="T6" t="s">
        <v>237</v>
      </c>
      <c r="V6" t="s">
        <v>244</v>
      </c>
      <c r="W6" s="1" t="s">
        <v>245</v>
      </c>
      <c r="X6" t="s">
        <v>40</v>
      </c>
      <c r="Y6" t="s">
        <v>45</v>
      </c>
    </row>
    <row r="7" spans="1:31" x14ac:dyDescent="0.25">
      <c r="A7" t="s">
        <v>246</v>
      </c>
      <c r="B7" s="1" t="s">
        <v>247</v>
      </c>
      <c r="C7">
        <v>0</v>
      </c>
      <c r="D7">
        <v>10</v>
      </c>
      <c r="E7" t="s">
        <v>232</v>
      </c>
      <c r="F7">
        <v>0</v>
      </c>
      <c r="G7">
        <v>10</v>
      </c>
      <c r="H7" t="s">
        <v>35</v>
      </c>
      <c r="I7">
        <f t="shared" si="0"/>
        <v>1</v>
      </c>
      <c r="J7">
        <f t="shared" si="1"/>
        <v>0</v>
      </c>
      <c r="K7"/>
      <c r="S7" t="s">
        <v>108</v>
      </c>
      <c r="T7" t="s">
        <v>237</v>
      </c>
      <c r="V7" t="s">
        <v>244</v>
      </c>
      <c r="W7" s="1" t="s">
        <v>248</v>
      </c>
      <c r="X7" t="s">
        <v>40</v>
      </c>
      <c r="Y7" t="s">
        <v>45</v>
      </c>
    </row>
    <row r="8" spans="1:31" x14ac:dyDescent="0.25">
      <c r="A8" t="s">
        <v>249</v>
      </c>
      <c r="B8" s="1" t="s">
        <v>250</v>
      </c>
      <c r="C8">
        <v>0</v>
      </c>
      <c r="D8">
        <v>10</v>
      </c>
      <c r="E8" t="s">
        <v>232</v>
      </c>
      <c r="F8">
        <v>0</v>
      </c>
      <c r="G8">
        <v>10</v>
      </c>
      <c r="H8" t="s">
        <v>35</v>
      </c>
      <c r="I8">
        <f t="shared" si="0"/>
        <v>1</v>
      </c>
      <c r="J8">
        <f t="shared" si="1"/>
        <v>0</v>
      </c>
      <c r="K8"/>
      <c r="S8" t="s">
        <v>108</v>
      </c>
      <c r="T8" t="s">
        <v>237</v>
      </c>
      <c r="V8" t="s">
        <v>251</v>
      </c>
      <c r="W8" s="1" t="s">
        <v>252</v>
      </c>
      <c r="X8" t="s">
        <v>40</v>
      </c>
      <c r="Y8" t="s">
        <v>45</v>
      </c>
    </row>
    <row r="9" spans="1:31" x14ac:dyDescent="0.25">
      <c r="A9" t="s">
        <v>253</v>
      </c>
      <c r="B9" s="1" t="s">
        <v>254</v>
      </c>
      <c r="C9">
        <v>0</v>
      </c>
      <c r="D9">
        <v>50</v>
      </c>
      <c r="E9" t="s">
        <v>232</v>
      </c>
      <c r="F9">
        <v>0</v>
      </c>
      <c r="G9">
        <v>10</v>
      </c>
      <c r="H9" t="s">
        <v>35</v>
      </c>
      <c r="I9">
        <f t="shared" si="0"/>
        <v>5</v>
      </c>
      <c r="J9">
        <f t="shared" si="1"/>
        <v>0</v>
      </c>
      <c r="K9">
        <v>1.4999999999999999E-4</v>
      </c>
      <c r="L9" t="s">
        <v>351</v>
      </c>
      <c r="M9">
        <f>(D9-C9)*0.01</f>
        <v>0.5</v>
      </c>
      <c r="N9" t="str">
        <f>E9</f>
        <v>kN</v>
      </c>
      <c r="O9">
        <f>(D9-C9)*0.0005</f>
        <v>2.5000000000000001E-2</v>
      </c>
      <c r="P9" t="str">
        <f>E9</f>
        <v>kN</v>
      </c>
      <c r="Q9">
        <f>(D9-C9)*0.4*0.00125</f>
        <v>2.5000000000000001E-2</v>
      </c>
      <c r="R9" t="str">
        <f>E9</f>
        <v>kN</v>
      </c>
      <c r="S9" t="s">
        <v>108</v>
      </c>
      <c r="T9" t="s">
        <v>237</v>
      </c>
      <c r="V9" t="s">
        <v>255</v>
      </c>
      <c r="W9" s="1" t="s">
        <v>350</v>
      </c>
      <c r="X9" t="s">
        <v>40</v>
      </c>
      <c r="Y9" t="s">
        <v>45</v>
      </c>
      <c r="AE9" t="s">
        <v>345</v>
      </c>
    </row>
    <row r="10" spans="1:31" x14ac:dyDescent="0.25">
      <c r="A10" t="s">
        <v>256</v>
      </c>
      <c r="B10" s="1" t="s">
        <v>257</v>
      </c>
      <c r="C10">
        <v>0</v>
      </c>
      <c r="D10">
        <v>25</v>
      </c>
      <c r="E10" t="s">
        <v>232</v>
      </c>
      <c r="F10">
        <v>0</v>
      </c>
      <c r="G10">
        <v>10</v>
      </c>
      <c r="H10" t="s">
        <v>35</v>
      </c>
      <c r="I10">
        <f t="shared" si="0"/>
        <v>2.5</v>
      </c>
      <c r="J10">
        <f t="shared" si="1"/>
        <v>0</v>
      </c>
      <c r="K10">
        <v>1.4999999999999999E-4</v>
      </c>
      <c r="L10" t="s">
        <v>351</v>
      </c>
      <c r="M10">
        <f>(D10-C10)*0.01</f>
        <v>0.25</v>
      </c>
      <c r="N10" t="str">
        <f>E10</f>
        <v>kN</v>
      </c>
      <c r="O10">
        <f>(D10-C10)*0.0004</f>
        <v>0.01</v>
      </c>
      <c r="P10" t="str">
        <f>E10</f>
        <v>kN</v>
      </c>
      <c r="Q10">
        <f>(D10-C10)*0.4*0.001</f>
        <v>0.01</v>
      </c>
      <c r="R10" t="str">
        <f>E10</f>
        <v>kN</v>
      </c>
      <c r="S10" t="s">
        <v>108</v>
      </c>
      <c r="T10" t="s">
        <v>237</v>
      </c>
      <c r="V10" t="s">
        <v>258</v>
      </c>
      <c r="W10" s="1" t="s">
        <v>349</v>
      </c>
      <c r="X10" t="s">
        <v>40</v>
      </c>
      <c r="Y10" t="s">
        <v>45</v>
      </c>
      <c r="AE10" t="s">
        <v>345</v>
      </c>
    </row>
    <row r="11" spans="1:31" x14ac:dyDescent="0.25">
      <c r="A11" t="s">
        <v>259</v>
      </c>
      <c r="B11" s="1" t="s">
        <v>260</v>
      </c>
      <c r="C11">
        <v>0</v>
      </c>
      <c r="D11">
        <v>5</v>
      </c>
      <c r="E11" t="s">
        <v>232</v>
      </c>
      <c r="F11">
        <v>0</v>
      </c>
      <c r="G11">
        <v>10</v>
      </c>
      <c r="H11" t="s">
        <v>35</v>
      </c>
      <c r="I11">
        <f t="shared" si="0"/>
        <v>0.5</v>
      </c>
      <c r="J11">
        <f t="shared" si="1"/>
        <v>0</v>
      </c>
      <c r="K11">
        <v>1.4999999999999999E-4</v>
      </c>
      <c r="L11" t="s">
        <v>351</v>
      </c>
      <c r="M11">
        <f>(D11-C11)*0.01</f>
        <v>0.05</v>
      </c>
      <c r="N11" t="str">
        <f>E11</f>
        <v>kN</v>
      </c>
      <c r="O11">
        <f>(D11-C11)*0.0003</f>
        <v>1.4999999999999998E-3</v>
      </c>
      <c r="P11" t="str">
        <f>E11</f>
        <v>kN</v>
      </c>
      <c r="Q11">
        <f>(D11-C11)*0.4*0.00075</f>
        <v>1.5E-3</v>
      </c>
      <c r="R11" t="str">
        <f>E11</f>
        <v>kN</v>
      </c>
      <c r="S11" t="s">
        <v>108</v>
      </c>
      <c r="T11" t="s">
        <v>237</v>
      </c>
      <c r="V11" t="s">
        <v>261</v>
      </c>
      <c r="W11" s="1" t="s">
        <v>348</v>
      </c>
      <c r="X11" t="s">
        <v>40</v>
      </c>
      <c r="Y11" t="s">
        <v>45</v>
      </c>
      <c r="AE11" t="s">
        <v>345</v>
      </c>
    </row>
    <row r="12" spans="1:31" x14ac:dyDescent="0.25">
      <c r="A12" t="s">
        <v>262</v>
      </c>
      <c r="B12" s="1" t="s">
        <v>263</v>
      </c>
      <c r="C12">
        <v>0</v>
      </c>
      <c r="D12">
        <v>50</v>
      </c>
      <c r="E12" t="s">
        <v>232</v>
      </c>
      <c r="F12">
        <v>0</v>
      </c>
      <c r="G12">
        <v>10</v>
      </c>
      <c r="H12" t="s">
        <v>35</v>
      </c>
      <c r="I12">
        <f t="shared" si="0"/>
        <v>5</v>
      </c>
      <c r="J12">
        <f t="shared" si="1"/>
        <v>0</v>
      </c>
      <c r="K12"/>
      <c r="S12" t="s">
        <v>108</v>
      </c>
      <c r="T12" t="s">
        <v>264</v>
      </c>
      <c r="V12" t="s">
        <v>265</v>
      </c>
      <c r="W12" s="1">
        <v>50432</v>
      </c>
      <c r="X12" t="s">
        <v>40</v>
      </c>
      <c r="Y12" t="s">
        <v>45</v>
      </c>
    </row>
    <row r="13" spans="1:31" x14ac:dyDescent="0.25">
      <c r="A13" t="s">
        <v>266</v>
      </c>
      <c r="B13" s="1" t="s">
        <v>267</v>
      </c>
      <c r="C13">
        <v>0</v>
      </c>
      <c r="D13" s="6">
        <v>12.5</v>
      </c>
      <c r="E13" t="s">
        <v>232</v>
      </c>
      <c r="F13">
        <v>0</v>
      </c>
      <c r="G13">
        <v>10</v>
      </c>
      <c r="H13" t="s">
        <v>35</v>
      </c>
      <c r="I13">
        <f t="shared" si="0"/>
        <v>1.25</v>
      </c>
      <c r="J13">
        <f t="shared" si="1"/>
        <v>0</v>
      </c>
      <c r="K13">
        <v>1.4999999999999999E-4</v>
      </c>
      <c r="L13" t="s">
        <v>351</v>
      </c>
      <c r="M13">
        <f>(D13-C13)*0.01</f>
        <v>0.125</v>
      </c>
      <c r="N13" t="str">
        <f>E13</f>
        <v>kN</v>
      </c>
      <c r="O13">
        <f>(D13-C13)*0.0004</f>
        <v>5.0000000000000001E-3</v>
      </c>
      <c r="P13" t="str">
        <f>E13</f>
        <v>kN</v>
      </c>
      <c r="Q13">
        <f>(D13-C13)*0.4*0.001</f>
        <v>5.0000000000000001E-3</v>
      </c>
      <c r="R13" t="str">
        <f>E13</f>
        <v>kN</v>
      </c>
      <c r="S13" t="s">
        <v>108</v>
      </c>
      <c r="T13" t="s">
        <v>237</v>
      </c>
      <c r="V13" t="s">
        <v>268</v>
      </c>
      <c r="W13" s="1" t="s">
        <v>347</v>
      </c>
      <c r="X13" t="s">
        <v>40</v>
      </c>
      <c r="Y13" t="s">
        <v>197</v>
      </c>
      <c r="AE13" t="s">
        <v>345</v>
      </c>
    </row>
    <row r="14" spans="1:31" x14ac:dyDescent="0.25">
      <c r="B14" s="1"/>
      <c r="K14"/>
      <c r="O14" s="1"/>
    </row>
    <row r="15" spans="1:31" x14ac:dyDescent="0.25">
      <c r="B15" s="1"/>
      <c r="K15"/>
      <c r="O15" s="1"/>
    </row>
    <row r="16" spans="1:31" x14ac:dyDescent="0.25">
      <c r="B16" s="1"/>
      <c r="K16"/>
      <c r="O16" s="1"/>
    </row>
    <row r="17" spans="2:15" x14ac:dyDescent="0.25">
      <c r="B17" s="1"/>
      <c r="K17"/>
      <c r="O17" s="1"/>
    </row>
    <row r="18" spans="2:15" x14ac:dyDescent="0.25">
      <c r="B18" s="1"/>
      <c r="K18"/>
      <c r="O18" s="1"/>
    </row>
    <row r="19" spans="2:15" x14ac:dyDescent="0.25">
      <c r="B19" s="1"/>
      <c r="K19"/>
      <c r="O19" s="1"/>
    </row>
    <row r="20" spans="2:15" x14ac:dyDescent="0.25">
      <c r="B20" s="1"/>
      <c r="K20"/>
    </row>
    <row r="21" spans="2:15" x14ac:dyDescent="0.25">
      <c r="B21" s="1"/>
      <c r="K21"/>
    </row>
    <row r="22" spans="2:15" x14ac:dyDescent="0.25">
      <c r="B22" s="1"/>
      <c r="K22"/>
    </row>
    <row r="23" spans="2:15" x14ac:dyDescent="0.25">
      <c r="B23" s="1"/>
      <c r="K23"/>
    </row>
    <row r="24" spans="2:15" x14ac:dyDescent="0.25">
      <c r="B24" s="1"/>
      <c r="K24"/>
    </row>
    <row r="25" spans="2:15" x14ac:dyDescent="0.25">
      <c r="B25" s="1"/>
      <c r="K25"/>
    </row>
    <row r="26" spans="2:15" x14ac:dyDescent="0.25">
      <c r="B26" s="1"/>
      <c r="K26"/>
    </row>
    <row r="27" spans="2:15" x14ac:dyDescent="0.25">
      <c r="B27" s="1"/>
      <c r="K27"/>
    </row>
    <row r="28" spans="2:15" x14ac:dyDescent="0.25">
      <c r="B28" s="1"/>
      <c r="K28"/>
    </row>
    <row r="29" spans="2:15" x14ac:dyDescent="0.25">
      <c r="B29" s="1"/>
      <c r="K29"/>
    </row>
    <row r="30" spans="2:15" x14ac:dyDescent="0.25">
      <c r="B30" s="1"/>
      <c r="K30"/>
    </row>
    <row r="31" spans="2:15" x14ac:dyDescent="0.25">
      <c r="B31" s="1"/>
      <c r="K31"/>
    </row>
    <row r="32" spans="2:15" x14ac:dyDescent="0.25">
      <c r="B32" s="1"/>
      <c r="K32"/>
    </row>
    <row r="33" spans="2:2" customFormat="1" x14ac:dyDescent="0.25">
      <c r="B33" s="1"/>
    </row>
    <row r="34" spans="2:2" customFormat="1" x14ac:dyDescent="0.25">
      <c r="B34" s="1"/>
    </row>
    <row r="35" spans="2:2" customFormat="1" x14ac:dyDescent="0.25">
      <c r="B35" s="1"/>
    </row>
  </sheetData>
  <autoFilter ref="A1:Z2" xr:uid="{00000000-0009-0000-0000-000001000000}"/>
  <mergeCells count="3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</mergeCells>
  <pageMargins left="0.7" right="0.7" top="0.78749999999999998" bottom="0.78749999999999998" header="0.511811023622047" footer="0.511811023622047"/>
  <pageSetup paperSize="9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5"/>
  <sheetViews>
    <sheetView zoomScaleNormal="100" workbookViewId="0">
      <pane xSplit="2" ySplit="2" topLeftCell="H3" activePane="bottomRight" state="frozen"/>
      <selection pane="topRight" activeCell="Y1" sqref="Y1"/>
      <selection pane="bottomLeft" activeCell="A3" sqref="A3"/>
      <selection pane="bottomRight" activeCell="Q1" sqref="Q1:Q1048576"/>
    </sheetView>
  </sheetViews>
  <sheetFormatPr baseColWidth="10" defaultColWidth="11.5703125" defaultRowHeight="15" x14ac:dyDescent="0.25"/>
  <cols>
    <col min="1" max="1" width="38.140625" customWidth="1"/>
    <col min="2" max="2" width="10.42578125" customWidth="1"/>
    <col min="3" max="3" width="7.85546875" customWidth="1"/>
    <col min="4" max="4" width="7.42578125" customWidth="1"/>
    <col min="5" max="5" width="10.85546875" customWidth="1"/>
    <col min="6" max="6" width="13.5703125" customWidth="1"/>
    <col min="7" max="7" width="14.7109375" customWidth="1"/>
    <col min="8" max="10" width="23" customWidth="1"/>
    <col min="11" max="11" width="14.42578125" style="1" customWidth="1"/>
    <col min="12" max="12" width="14.42578125" customWidth="1"/>
    <col min="13" max="13" width="15.140625" customWidth="1"/>
    <col min="14" max="14" width="21.140625" customWidth="1"/>
    <col min="15" max="15" width="23" customWidth="1"/>
    <col min="16" max="17" width="14.85546875" customWidth="1"/>
    <col min="18" max="18" width="21.42578125" customWidth="1"/>
  </cols>
  <sheetData>
    <row r="1" spans="1:31" s="2" customFormat="1" ht="24" customHeight="1" x14ac:dyDescent="0.25">
      <c r="A1" s="13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2" t="s">
        <v>6</v>
      </c>
      <c r="G1" s="12" t="s">
        <v>7</v>
      </c>
      <c r="H1" s="12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0" t="s">
        <v>19</v>
      </c>
      <c r="T1" s="10" t="s">
        <v>20</v>
      </c>
      <c r="U1" s="11" t="s">
        <v>21</v>
      </c>
      <c r="V1" s="10" t="s">
        <v>22</v>
      </c>
      <c r="W1" s="10" t="s">
        <v>23</v>
      </c>
      <c r="X1" s="10" t="s">
        <v>25</v>
      </c>
      <c r="Y1" s="10" t="s">
        <v>26</v>
      </c>
      <c r="Z1" s="10" t="s">
        <v>27</v>
      </c>
      <c r="AA1" s="10" t="s">
        <v>28</v>
      </c>
      <c r="AB1" s="10" t="s">
        <v>29</v>
      </c>
      <c r="AC1" s="10" t="s">
        <v>30</v>
      </c>
      <c r="AD1" s="10" t="s">
        <v>31</v>
      </c>
    </row>
    <row r="2" spans="1:31" s="2" customFormat="1" ht="24" customHeight="1" x14ac:dyDescent="0.25">
      <c r="A2" s="13"/>
      <c r="B2" s="13"/>
      <c r="C2" s="10"/>
      <c r="D2" s="10"/>
      <c r="E2" s="10"/>
      <c r="F2" s="12"/>
      <c r="G2" s="12"/>
      <c r="H2" s="12"/>
      <c r="I2" s="11"/>
      <c r="J2" s="11"/>
      <c r="K2" s="11"/>
      <c r="L2" s="11"/>
      <c r="M2" s="11"/>
      <c r="N2" s="11"/>
      <c r="O2" s="11"/>
      <c r="P2" s="11"/>
      <c r="Q2" s="11"/>
      <c r="R2" s="11"/>
      <c r="S2" s="10"/>
      <c r="T2" s="10"/>
      <c r="U2" s="11"/>
      <c r="V2" s="10"/>
      <c r="W2" s="10"/>
      <c r="X2" s="10"/>
      <c r="Y2" s="10"/>
      <c r="Z2" s="10"/>
      <c r="AA2" s="10"/>
      <c r="AB2" s="10"/>
      <c r="AC2" s="10"/>
      <c r="AD2" s="10"/>
      <c r="AE2" s="2" t="s">
        <v>337</v>
      </c>
    </row>
    <row r="3" spans="1:31" x14ac:dyDescent="0.25">
      <c r="A3" t="s">
        <v>269</v>
      </c>
      <c r="B3" s="1" t="s">
        <v>270</v>
      </c>
      <c r="C3">
        <v>0</v>
      </c>
      <c r="D3">
        <v>10</v>
      </c>
      <c r="E3" t="s">
        <v>271</v>
      </c>
      <c r="F3">
        <v>0</v>
      </c>
      <c r="G3">
        <v>10</v>
      </c>
      <c r="H3" t="s">
        <v>35</v>
      </c>
      <c r="I3">
        <f t="shared" ref="I3:I10" si="0">(D3-C3)/(G3-F3)</f>
        <v>1</v>
      </c>
      <c r="J3">
        <f t="shared" ref="J3:J10" si="1">D3-(I3*G3)</f>
        <v>0</v>
      </c>
      <c r="K3"/>
      <c r="S3" t="s">
        <v>272</v>
      </c>
      <c r="T3" t="s">
        <v>273</v>
      </c>
      <c r="V3" t="s">
        <v>274</v>
      </c>
      <c r="W3" s="1">
        <v>826026</v>
      </c>
      <c r="X3" t="s">
        <v>40</v>
      </c>
      <c r="Y3" t="s">
        <v>45</v>
      </c>
    </row>
    <row r="4" spans="1:31" x14ac:dyDescent="0.25">
      <c r="A4" t="s">
        <v>275</v>
      </c>
      <c r="B4" s="1" t="s">
        <v>276</v>
      </c>
      <c r="C4">
        <v>0</v>
      </c>
      <c r="D4">
        <v>25</v>
      </c>
      <c r="E4" t="s">
        <v>271</v>
      </c>
      <c r="F4">
        <v>0</v>
      </c>
      <c r="G4">
        <v>10</v>
      </c>
      <c r="H4" t="s">
        <v>35</v>
      </c>
      <c r="I4">
        <f t="shared" si="0"/>
        <v>2.5</v>
      </c>
      <c r="J4">
        <f t="shared" si="1"/>
        <v>0</v>
      </c>
      <c r="K4"/>
      <c r="S4" t="s">
        <v>277</v>
      </c>
      <c r="T4" t="s">
        <v>278</v>
      </c>
      <c r="V4" t="s">
        <v>279</v>
      </c>
      <c r="W4" s="1">
        <v>130583</v>
      </c>
      <c r="X4" t="s">
        <v>40</v>
      </c>
      <c r="Y4" t="s">
        <v>45</v>
      </c>
    </row>
    <row r="5" spans="1:31" x14ac:dyDescent="0.25">
      <c r="A5" t="s">
        <v>280</v>
      </c>
      <c r="B5" s="1" t="s">
        <v>281</v>
      </c>
      <c r="C5">
        <v>0</v>
      </c>
      <c r="D5">
        <v>25</v>
      </c>
      <c r="E5" t="s">
        <v>271</v>
      </c>
      <c r="F5">
        <v>0</v>
      </c>
      <c r="G5">
        <v>10</v>
      </c>
      <c r="H5" t="s">
        <v>35</v>
      </c>
      <c r="I5">
        <f t="shared" si="0"/>
        <v>2.5</v>
      </c>
      <c r="J5">
        <f t="shared" si="1"/>
        <v>0</v>
      </c>
      <c r="K5"/>
      <c r="S5" t="s">
        <v>277</v>
      </c>
      <c r="T5" t="s">
        <v>278</v>
      </c>
      <c r="V5" t="s">
        <v>279</v>
      </c>
      <c r="W5" s="1">
        <v>130584</v>
      </c>
      <c r="X5" t="s">
        <v>40</v>
      </c>
      <c r="Y5" t="s">
        <v>45</v>
      </c>
    </row>
    <row r="6" spans="1:31" x14ac:dyDescent="0.25">
      <c r="A6" t="s">
        <v>282</v>
      </c>
      <c r="B6" s="1" t="s">
        <v>283</v>
      </c>
      <c r="C6">
        <v>0</v>
      </c>
      <c r="D6">
        <v>25</v>
      </c>
      <c r="E6" t="s">
        <v>271</v>
      </c>
      <c r="F6">
        <v>0</v>
      </c>
      <c r="G6">
        <v>10</v>
      </c>
      <c r="H6" t="s">
        <v>35</v>
      </c>
      <c r="I6">
        <f t="shared" si="0"/>
        <v>2.5</v>
      </c>
      <c r="J6">
        <f t="shared" si="1"/>
        <v>0</v>
      </c>
      <c r="K6"/>
      <c r="S6" t="s">
        <v>277</v>
      </c>
      <c r="T6" t="s">
        <v>278</v>
      </c>
      <c r="V6" t="s">
        <v>279</v>
      </c>
      <c r="W6" s="1">
        <v>130581</v>
      </c>
      <c r="X6" t="s">
        <v>40</v>
      </c>
      <c r="Y6" t="s">
        <v>45</v>
      </c>
    </row>
    <row r="7" spans="1:31" x14ac:dyDescent="0.25">
      <c r="A7" t="s">
        <v>284</v>
      </c>
      <c r="B7" s="1" t="s">
        <v>285</v>
      </c>
      <c r="C7">
        <v>65</v>
      </c>
      <c r="D7">
        <v>250</v>
      </c>
      <c r="E7" t="s">
        <v>271</v>
      </c>
      <c r="F7">
        <v>0</v>
      </c>
      <c r="G7">
        <v>10</v>
      </c>
      <c r="H7" t="s">
        <v>35</v>
      </c>
      <c r="I7">
        <f t="shared" si="0"/>
        <v>18.5</v>
      </c>
      <c r="J7">
        <f t="shared" si="1"/>
        <v>65</v>
      </c>
      <c r="K7"/>
      <c r="S7" t="s">
        <v>286</v>
      </c>
      <c r="T7" t="s">
        <v>287</v>
      </c>
      <c r="V7" t="s">
        <v>288</v>
      </c>
      <c r="W7" s="1">
        <v>25682</v>
      </c>
      <c r="X7" t="s">
        <v>40</v>
      </c>
    </row>
    <row r="8" spans="1:31" x14ac:dyDescent="0.25">
      <c r="A8" t="s">
        <v>289</v>
      </c>
      <c r="B8" s="1" t="s">
        <v>290</v>
      </c>
      <c r="C8">
        <v>65</v>
      </c>
      <c r="D8">
        <v>250</v>
      </c>
      <c r="E8" t="s">
        <v>271</v>
      </c>
      <c r="F8">
        <v>0</v>
      </c>
      <c r="G8">
        <v>10</v>
      </c>
      <c r="H8" t="s">
        <v>35</v>
      </c>
      <c r="I8">
        <f t="shared" si="0"/>
        <v>18.5</v>
      </c>
      <c r="J8">
        <f t="shared" si="1"/>
        <v>65</v>
      </c>
      <c r="K8"/>
      <c r="S8" t="s">
        <v>286</v>
      </c>
      <c r="T8" t="s">
        <v>287</v>
      </c>
      <c r="V8" t="s">
        <v>288</v>
      </c>
      <c r="W8" s="1">
        <v>25662</v>
      </c>
      <c r="X8" t="s">
        <v>40</v>
      </c>
    </row>
    <row r="9" spans="1:31" x14ac:dyDescent="0.25">
      <c r="A9" t="s">
        <v>291</v>
      </c>
      <c r="B9" s="1" t="s">
        <v>292</v>
      </c>
      <c r="C9">
        <v>0</v>
      </c>
      <c r="D9">
        <v>150</v>
      </c>
      <c r="E9" t="s">
        <v>271</v>
      </c>
      <c r="F9">
        <v>0</v>
      </c>
      <c r="G9">
        <v>10</v>
      </c>
      <c r="H9" t="s">
        <v>35</v>
      </c>
      <c r="I9">
        <f t="shared" si="0"/>
        <v>15</v>
      </c>
      <c r="J9">
        <f t="shared" si="1"/>
        <v>0</v>
      </c>
      <c r="K9"/>
      <c r="S9" t="s">
        <v>272</v>
      </c>
      <c r="T9" t="s">
        <v>278</v>
      </c>
      <c r="V9" t="s">
        <v>293</v>
      </c>
      <c r="W9" s="1"/>
      <c r="X9" t="s">
        <v>40</v>
      </c>
    </row>
    <row r="10" spans="1:31" x14ac:dyDescent="0.25">
      <c r="A10" t="s">
        <v>294</v>
      </c>
      <c r="B10" s="1" t="s">
        <v>295</v>
      </c>
      <c r="C10">
        <v>0</v>
      </c>
      <c r="D10">
        <v>225</v>
      </c>
      <c r="E10" t="s">
        <v>271</v>
      </c>
      <c r="F10">
        <v>0</v>
      </c>
      <c r="G10">
        <v>10</v>
      </c>
      <c r="H10" t="s">
        <v>35</v>
      </c>
      <c r="I10">
        <f t="shared" si="0"/>
        <v>22.5</v>
      </c>
      <c r="J10">
        <f t="shared" si="1"/>
        <v>0</v>
      </c>
      <c r="K10"/>
      <c r="S10" t="s">
        <v>272</v>
      </c>
      <c r="T10" t="s">
        <v>278</v>
      </c>
      <c r="V10" t="s">
        <v>296</v>
      </c>
      <c r="W10" s="1"/>
      <c r="X10" t="s">
        <v>40</v>
      </c>
    </row>
    <row r="11" spans="1:31" x14ac:dyDescent="0.25">
      <c r="A11" t="s">
        <v>297</v>
      </c>
      <c r="B11" s="1" t="s">
        <v>298</v>
      </c>
      <c r="C11">
        <v>0</v>
      </c>
      <c r="D11">
        <v>300</v>
      </c>
      <c r="E11" t="s">
        <v>271</v>
      </c>
      <c r="F11">
        <v>-10</v>
      </c>
      <c r="G11">
        <v>10</v>
      </c>
      <c r="H11" t="s">
        <v>35</v>
      </c>
      <c r="I11">
        <v>15</v>
      </c>
      <c r="J11">
        <v>0</v>
      </c>
      <c r="K11"/>
      <c r="O11">
        <v>5.0000000000000001E-3</v>
      </c>
      <c r="P11" t="s">
        <v>346</v>
      </c>
      <c r="S11" s="1" t="s">
        <v>299</v>
      </c>
      <c r="T11" t="s">
        <v>233</v>
      </c>
      <c r="V11" t="s">
        <v>342</v>
      </c>
      <c r="W11" t="s">
        <v>341</v>
      </c>
      <c r="X11" t="s">
        <v>40</v>
      </c>
      <c r="Y11" t="s">
        <v>300</v>
      </c>
      <c r="AD11" t="s">
        <v>301</v>
      </c>
      <c r="AE11" t="s">
        <v>343</v>
      </c>
    </row>
    <row r="12" spans="1:31" x14ac:dyDescent="0.25">
      <c r="K12"/>
    </row>
    <row r="13" spans="1:31" x14ac:dyDescent="0.25">
      <c r="K13"/>
    </row>
    <row r="14" spans="1:31" x14ac:dyDescent="0.25">
      <c r="K14"/>
    </row>
    <row r="15" spans="1:31" x14ac:dyDescent="0.25">
      <c r="B15" s="1"/>
      <c r="K15"/>
      <c r="O15" s="1"/>
    </row>
    <row r="16" spans="1:31" x14ac:dyDescent="0.25">
      <c r="B16" s="1"/>
      <c r="K16"/>
      <c r="O16" s="1"/>
    </row>
    <row r="17" spans="2:15" x14ac:dyDescent="0.25">
      <c r="B17" s="1"/>
      <c r="K17"/>
      <c r="O17" s="1"/>
    </row>
    <row r="18" spans="2:15" x14ac:dyDescent="0.25">
      <c r="B18" s="1"/>
      <c r="K18"/>
      <c r="O18" s="1"/>
    </row>
    <row r="19" spans="2:15" x14ac:dyDescent="0.25">
      <c r="B19" s="1"/>
      <c r="K19"/>
      <c r="O19" s="1"/>
    </row>
    <row r="20" spans="2:15" x14ac:dyDescent="0.25">
      <c r="B20" s="1"/>
      <c r="K20"/>
      <c r="O20" s="1"/>
    </row>
    <row r="21" spans="2:15" x14ac:dyDescent="0.25">
      <c r="K21"/>
    </row>
    <row r="22" spans="2:15" x14ac:dyDescent="0.25">
      <c r="B22" s="1"/>
    </row>
    <row r="23" spans="2:15" x14ac:dyDescent="0.25">
      <c r="B23" s="1"/>
    </row>
    <row r="24" spans="2:15" x14ac:dyDescent="0.25">
      <c r="B24" s="1"/>
    </row>
    <row r="25" spans="2:15" x14ac:dyDescent="0.25">
      <c r="B25" s="1"/>
    </row>
    <row r="26" spans="2:15" s="7" customFormat="1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2:15" x14ac:dyDescent="0.25">
      <c r="B27" s="1"/>
    </row>
    <row r="28" spans="2:15" x14ac:dyDescent="0.25">
      <c r="B28" s="1"/>
    </row>
    <row r="29" spans="2:15" x14ac:dyDescent="0.25">
      <c r="B29" s="1"/>
    </row>
    <row r="30" spans="2:15" x14ac:dyDescent="0.25">
      <c r="B30" s="1"/>
    </row>
    <row r="31" spans="2:15" x14ac:dyDescent="0.25">
      <c r="B31" s="1"/>
    </row>
    <row r="32" spans="2:15" x14ac:dyDescent="0.25">
      <c r="B32" s="1"/>
    </row>
    <row r="33" spans="2:11" x14ac:dyDescent="0.25">
      <c r="B33" s="1"/>
    </row>
    <row r="34" spans="2:11" ht="15" customHeight="1" x14ac:dyDescent="0.25">
      <c r="B34" s="1"/>
      <c r="K34"/>
    </row>
    <row r="35" spans="2:11" x14ac:dyDescent="0.25">
      <c r="B35" s="1"/>
      <c r="K35"/>
    </row>
  </sheetData>
  <autoFilter ref="A1:Z2" xr:uid="{00000000-0009-0000-0000-000002000000}"/>
  <mergeCells count="31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AD1:AD2"/>
    <mergeCell ref="U1:U2"/>
    <mergeCell ref="V1:V2"/>
    <mergeCell ref="W1:W2"/>
    <mergeCell ref="X1:X2"/>
    <mergeCell ref="Y1:Y2"/>
    <mergeCell ref="B26:M26"/>
    <mergeCell ref="Z1:Z2"/>
    <mergeCell ref="AA1:AA2"/>
    <mergeCell ref="AB1:AB2"/>
    <mergeCell ref="AC1:AC2"/>
    <mergeCell ref="P1:P2"/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F1:F2"/>
  </mergeCells>
  <pageMargins left="0.7" right="0.7" top="0.78749999999999998" bottom="0.78749999999999998" header="0.511811023622047" footer="0.511811023622047"/>
  <pageSetup paperSize="9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5"/>
  <sheetViews>
    <sheetView zoomScaleNormal="100" workbookViewId="0">
      <pane xSplit="2" ySplit="2" topLeftCell="J3" activePane="bottomRight" state="frozen"/>
      <selection pane="topRight" activeCell="K1" sqref="K1"/>
      <selection pane="bottomLeft" activeCell="A3" sqref="A3"/>
      <selection pane="bottomRight" activeCell="L11" sqref="L11"/>
    </sheetView>
  </sheetViews>
  <sheetFormatPr baseColWidth="10" defaultColWidth="11.5703125" defaultRowHeight="15" x14ac:dyDescent="0.25"/>
  <cols>
    <col min="1" max="1" width="38.28515625" customWidth="1"/>
    <col min="2" max="2" width="10.42578125" customWidth="1"/>
    <col min="3" max="3" width="7.7109375" customWidth="1"/>
    <col min="4" max="4" width="7.42578125" customWidth="1"/>
    <col min="5" max="5" width="10.85546875" customWidth="1"/>
    <col min="6" max="6" width="7.140625" customWidth="1"/>
    <col min="7" max="7" width="7.5703125" customWidth="1"/>
    <col min="8" max="8" width="9.7109375" customWidth="1"/>
    <col min="9" max="10" width="23" customWidth="1"/>
    <col min="11" max="11" width="17.140625" style="1" customWidth="1"/>
    <col min="12" max="12" width="15.28515625" customWidth="1"/>
    <col min="13" max="13" width="14.7109375" customWidth="1"/>
    <col min="14" max="14" width="21.140625" customWidth="1"/>
    <col min="15" max="15" width="23" customWidth="1"/>
    <col min="16" max="17" width="14.85546875" customWidth="1"/>
    <col min="18" max="18" width="21.42578125" customWidth="1"/>
  </cols>
  <sheetData>
    <row r="1" spans="1:31" s="2" customFormat="1" ht="16.5" customHeight="1" x14ac:dyDescent="0.25">
      <c r="A1" s="13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2" t="s">
        <v>6</v>
      </c>
      <c r="G1" s="12" t="s">
        <v>7</v>
      </c>
      <c r="H1" s="12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0" t="s">
        <v>19</v>
      </c>
      <c r="T1" s="10" t="s">
        <v>20</v>
      </c>
      <c r="U1" s="11" t="s">
        <v>21</v>
      </c>
      <c r="V1" s="10" t="s">
        <v>22</v>
      </c>
      <c r="W1" s="10" t="s">
        <v>23</v>
      </c>
      <c r="X1" s="10" t="s">
        <v>25</v>
      </c>
      <c r="Y1" s="10" t="s">
        <v>26</v>
      </c>
      <c r="Z1" s="10" t="s">
        <v>27</v>
      </c>
      <c r="AA1" s="10" t="s">
        <v>28</v>
      </c>
      <c r="AB1" s="10" t="s">
        <v>29</v>
      </c>
      <c r="AC1" s="10" t="s">
        <v>30</v>
      </c>
      <c r="AD1" s="10" t="s">
        <v>31</v>
      </c>
    </row>
    <row r="2" spans="1:31" s="2" customFormat="1" ht="30.75" customHeight="1" x14ac:dyDescent="0.25">
      <c r="A2" s="13"/>
      <c r="B2" s="13"/>
      <c r="C2" s="10"/>
      <c r="D2" s="10"/>
      <c r="E2" s="10"/>
      <c r="F2" s="12"/>
      <c r="G2" s="12"/>
      <c r="H2" s="12"/>
      <c r="I2" s="11"/>
      <c r="J2" s="11"/>
      <c r="K2" s="11"/>
      <c r="L2" s="11"/>
      <c r="M2" s="11"/>
      <c r="N2" s="11"/>
      <c r="O2" s="11"/>
      <c r="P2" s="11"/>
      <c r="Q2" s="11"/>
      <c r="R2" s="11"/>
      <c r="S2" s="10"/>
      <c r="T2" s="10"/>
      <c r="U2" s="11"/>
      <c r="V2" s="10"/>
      <c r="W2" s="10"/>
      <c r="X2" s="10"/>
      <c r="Y2" s="10"/>
      <c r="Z2" s="10"/>
      <c r="AA2" s="10"/>
      <c r="AB2" s="10"/>
      <c r="AC2" s="10"/>
      <c r="AD2" s="10"/>
      <c r="AE2" s="2" t="s">
        <v>337</v>
      </c>
    </row>
    <row r="3" spans="1:31" x14ac:dyDescent="0.25">
      <c r="A3" t="s">
        <v>302</v>
      </c>
      <c r="B3" s="1" t="s">
        <v>303</v>
      </c>
      <c r="C3">
        <v>-50</v>
      </c>
      <c r="D3">
        <v>600</v>
      </c>
      <c r="E3" t="s">
        <v>304</v>
      </c>
      <c r="F3">
        <v>0</v>
      </c>
      <c r="G3">
        <v>10</v>
      </c>
      <c r="H3" t="s">
        <v>35</v>
      </c>
      <c r="I3">
        <f t="shared" ref="I3:I11" si="0">(D3-C3)/(G3-F3)</f>
        <v>65</v>
      </c>
      <c r="J3">
        <f t="shared" ref="J3:J11" si="1">D3-(I3*G3)</f>
        <v>-50</v>
      </c>
      <c r="K3"/>
      <c r="S3" t="s">
        <v>305</v>
      </c>
      <c r="T3" t="s">
        <v>306</v>
      </c>
      <c r="V3" t="s">
        <v>307</v>
      </c>
      <c r="W3" s="1">
        <v>97450008</v>
      </c>
      <c r="X3" t="s">
        <v>40</v>
      </c>
      <c r="Y3" t="s">
        <v>45</v>
      </c>
    </row>
    <row r="4" spans="1:31" x14ac:dyDescent="0.25">
      <c r="A4" t="s">
        <v>308</v>
      </c>
      <c r="B4" s="1" t="s">
        <v>309</v>
      </c>
      <c r="C4">
        <v>-25</v>
      </c>
      <c r="D4">
        <v>100</v>
      </c>
      <c r="E4" s="8" t="s">
        <v>304</v>
      </c>
      <c r="F4">
        <v>0</v>
      </c>
      <c r="G4">
        <v>10</v>
      </c>
      <c r="H4" t="s">
        <v>35</v>
      </c>
      <c r="I4">
        <f t="shared" si="0"/>
        <v>12.5</v>
      </c>
      <c r="J4">
        <f t="shared" si="1"/>
        <v>-25</v>
      </c>
      <c r="K4">
        <v>0.5</v>
      </c>
      <c r="L4" t="s">
        <v>334</v>
      </c>
      <c r="O4">
        <v>0.5</v>
      </c>
      <c r="P4" t="s">
        <v>339</v>
      </c>
      <c r="Q4">
        <v>0</v>
      </c>
      <c r="S4" t="s">
        <v>335</v>
      </c>
      <c r="T4" s="8" t="s">
        <v>310</v>
      </c>
      <c r="V4" s="8" t="s">
        <v>311</v>
      </c>
      <c r="W4" s="1" t="s">
        <v>312</v>
      </c>
      <c r="X4" s="8" t="s">
        <v>40</v>
      </c>
      <c r="Y4" t="s">
        <v>45</v>
      </c>
      <c r="AE4" t="s">
        <v>340</v>
      </c>
    </row>
    <row r="5" spans="1:31" x14ac:dyDescent="0.25">
      <c r="A5" t="s">
        <v>313</v>
      </c>
      <c r="B5" s="1" t="s">
        <v>314</v>
      </c>
      <c r="C5">
        <v>-25</v>
      </c>
      <c r="D5">
        <v>150</v>
      </c>
      <c r="E5" s="8" t="s">
        <v>304</v>
      </c>
      <c r="F5">
        <v>0</v>
      </c>
      <c r="G5">
        <v>10</v>
      </c>
      <c r="H5" t="s">
        <v>35</v>
      </c>
      <c r="I5">
        <f t="shared" si="0"/>
        <v>17.5</v>
      </c>
      <c r="J5">
        <f t="shared" si="1"/>
        <v>-25</v>
      </c>
      <c r="K5">
        <v>0</v>
      </c>
      <c r="M5">
        <v>0.5</v>
      </c>
      <c r="N5" t="s">
        <v>304</v>
      </c>
      <c r="O5">
        <f>(D5-C5)*0.01</f>
        <v>1.75</v>
      </c>
      <c r="P5" t="s">
        <v>339</v>
      </c>
      <c r="Q5">
        <v>0</v>
      </c>
      <c r="S5" t="s">
        <v>315</v>
      </c>
      <c r="T5" s="8" t="s">
        <v>316</v>
      </c>
      <c r="V5" s="8" t="s">
        <v>317</v>
      </c>
      <c r="W5" s="1">
        <v>163616</v>
      </c>
      <c r="X5" s="8" t="s">
        <v>40</v>
      </c>
      <c r="Y5" t="s">
        <v>45</v>
      </c>
      <c r="AE5" t="s">
        <v>338</v>
      </c>
    </row>
    <row r="6" spans="1:31" x14ac:dyDescent="0.25">
      <c r="A6" t="s">
        <v>318</v>
      </c>
      <c r="B6" s="1" t="s">
        <v>319</v>
      </c>
      <c r="C6">
        <v>0</v>
      </c>
      <c r="D6">
        <v>100</v>
      </c>
      <c r="E6" s="8" t="s">
        <v>304</v>
      </c>
      <c r="F6">
        <v>0</v>
      </c>
      <c r="G6">
        <v>10</v>
      </c>
      <c r="H6" t="s">
        <v>35</v>
      </c>
      <c r="I6">
        <f t="shared" si="0"/>
        <v>10</v>
      </c>
      <c r="J6">
        <f t="shared" si="1"/>
        <v>0</v>
      </c>
      <c r="K6">
        <v>0</v>
      </c>
      <c r="M6">
        <v>0.5</v>
      </c>
      <c r="N6" t="s">
        <v>304</v>
      </c>
      <c r="O6">
        <f t="shared" ref="O6:O10" si="2">(D6-C6)*0.01</f>
        <v>1</v>
      </c>
      <c r="P6" t="s">
        <v>339</v>
      </c>
      <c r="Q6">
        <v>0</v>
      </c>
      <c r="S6" t="s">
        <v>315</v>
      </c>
      <c r="T6" s="8" t="s">
        <v>316</v>
      </c>
      <c r="V6" s="8" t="s">
        <v>320</v>
      </c>
      <c r="W6" s="1">
        <v>243008</v>
      </c>
      <c r="X6" s="8" t="s">
        <v>40</v>
      </c>
      <c r="Y6" t="s">
        <v>45</v>
      </c>
      <c r="AB6" s="5"/>
      <c r="AE6" t="s">
        <v>338</v>
      </c>
    </row>
    <row r="7" spans="1:31" x14ac:dyDescent="0.25">
      <c r="A7" t="s">
        <v>321</v>
      </c>
      <c r="B7" s="1" t="s">
        <v>322</v>
      </c>
      <c r="C7">
        <v>0</v>
      </c>
      <c r="D7">
        <v>100</v>
      </c>
      <c r="E7" s="8" t="s">
        <v>304</v>
      </c>
      <c r="F7">
        <v>0</v>
      </c>
      <c r="G7">
        <v>10</v>
      </c>
      <c r="H7" t="s">
        <v>35</v>
      </c>
      <c r="I7">
        <f t="shared" si="0"/>
        <v>10</v>
      </c>
      <c r="J7">
        <f t="shared" si="1"/>
        <v>0</v>
      </c>
      <c r="K7">
        <v>0</v>
      </c>
      <c r="M7">
        <v>0.5</v>
      </c>
      <c r="N7" t="s">
        <v>304</v>
      </c>
      <c r="O7">
        <f t="shared" si="2"/>
        <v>1</v>
      </c>
      <c r="P7" t="s">
        <v>339</v>
      </c>
      <c r="Q7">
        <v>0</v>
      </c>
      <c r="S7" t="s">
        <v>315</v>
      </c>
      <c r="T7" s="8" t="s">
        <v>316</v>
      </c>
      <c r="V7" t="s">
        <v>320</v>
      </c>
      <c r="W7" s="1">
        <v>203805</v>
      </c>
      <c r="X7" s="8" t="s">
        <v>40</v>
      </c>
      <c r="Y7" t="s">
        <v>45</v>
      </c>
      <c r="AB7" s="5"/>
      <c r="AE7" t="s">
        <v>338</v>
      </c>
    </row>
    <row r="8" spans="1:31" x14ac:dyDescent="0.25">
      <c r="A8" t="s">
        <v>323</v>
      </c>
      <c r="B8" s="1" t="s">
        <v>324</v>
      </c>
      <c r="C8">
        <v>-25</v>
      </c>
      <c r="D8">
        <v>100</v>
      </c>
      <c r="E8" s="8" t="s">
        <v>304</v>
      </c>
      <c r="F8">
        <v>0</v>
      </c>
      <c r="G8">
        <v>10</v>
      </c>
      <c r="H8" t="s">
        <v>35</v>
      </c>
      <c r="I8">
        <f t="shared" si="0"/>
        <v>12.5</v>
      </c>
      <c r="J8">
        <f t="shared" si="1"/>
        <v>-25</v>
      </c>
      <c r="K8">
        <v>0.5</v>
      </c>
      <c r="L8" t="s">
        <v>334</v>
      </c>
      <c r="O8">
        <v>0.5</v>
      </c>
      <c r="P8" t="s">
        <v>339</v>
      </c>
      <c r="Q8">
        <v>0</v>
      </c>
      <c r="S8" t="s">
        <v>335</v>
      </c>
      <c r="T8" s="8" t="s">
        <v>310</v>
      </c>
      <c r="V8" s="8" t="s">
        <v>311</v>
      </c>
      <c r="W8" s="1" t="s">
        <v>325</v>
      </c>
      <c r="X8" s="8" t="s">
        <v>40</v>
      </c>
      <c r="Y8" t="s">
        <v>197</v>
      </c>
      <c r="AB8" s="5"/>
      <c r="AE8" t="s">
        <v>340</v>
      </c>
    </row>
    <row r="9" spans="1:31" x14ac:dyDescent="0.25">
      <c r="A9" t="s">
        <v>326</v>
      </c>
      <c r="B9" s="1" t="s">
        <v>327</v>
      </c>
      <c r="C9">
        <v>-40</v>
      </c>
      <c r="D9">
        <v>100</v>
      </c>
      <c r="E9" t="s">
        <v>304</v>
      </c>
      <c r="F9">
        <v>0</v>
      </c>
      <c r="G9">
        <v>10</v>
      </c>
      <c r="H9" t="s">
        <v>35</v>
      </c>
      <c r="I9">
        <f t="shared" si="0"/>
        <v>14</v>
      </c>
      <c r="J9">
        <f t="shared" si="1"/>
        <v>-40</v>
      </c>
      <c r="K9">
        <v>0</v>
      </c>
      <c r="M9">
        <v>0.5</v>
      </c>
      <c r="N9" t="s">
        <v>304</v>
      </c>
      <c r="O9">
        <f t="shared" si="2"/>
        <v>1.4000000000000001</v>
      </c>
      <c r="P9" t="s">
        <v>339</v>
      </c>
      <c r="Q9">
        <v>0</v>
      </c>
      <c r="S9" t="s">
        <v>315</v>
      </c>
      <c r="T9" s="8" t="s">
        <v>316</v>
      </c>
      <c r="V9" s="8" t="s">
        <v>328</v>
      </c>
      <c r="W9" s="1" t="s">
        <v>329</v>
      </c>
      <c r="X9" s="8" t="s">
        <v>40</v>
      </c>
      <c r="Y9" t="s">
        <v>45</v>
      </c>
      <c r="AB9" s="5"/>
      <c r="AE9" t="s">
        <v>338</v>
      </c>
    </row>
    <row r="10" spans="1:31" x14ac:dyDescent="0.25">
      <c r="A10" t="s">
        <v>330</v>
      </c>
      <c r="B10" s="1" t="s">
        <v>331</v>
      </c>
      <c r="C10">
        <v>-40</v>
      </c>
      <c r="D10">
        <v>100</v>
      </c>
      <c r="E10" t="s">
        <v>304</v>
      </c>
      <c r="F10">
        <v>0</v>
      </c>
      <c r="G10">
        <v>10</v>
      </c>
      <c r="H10" t="s">
        <v>35</v>
      </c>
      <c r="I10">
        <f t="shared" si="0"/>
        <v>14</v>
      </c>
      <c r="J10">
        <f t="shared" si="1"/>
        <v>-40</v>
      </c>
      <c r="K10">
        <v>0</v>
      </c>
      <c r="M10">
        <v>0.5</v>
      </c>
      <c r="N10" t="s">
        <v>304</v>
      </c>
      <c r="O10">
        <f t="shared" si="2"/>
        <v>1.4000000000000001</v>
      </c>
      <c r="P10" t="s">
        <v>339</v>
      </c>
      <c r="Q10">
        <v>0</v>
      </c>
      <c r="S10" t="s">
        <v>315</v>
      </c>
      <c r="T10" s="8" t="s">
        <v>316</v>
      </c>
      <c r="V10" s="8" t="s">
        <v>328</v>
      </c>
      <c r="W10" s="1" t="s">
        <v>329</v>
      </c>
      <c r="X10" s="8" t="s">
        <v>40</v>
      </c>
      <c r="Y10" t="s">
        <v>45</v>
      </c>
      <c r="Z10" s="8"/>
      <c r="AE10" t="s">
        <v>338</v>
      </c>
    </row>
    <row r="11" spans="1:31" x14ac:dyDescent="0.25">
      <c r="A11" t="s">
        <v>332</v>
      </c>
      <c r="B11" s="1" t="s">
        <v>333</v>
      </c>
      <c r="C11">
        <v>-25</v>
      </c>
      <c r="D11">
        <v>100</v>
      </c>
      <c r="E11" s="8" t="s">
        <v>304</v>
      </c>
      <c r="F11">
        <v>0</v>
      </c>
      <c r="G11">
        <v>10</v>
      </c>
      <c r="H11" t="s">
        <v>35</v>
      </c>
      <c r="I11">
        <f t="shared" si="0"/>
        <v>12.5</v>
      </c>
      <c r="J11">
        <f t="shared" si="1"/>
        <v>-25</v>
      </c>
      <c r="K11">
        <v>0.5</v>
      </c>
      <c r="L11" t="s">
        <v>334</v>
      </c>
      <c r="O11">
        <v>0.5</v>
      </c>
      <c r="P11" t="s">
        <v>339</v>
      </c>
      <c r="Q11">
        <v>0</v>
      </c>
      <c r="S11" t="s">
        <v>335</v>
      </c>
      <c r="T11" s="8" t="s">
        <v>310</v>
      </c>
      <c r="V11" s="8" t="s">
        <v>311</v>
      </c>
      <c r="W11" s="1" t="s">
        <v>336</v>
      </c>
      <c r="X11" s="8" t="s">
        <v>40</v>
      </c>
      <c r="Y11" t="s">
        <v>197</v>
      </c>
      <c r="AE11" t="s">
        <v>340</v>
      </c>
    </row>
    <row r="12" spans="1:31" x14ac:dyDescent="0.25">
      <c r="B12" s="1"/>
      <c r="E12" s="8"/>
      <c r="K12"/>
      <c r="L12" s="8"/>
      <c r="N12" s="8"/>
      <c r="O12" s="9"/>
      <c r="P12" s="8"/>
      <c r="Q12" s="8"/>
      <c r="R12" s="8"/>
    </row>
    <row r="13" spans="1:31" x14ac:dyDescent="0.25">
      <c r="B13" s="1"/>
      <c r="E13" s="8"/>
      <c r="K13"/>
      <c r="L13" s="8"/>
      <c r="N13" s="8"/>
      <c r="O13" s="9"/>
      <c r="P13" s="8"/>
      <c r="Q13" s="8"/>
      <c r="R13" s="8"/>
    </row>
    <row r="14" spans="1:31" x14ac:dyDescent="0.25">
      <c r="B14" s="1"/>
      <c r="E14" s="8"/>
      <c r="K14"/>
      <c r="L14" s="8"/>
      <c r="N14" s="8"/>
      <c r="O14" s="1"/>
      <c r="P14" s="8"/>
      <c r="Q14" s="8"/>
    </row>
    <row r="15" spans="1:31" x14ac:dyDescent="0.25">
      <c r="K15"/>
    </row>
    <row r="16" spans="1:31" x14ac:dyDescent="0.25">
      <c r="K16"/>
    </row>
    <row r="17" spans="2:15" x14ac:dyDescent="0.25">
      <c r="K17"/>
    </row>
    <row r="18" spans="2:15" x14ac:dyDescent="0.25">
      <c r="K18"/>
    </row>
    <row r="19" spans="2:15" x14ac:dyDescent="0.25">
      <c r="K19"/>
    </row>
    <row r="20" spans="2:15" x14ac:dyDescent="0.25">
      <c r="B20" s="1"/>
      <c r="K20"/>
      <c r="L20" s="8"/>
      <c r="N20" s="8"/>
      <c r="O20" s="1"/>
    </row>
    <row r="21" spans="2:15" x14ac:dyDescent="0.25">
      <c r="B21" s="1"/>
      <c r="K21"/>
      <c r="L21" s="8"/>
      <c r="N21" s="8"/>
      <c r="O21" s="1"/>
    </row>
    <row r="22" spans="2:15" x14ac:dyDescent="0.25">
      <c r="B22" s="1"/>
      <c r="K22"/>
      <c r="L22" s="8"/>
      <c r="N22" s="8"/>
      <c r="O22" s="1"/>
    </row>
    <row r="23" spans="2:15" x14ac:dyDescent="0.25">
      <c r="B23" s="1"/>
      <c r="K23"/>
      <c r="L23" s="8"/>
      <c r="N23" s="8"/>
      <c r="O23" s="1"/>
    </row>
    <row r="24" spans="2:15" x14ac:dyDescent="0.25">
      <c r="K24"/>
    </row>
    <row r="25" spans="2:15" x14ac:dyDescent="0.25">
      <c r="K25"/>
    </row>
    <row r="26" spans="2:15" x14ac:dyDescent="0.25">
      <c r="B26" s="1"/>
    </row>
    <row r="27" spans="2:15" x14ac:dyDescent="0.25">
      <c r="B27" s="1"/>
    </row>
    <row r="28" spans="2:15" x14ac:dyDescent="0.25">
      <c r="B28" s="1"/>
    </row>
    <row r="29" spans="2:15" x14ac:dyDescent="0.25">
      <c r="B29" s="1"/>
    </row>
    <row r="30" spans="2:15" x14ac:dyDescent="0.25">
      <c r="B30" s="1"/>
    </row>
    <row r="31" spans="2:15" x14ac:dyDescent="0.25">
      <c r="B31" s="1"/>
    </row>
    <row r="32" spans="2:15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</sheetData>
  <autoFilter ref="A1:Z2" xr:uid="{00000000-0009-0000-0000-000003000000}"/>
  <mergeCells count="3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</mergeCells>
  <pageMargins left="0.7" right="0.7" top="0.78749999999999998" bottom="0.78749999999999998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Druck</vt:lpstr>
      <vt:lpstr>Kraft</vt:lpstr>
      <vt:lpstr>Weg</vt:lpstr>
      <vt:lpstr>Temperatur</vt:lpstr>
      <vt:lpstr>Druck!_FilterDatenbank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Taubert</dc:creator>
  <dc:description/>
  <cp:lastModifiedBy>Rexer, Manuel</cp:lastModifiedBy>
  <cp:revision>35</cp:revision>
  <cp:lastPrinted>2014-11-05T11:51:13Z</cp:lastPrinted>
  <dcterms:created xsi:type="dcterms:W3CDTF">2014-11-04T13:28:32Z</dcterms:created>
  <dcterms:modified xsi:type="dcterms:W3CDTF">2024-01-12T10:15:08Z</dcterms:modified>
  <dc:language>en-GB</dc:language>
</cp:coreProperties>
</file>