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P:\Public\Plant\COMET Documentation\Fixed Assets\"/>
    </mc:Choice>
  </mc:AlternateContent>
  <bookViews>
    <workbookView xWindow="0" yWindow="0" windowWidth="20490" windowHeight="7755" tabRatio="840"/>
  </bookViews>
  <sheets>
    <sheet name="Groups Load Format" sheetId="11" r:id="rId1"/>
    <sheet name="Asset Load Format" sheetId="12" r:id="rId2"/>
    <sheet name="Stock Group Load" sheetId="24" r:id="rId3"/>
    <sheet name="Stock Item Format" sheetId="25" r:id="rId4"/>
    <sheet name="Associated Items" sheetId="31" r:id="rId5"/>
    <sheet name="Asset Analysis Sets" sheetId="32" r:id="rId6"/>
    <sheet name="Plant Contract Cost Heads" sheetId="15" r:id="rId7"/>
  </sheets>
  <definedNames>
    <definedName name="_xlnm._FilterDatabase" localSheetId="1" hidden="1">'Asset Load Format'!$A$17:$BL$23</definedName>
    <definedName name="_xlnm._FilterDatabase" localSheetId="4" hidden="1">'Associated Items'!$A$3:$T$4</definedName>
    <definedName name="_xlnm._FilterDatabase" localSheetId="0" hidden="1">'Groups Load Format'!$A$20:$BW$20</definedName>
    <definedName name="_xlnm._FilterDatabase" localSheetId="2" hidden="1">'Stock Group Load'!$A$4:$Z$9</definedName>
    <definedName name="_xlnm.Print_Titles" localSheetId="4">'Associated Items'!$3:$3</definedName>
    <definedName name="Query_from_GENERO" localSheetId="4">#REF!</definedName>
    <definedName name="Query_from_GENERO" localSheetId="6">#REF!</definedName>
    <definedName name="Query_from_GENERO">#REF!</definedName>
  </definedNames>
  <calcPr calcId="152511"/>
</workbook>
</file>

<file path=xl/calcChain.xml><?xml version="1.0" encoding="utf-8"?>
<calcChain xmlns="http://schemas.openxmlformats.org/spreadsheetml/2006/main">
  <c r="A385" i="15" l="1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217" i="15"/>
  <c r="A216" i="15"/>
  <c r="A215" i="15"/>
  <c r="A214" i="15"/>
  <c r="A213" i="15"/>
  <c r="A212" i="15"/>
  <c r="A211" i="15"/>
  <c r="A210" i="15"/>
  <c r="A209" i="15"/>
  <c r="A208" i="15"/>
  <c r="A207" i="15"/>
  <c r="A206" i="15"/>
  <c r="A205" i="15"/>
  <c r="A204" i="15"/>
  <c r="A203" i="15"/>
  <c r="A202" i="15"/>
  <c r="A201" i="15"/>
  <c r="A200" i="15"/>
  <c r="A199" i="15"/>
  <c r="A198" i="15"/>
  <c r="A197" i="15"/>
  <c r="A196" i="15"/>
  <c r="A195" i="15"/>
  <c r="A194" i="15"/>
  <c r="A193" i="15"/>
  <c r="A192" i="15"/>
  <c r="A191" i="15"/>
  <c r="A190" i="15"/>
  <c r="A189" i="15"/>
  <c r="A188" i="15"/>
  <c r="A187" i="15"/>
  <c r="A186" i="15"/>
  <c r="A185" i="15"/>
  <c r="A184" i="15"/>
  <c r="A183" i="15"/>
  <c r="A182" i="15"/>
  <c r="A181" i="15"/>
  <c r="A180" i="15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66" i="15"/>
  <c r="A165" i="15"/>
  <c r="A164" i="15"/>
  <c r="A163" i="15"/>
  <c r="A162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B4" i="31" l="1"/>
  <c r="F6" i="25"/>
  <c r="K17" i="11" l="1"/>
  <c r="BC18" i="12"/>
  <c r="AW5" i="12" a="1"/>
  <c r="AW5" i="12" s="1"/>
  <c r="AZ5" i="12" l="1"/>
  <c r="AY5" i="12"/>
  <c r="AX5" i="12"/>
  <c r="BD18" i="12" l="1"/>
  <c r="BC15" i="12"/>
  <c r="BD15" i="12" s="1"/>
  <c r="BC14" i="12"/>
  <c r="BD14" i="12" s="1"/>
  <c r="BC12" i="12"/>
  <c r="BD12" i="12" s="1"/>
  <c r="BC11" i="12"/>
  <c r="BD11" i="12" s="1"/>
  <c r="BC10" i="12"/>
  <c r="BD10" i="12" s="1"/>
  <c r="BC9" i="12"/>
  <c r="BD9" i="12" s="1"/>
  <c r="BC8" i="12"/>
  <c r="BD8" i="12" s="1"/>
  <c r="BC7" i="12"/>
  <c r="BD7" i="12" s="1"/>
  <c r="BC13" i="12"/>
  <c r="BD13" i="12" s="1"/>
  <c r="BJ15" i="12"/>
  <c r="BI15" i="12"/>
  <c r="BH15" i="12"/>
  <c r="BA15" i="12"/>
  <c r="Q15" i="12"/>
  <c r="P15" i="12"/>
  <c r="O15" i="12"/>
  <c r="N15" i="12"/>
  <c r="BJ14" i="12"/>
  <c r="BI14" i="12"/>
  <c r="BH14" i="12"/>
  <c r="BA14" i="12"/>
  <c r="P14" i="12"/>
  <c r="Q14" i="12" s="1"/>
  <c r="O14" i="12"/>
  <c r="N14" i="12"/>
  <c r="BJ13" i="12"/>
  <c r="BI13" i="12"/>
  <c r="BH13" i="12"/>
  <c r="BA13" i="12"/>
  <c r="Q13" i="12"/>
  <c r="P13" i="12"/>
  <c r="O13" i="12"/>
  <c r="N13" i="12"/>
  <c r="BJ12" i="12"/>
  <c r="BI12" i="12"/>
  <c r="BH12" i="12"/>
  <c r="BA12" i="12"/>
  <c r="P12" i="12"/>
  <c r="Q12" i="12" s="1"/>
  <c r="O12" i="12"/>
  <c r="N12" i="12"/>
  <c r="BJ11" i="12"/>
  <c r="BI11" i="12"/>
  <c r="BH11" i="12"/>
  <c r="BA11" i="12"/>
  <c r="P11" i="12"/>
  <c r="Q11" i="12" s="1"/>
  <c r="O11" i="12"/>
  <c r="N11" i="12"/>
  <c r="BJ10" i="12"/>
  <c r="BI10" i="12"/>
  <c r="BH10" i="12"/>
  <c r="BA10" i="12"/>
  <c r="P10" i="12"/>
  <c r="Q10" i="12" s="1"/>
  <c r="O10" i="12"/>
  <c r="N10" i="12"/>
  <c r="BJ9" i="12"/>
  <c r="BI9" i="12"/>
  <c r="BH9" i="12"/>
  <c r="BA9" i="12"/>
  <c r="P9" i="12"/>
  <c r="Q9" i="12" s="1"/>
  <c r="O9" i="12"/>
  <c r="N9" i="12"/>
  <c r="BJ8" i="12"/>
  <c r="BI8" i="12"/>
  <c r="BH8" i="12"/>
  <c r="BA8" i="12"/>
  <c r="P8" i="12"/>
  <c r="Q8" i="12" s="1"/>
  <c r="O8" i="12"/>
  <c r="N8" i="12"/>
  <c r="BJ7" i="12"/>
  <c r="BI7" i="12"/>
  <c r="BH7" i="12"/>
  <c r="BA7" i="12"/>
  <c r="P7" i="12"/>
  <c r="Q7" i="12" s="1"/>
  <c r="O7" i="12"/>
  <c r="N7" i="12"/>
  <c r="BJ18" i="12"/>
  <c r="BI18" i="12"/>
  <c r="BH18" i="12"/>
  <c r="P18" i="12"/>
  <c r="Q18" i="12" s="1"/>
  <c r="O18" i="12"/>
  <c r="N18" i="12"/>
  <c r="BA18" i="12" l="1"/>
  <c r="F18" i="11" l="1"/>
  <c r="B1" i="11" l="1"/>
  <c r="C1" i="11" s="1"/>
  <c r="D1" i="11" s="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AE1" i="11" s="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</calcChain>
</file>

<file path=xl/comments1.xml><?xml version="1.0" encoding="utf-8"?>
<comments xmlns="http://schemas.openxmlformats.org/spreadsheetml/2006/main">
  <authors>
    <author>John Curtis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John Curtis: Yellow denotes mandatory columns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John Curtis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John Curtis: Yellow denotes mandatory columns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<sst xmlns="http://schemas.openxmlformats.org/spreadsheetml/2006/main" count="2332" uniqueCount="663">
  <si>
    <t>Description</t>
  </si>
  <si>
    <t>Y</t>
  </si>
  <si>
    <t>Costs</t>
  </si>
  <si>
    <t>N</t>
  </si>
  <si>
    <t>A</t>
  </si>
  <si>
    <t>Lighting</t>
  </si>
  <si>
    <t>Cars</t>
  </si>
  <si>
    <t/>
  </si>
  <si>
    <t>Group Code</t>
  </si>
  <si>
    <t>Asset Type (P/V/A)</t>
  </si>
  <si>
    <t>Group Base</t>
  </si>
  <si>
    <t>Return Status</t>
  </si>
  <si>
    <t>Costs Account</t>
  </si>
  <si>
    <t>Revenue Account</t>
  </si>
  <si>
    <t>Revaluation Account</t>
  </si>
  <si>
    <t>Revaluation Reserve Account</t>
  </si>
  <si>
    <t>Cost CH.Cat</t>
  </si>
  <si>
    <t>Purchase Control Account</t>
  </si>
  <si>
    <t>Disposal Control Account</t>
  </si>
  <si>
    <t>B/S Capital Account</t>
  </si>
  <si>
    <t>B/S Depreciation Account</t>
  </si>
  <si>
    <t>P&amp;L Depreciation Account</t>
  </si>
  <si>
    <t>P&amp;L on Sale Account</t>
  </si>
  <si>
    <t>Depreciation Method</t>
  </si>
  <si>
    <t>Min BV</t>
  </si>
  <si>
    <t>Min BV (%)</t>
  </si>
  <si>
    <t>Classes</t>
  </si>
  <si>
    <t>Default Per (Dispatch)</t>
  </si>
  <si>
    <t>Weekly hire basis (5-7 days)</t>
  </si>
  <si>
    <t>Charge Holidays</t>
  </si>
  <si>
    <t>Percentage for 1 day hire</t>
  </si>
  <si>
    <t>Percentage for 2 day hire</t>
  </si>
  <si>
    <t>Percentage for 3 day hire</t>
  </si>
  <si>
    <t>Percentage for 4 day hire</t>
  </si>
  <si>
    <t>Percentage for 5 day hire</t>
  </si>
  <si>
    <t>Percentage for 6 day hire</t>
  </si>
  <si>
    <t>Mid Category</t>
  </si>
  <si>
    <t>Depreciation CostHead</t>
  </si>
  <si>
    <t>WEEKLY RATES: internal primary</t>
  </si>
  <si>
    <t>number of weeks for primary</t>
  </si>
  <si>
    <t>internal secondary</t>
  </si>
  <si>
    <t>external primary</t>
  </si>
  <si>
    <t>external secondary</t>
  </si>
  <si>
    <t>Minimum number of weeks</t>
  </si>
  <si>
    <t>DAILY RATES: internal primary</t>
  </si>
  <si>
    <t>number of days for primary</t>
  </si>
  <si>
    <t>LUMP SUM RATES: internal hire rate</t>
  </si>
  <si>
    <t>external hire rate</t>
  </si>
  <si>
    <t>HOURLY RATES: rate 1</t>
  </si>
  <si>
    <t>rate 3</t>
  </si>
  <si>
    <t>rate 4</t>
  </si>
  <si>
    <t>rate 5</t>
  </si>
  <si>
    <t>rate 7</t>
  </si>
  <si>
    <t>rate 8</t>
  </si>
  <si>
    <t>rate 9</t>
  </si>
  <si>
    <t>rate 10</t>
  </si>
  <si>
    <t>operator rate 1</t>
  </si>
  <si>
    <t>operator rate 2</t>
  </si>
  <si>
    <t>operator rate 3</t>
  </si>
  <si>
    <t>operator rate 4</t>
  </si>
  <si>
    <t>operator rate 5</t>
  </si>
  <si>
    <t>operator rate 6</t>
  </si>
  <si>
    <t>operator rate 7</t>
  </si>
  <si>
    <t>operator rate 8</t>
  </si>
  <si>
    <t>operator rate 9</t>
  </si>
  <si>
    <t>operator rate 10</t>
  </si>
  <si>
    <t>Trigger codes</t>
  </si>
  <si>
    <t>Use 2 Depreciations</t>
  </si>
  <si>
    <t>Depreciation Method 2</t>
  </si>
  <si>
    <t>Ownership Charge</t>
  </si>
  <si>
    <t>Ownership Period</t>
  </si>
  <si>
    <t>Rate Start Date</t>
  </si>
  <si>
    <t>x(8)</t>
  </si>
  <si>
    <t>x(30)</t>
  </si>
  <si>
    <t>x(1)</t>
  </si>
  <si>
    <t>yes/no</t>
  </si>
  <si>
    <t>x(19)</t>
  </si>
  <si>
    <t>&gt;,&gt;&gt;&gt;,&gt;&gt;9.99</t>
  </si>
  <si>
    <t>&gt;9.99</t>
  </si>
  <si>
    <t>9</t>
  </si>
  <si>
    <t>&gt;&gt;9.99</t>
  </si>
  <si>
    <t>Y/N/P</t>
  </si>
  <si>
    <t>-&gt;&gt;,&gt;&gt;9.99</t>
  </si>
  <si>
    <t>&gt;&gt;9</t>
  </si>
  <si>
    <t>&gt;&gt;&gt;9.99</t>
  </si>
  <si>
    <t>x(..)</t>
  </si>
  <si>
    <t>-&gt;&gt;,&gt;&gt;&gt;,&gt;&gt;9.99</t>
  </si>
  <si>
    <t>x</t>
  </si>
  <si>
    <t>99/99/99</t>
  </si>
  <si>
    <t>fag_code</t>
  </si>
  <si>
    <t>fag_desc</t>
  </si>
  <si>
    <t>fag_type</t>
  </si>
  <si>
    <t>fag_base</t>
  </si>
  <si>
    <t>fag_costs</t>
  </si>
  <si>
    <t>fag_retstat</t>
  </si>
  <si>
    <t>fag_costacct</t>
  </si>
  <si>
    <t>fag_revenacct</t>
  </si>
  <si>
    <t>fag_revacct</t>
  </si>
  <si>
    <t>fag_revracct</t>
  </si>
  <si>
    <t>fag_jccccat</t>
  </si>
  <si>
    <t>fag_puracct</t>
  </si>
  <si>
    <t>fag_dispacct</t>
  </si>
  <si>
    <t>fag_bsacct</t>
  </si>
  <si>
    <t>fag_bsdepn</t>
  </si>
  <si>
    <t>fag_depnacct</t>
  </si>
  <si>
    <t>fag_p&amp;lacct</t>
  </si>
  <si>
    <t>fdm_code</t>
  </si>
  <si>
    <t>fag_method</t>
  </si>
  <si>
    <t>fag_minbv</t>
  </si>
  <si>
    <t>fag_minbvpc</t>
  </si>
  <si>
    <t>fag_chclass</t>
  </si>
  <si>
    <t>pgr_defper</t>
  </si>
  <si>
    <t>pgr_wbasis</t>
  </si>
  <si>
    <t>pgr_chghol</t>
  </si>
  <si>
    <t>pgr_wperc[1]</t>
  </si>
  <si>
    <t>pgr_wperc[2]</t>
  </si>
  <si>
    <t>pgr_wperc[3]</t>
  </si>
  <si>
    <t>pgr_wperc[4]</t>
  </si>
  <si>
    <t>pgr_wperc[5]</t>
  </si>
  <si>
    <t>pgr_wperc[6]</t>
  </si>
  <si>
    <t>fag_road</t>
  </si>
  <si>
    <t>fag_midcat</t>
  </si>
  <si>
    <t>fag_depnch</t>
  </si>
  <si>
    <t>pgr_rate[1]</t>
  </si>
  <si>
    <t>pgr_period[1]</t>
  </si>
  <si>
    <t>pgr_rate[2]</t>
  </si>
  <si>
    <t>pgr_rate[7]</t>
  </si>
  <si>
    <t>pgr_period[3]</t>
  </si>
  <si>
    <t>pgr_rate[8]</t>
  </si>
  <si>
    <t>pgr_minweeks</t>
  </si>
  <si>
    <t>pgr_rate[4]</t>
  </si>
  <si>
    <t>pgr_period[2]</t>
  </si>
  <si>
    <t>pgr_rate[5]</t>
  </si>
  <si>
    <t>pgr_rate[10]</t>
  </si>
  <si>
    <t>pgr_period[4]</t>
  </si>
  <si>
    <t>pgr_rate[11]</t>
  </si>
  <si>
    <t>pgr_rate[6]</t>
  </si>
  <si>
    <t>pgr_rate[12]</t>
  </si>
  <si>
    <t>pgr_xrate[1]</t>
  </si>
  <si>
    <t>pgr_xrate[2]</t>
  </si>
  <si>
    <t>pgr_xrate[3]</t>
  </si>
  <si>
    <t>pgr_xrate[4]</t>
  </si>
  <si>
    <t>pgr_xrate[5]</t>
  </si>
  <si>
    <t>pgr_xrate[6]</t>
  </si>
  <si>
    <t>pgr_xrate[7]</t>
  </si>
  <si>
    <t>pgr_xrate[8]</t>
  </si>
  <si>
    <t>pgr_xrate[9]</t>
  </si>
  <si>
    <t>pgr_xrate[10]</t>
  </si>
  <si>
    <t>xch1</t>
  </si>
  <si>
    <t>fag_2depn</t>
  </si>
  <si>
    <t>fdm_code2</t>
  </si>
  <si>
    <t>pgr_ownrate</t>
  </si>
  <si>
    <t>pgr_ownfreq</t>
  </si>
  <si>
    <t>pgr_from</t>
  </si>
  <si>
    <t>[050501]</t>
  </si>
  <si>
    <t>[060501]</t>
  </si>
  <si>
    <t>[090301]</t>
  </si>
  <si>
    <t>[101101]</t>
  </si>
  <si>
    <t>AVAIL</t>
  </si>
  <si>
    <t>STD</t>
  </si>
  <si>
    <t>VEHF</t>
  </si>
  <si>
    <t>Vehicles</t>
  </si>
  <si>
    <t>V</t>
  </si>
  <si>
    <t>W</t>
  </si>
  <si>
    <t>P</t>
  </si>
  <si>
    <t>LOADED</t>
  </si>
  <si>
    <t>__.560R</t>
  </si>
  <si>
    <t>__.9301</t>
  </si>
  <si>
    <t>__.5000</t>
  </si>
  <si>
    <t>__.5050</t>
  </si>
  <si>
    <t>__.560C</t>
  </si>
  <si>
    <t>__.560D</t>
  </si>
  <si>
    <t>__.1D60</t>
  </si>
  <si>
    <t>__.2860</t>
  </si>
  <si>
    <t>READY TO LOAD</t>
  </si>
  <si>
    <t>Trigger Expiry 1</t>
  </si>
  <si>
    <t>Trigger Expiry 2</t>
  </si>
  <si>
    <t>Trigger Expiry 3</t>
  </si>
  <si>
    <t>Trigger Expiry 4</t>
  </si>
  <si>
    <t>Trigger Expiry 5</t>
  </si>
  <si>
    <t>First analysis code</t>
  </si>
  <si>
    <t>Second analysis code</t>
  </si>
  <si>
    <t>Third analysis code</t>
  </si>
  <si>
    <t>Fourth analysis code</t>
  </si>
  <si>
    <t>Depreciation start date</t>
  </si>
  <si>
    <t>Extended description</t>
  </si>
  <si>
    <t>Road Going</t>
  </si>
  <si>
    <t>Leased</t>
  </si>
  <si>
    <t>Depreciation Cost Head</t>
  </si>
  <si>
    <t>2nd deprec method code</t>
  </si>
  <si>
    <t>2nd initial wdv</t>
  </si>
  <si>
    <t>2nd current wdv</t>
  </si>
  <si>
    <t>2nd deprec start date</t>
  </si>
  <si>
    <t>Asset status</t>
  </si>
  <si>
    <t>Ownership Charged To Date</t>
  </si>
  <si>
    <t>X(8)</t>
  </si>
  <si>
    <t>X(30)</t>
  </si>
  <si>
    <t>X(20)</t>
  </si>
  <si>
    <t>X(4)</t>
  </si>
  <si>
    <t>X(12)</t>
  </si>
  <si>
    <t>X(10)</t>
  </si>
  <si>
    <t>&gt;&gt;&gt;&gt;&gt;&gt;9</t>
  </si>
  <si>
    <t>As in Trigger</t>
  </si>
  <si>
    <t>X(1)</t>
  </si>
  <si>
    <t>faa_code</t>
  </si>
  <si>
    <t>faa_desc</t>
  </si>
  <si>
    <t>fad_code</t>
  </si>
  <si>
    <t>faa_home</t>
  </si>
  <si>
    <t>faa_depot</t>
  </si>
  <si>
    <t>faa_serialno</t>
  </si>
  <si>
    <t>faa_base</t>
  </si>
  <si>
    <t>faa_sub</t>
  </si>
  <si>
    <t>avm_num</t>
  </si>
  <si>
    <t>faa_pchref</t>
  </si>
  <si>
    <t>faa_pchdate</t>
  </si>
  <si>
    <t>faa_price</t>
  </si>
  <si>
    <t>faa_minbv</t>
  </si>
  <si>
    <t>faa_wdv</t>
  </si>
  <si>
    <t>flt_regno</t>
  </si>
  <si>
    <t>fmk_code</t>
  </si>
  <si>
    <t>fam_code</t>
  </si>
  <si>
    <t>flt_new</t>
  </si>
  <si>
    <t>flt_colour</t>
  </si>
  <si>
    <t>flt_trim</t>
  </si>
  <si>
    <t>flt_radio</t>
  </si>
  <si>
    <t>flt_keyno</t>
  </si>
  <si>
    <t>flt_fuelcard</t>
  </si>
  <si>
    <t>flt_currmiles</t>
  </si>
  <si>
    <t>flt_currmidat</t>
  </si>
  <si>
    <t>fat_code[1]</t>
  </si>
  <si>
    <t>ftv_value[1]</t>
  </si>
  <si>
    <t>ftv_lastupd[1]</t>
  </si>
  <si>
    <t>ftv_exp[1]</t>
  </si>
  <si>
    <t>fat_code[2]</t>
  </si>
  <si>
    <t>ftv_value[2]</t>
  </si>
  <si>
    <t>ftv_lastupd[2]</t>
  </si>
  <si>
    <t>ftv_exp[2]</t>
  </si>
  <si>
    <t>fat_code[3]</t>
  </si>
  <si>
    <t>ftv_value[3]</t>
  </si>
  <si>
    <t>ftv_lastupd[3]</t>
  </si>
  <si>
    <t>ftv_exp[3]</t>
  </si>
  <si>
    <t>fat_code[4]</t>
  </si>
  <si>
    <t>ftv_value[4]</t>
  </si>
  <si>
    <t>ftv_lastupd[4]</t>
  </si>
  <si>
    <t>ftv_exp[4]</t>
  </si>
  <si>
    <t>fat_code[5]</t>
  </si>
  <si>
    <t>ftv_value[5]</t>
  </si>
  <si>
    <t>ftv_lastupd[5]</t>
  </si>
  <si>
    <t>ftv_exp[5]</t>
  </si>
  <si>
    <t>faa_dsdate1</t>
  </si>
  <si>
    <t>faa_xdesc</t>
  </si>
  <si>
    <t>faa_road</t>
  </si>
  <si>
    <t>faa_midcat</t>
  </si>
  <si>
    <t>leased</t>
  </si>
  <si>
    <t>depnch</t>
  </si>
  <si>
    <t>faa_wdvinit2</t>
  </si>
  <si>
    <t>faa_wdv2</t>
  </si>
  <si>
    <t>faa_dsdate2</t>
  </si>
  <si>
    <t>faa_status</t>
  </si>
  <si>
    <t>faa_ownchgto</t>
  </si>
  <si>
    <t>(if different from the Group)</t>
  </si>
  <si>
    <t>B</t>
  </si>
  <si>
    <t>Example Types</t>
  </si>
  <si>
    <t>IN PROGRESS</t>
  </si>
  <si>
    <t>__.565R</t>
  </si>
  <si>
    <t>__.565C</t>
  </si>
  <si>
    <t>__.565D</t>
  </si>
  <si>
    <t>__.1D65</t>
  </si>
  <si>
    <t>__.2865</t>
  </si>
  <si>
    <t>__.580R</t>
  </si>
  <si>
    <t>__.580C</t>
  </si>
  <si>
    <t>__.580D</t>
  </si>
  <si>
    <t>__.2880</t>
  </si>
  <si>
    <t>SL2</t>
  </si>
  <si>
    <t>P110</t>
  </si>
  <si>
    <t>Depreciation</t>
  </si>
  <si>
    <t>RB25</t>
  </si>
  <si>
    <t>1D60</t>
  </si>
  <si>
    <t>Stock Group</t>
  </si>
  <si>
    <t>Stock Account</t>
  </si>
  <si>
    <t>Receipt Control</t>
  </si>
  <si>
    <t>Adjustment Account</t>
  </si>
  <si>
    <t>Variance Account</t>
  </si>
  <si>
    <t>Cost of Sale</t>
  </si>
  <si>
    <t>Revenue</t>
  </si>
  <si>
    <t>Internal Revenue</t>
  </si>
  <si>
    <t>Hire Revenue</t>
  </si>
  <si>
    <t>Internal Hire Revenue</t>
  </si>
  <si>
    <t>B/S Depreciation</t>
  </si>
  <si>
    <t>P&amp;L Depreciation</t>
  </si>
  <si>
    <t>Cost Used</t>
  </si>
  <si>
    <t>Cost Used-Label</t>
  </si>
  <si>
    <t>Contract</t>
  </si>
  <si>
    <t>Asset</t>
  </si>
  <si>
    <t>Workshop</t>
  </si>
  <si>
    <t>Base Item</t>
  </si>
  <si>
    <t>1</t>
  </si>
  <si>
    <t>2</t>
  </si>
  <si>
    <t>3</t>
  </si>
  <si>
    <t>4</t>
  </si>
  <si>
    <t>5</t>
  </si>
  <si>
    <t>Default per</t>
  </si>
  <si>
    <t>SP110</t>
  </si>
  <si>
    <t>Example Scaffold Stock Group</t>
  </si>
  <si>
    <t>__.6000</t>
  </si>
  <si>
    <t>__.7819</t>
  </si>
  <si>
    <t>__.3610</t>
  </si>
  <si>
    <t>__.3611</t>
  </si>
  <si>
    <t>__.1082</t>
  </si>
  <si>
    <t>__.1081</t>
  </si>
  <si>
    <t>__.____</t>
  </si>
  <si>
    <t>Average</t>
  </si>
  <si>
    <t>P110.P</t>
  </si>
  <si>
    <t>WR</t>
  </si>
  <si>
    <t>Stock Code</t>
  </si>
  <si>
    <t>RO_CreatLuc</t>
  </si>
  <si>
    <t>Full Description</t>
  </si>
  <si>
    <t>RO_stg_desc</t>
  </si>
  <si>
    <t>Stock Asset</t>
  </si>
  <si>
    <t>Allow additional description</t>
  </si>
  <si>
    <t>RO_showLuckinsPrompts</t>
  </si>
  <si>
    <t>RO_showGroopLinked</t>
  </si>
  <si>
    <t>Catalogue No</t>
  </si>
  <si>
    <t>Manufacturer Code</t>
  </si>
  <si>
    <t>RO_SuplName</t>
  </si>
  <si>
    <t>lu_supplierRowid</t>
  </si>
  <si>
    <t>lus_code</t>
  </si>
  <si>
    <t>Product Range</t>
  </si>
  <si>
    <t>Shortcut Code</t>
  </si>
  <si>
    <t>Commodity Code</t>
  </si>
  <si>
    <t>Conversion Factor</t>
  </si>
  <si>
    <t>Normally Hidden</t>
  </si>
  <si>
    <t>Inactive</t>
  </si>
  <si>
    <t>Extended Only?</t>
  </si>
  <si>
    <t>Lot Controlled?</t>
  </si>
  <si>
    <t>Re-order Level</t>
  </si>
  <si>
    <t>Minimum Order Quantity</t>
  </si>
  <si>
    <t>Lead Time</t>
  </si>
  <si>
    <t>Unit Cost</t>
  </si>
  <si>
    <t>VAT</t>
  </si>
  <si>
    <t>Per</t>
  </si>
  <si>
    <t>Unit of Quantity</t>
  </si>
  <si>
    <t>Weight</t>
  </si>
  <si>
    <t>Cargo Type</t>
  </si>
  <si>
    <t>Cargo Type-Label</t>
  </si>
  <si>
    <t>Maximum per Person</t>
  </si>
  <si>
    <t>Within Timespan of</t>
  </si>
  <si>
    <t>Text^Days</t>
  </si>
  <si>
    <t>sti_markup__1</t>
  </si>
  <si>
    <t>sti_markup__2</t>
  </si>
  <si>
    <t>sti_markup__3</t>
  </si>
  <si>
    <t>sti_markup__4</t>
  </si>
  <si>
    <t>sti_markup__5</t>
  </si>
  <si>
    <t>Product</t>
  </si>
  <si>
    <t>Product Type</t>
  </si>
  <si>
    <t>Price Qty</t>
  </si>
  <si>
    <t>Dimension</t>
  </si>
  <si>
    <t>Material / Color</t>
  </si>
  <si>
    <t>RO_lup_type</t>
  </si>
  <si>
    <t>RO_DescLucProdRange^2</t>
  </si>
  <si>
    <t>Commodity</t>
  </si>
  <si>
    <t>RO_DescLucCommodity^2</t>
  </si>
  <si>
    <t>sti_splitprice</t>
  </si>
  <si>
    <t>sti_splittype</t>
  </si>
  <si>
    <t>sti_splittype-Label</t>
  </si>
  <si>
    <t>sti_splitbreak</t>
  </si>
  <si>
    <t>sti_splitreg</t>
  </si>
  <si>
    <t>sti_tradeprice__1</t>
  </si>
  <si>
    <t>sti_tradetype__1</t>
  </si>
  <si>
    <t>sti_tradetype__1-Label</t>
  </si>
  <si>
    <t>sti_tradebreak__1</t>
  </si>
  <si>
    <t>sti_tradereg__1</t>
  </si>
  <si>
    <t>sti_tradeprice__2</t>
  </si>
  <si>
    <t>sti_tradetype__2</t>
  </si>
  <si>
    <t>sti_tradetype__2-Label</t>
  </si>
  <si>
    <t>sti_tradebreak__2</t>
  </si>
  <si>
    <t>sti_tradereg__2</t>
  </si>
  <si>
    <t>sti_tradeprice__3</t>
  </si>
  <si>
    <t>sti_tradetype__3</t>
  </si>
  <si>
    <t>sti_tradetype__3-Label</t>
  </si>
  <si>
    <t>sti_tradebreak__3</t>
  </si>
  <si>
    <t>sti_tradereg__3</t>
  </si>
  <si>
    <t>sti_tradeprice__4</t>
  </si>
  <si>
    <t>sti_tradetype__4</t>
  </si>
  <si>
    <t>sti_tradetype__4-Label</t>
  </si>
  <si>
    <t>sti_tradebreak__4</t>
  </si>
  <si>
    <t>sti_tradereg__4</t>
  </si>
  <si>
    <t>sti_retailprice</t>
  </si>
  <si>
    <t>sti_retailtype</t>
  </si>
  <si>
    <t>sti_retailtype-Label</t>
  </si>
  <si>
    <t>sti_retailbreak</t>
  </si>
  <si>
    <t>sti_retailreg</t>
  </si>
  <si>
    <t>SCA0001</t>
  </si>
  <si>
    <t>(NON-LUCKINS)</t>
  </si>
  <si>
    <t>Example Scaffold Item</t>
  </si>
  <si>
    <t>no</t>
  </si>
  <si>
    <t>yes</t>
  </si>
  <si>
    <t>P110-0010</t>
  </si>
  <si>
    <t>S1</t>
  </si>
  <si>
    <t>EA</t>
  </si>
  <si>
    <t>No</t>
  </si>
  <si>
    <t>None</t>
  </si>
  <si>
    <t>Days</t>
  </si>
  <si>
    <t>Plant</t>
  </si>
  <si>
    <t>faa_anal__1</t>
  </si>
  <si>
    <t>faa_anal__2</t>
  </si>
  <si>
    <t>faa_anal__3</t>
  </si>
  <si>
    <t>faa_anal__4</t>
  </si>
  <si>
    <t>1D65</t>
  </si>
  <si>
    <t>__.P</t>
  </si>
  <si>
    <t>PLANT</t>
  </si>
  <si>
    <t>__.1080</t>
  </si>
  <si>
    <t>faa_wdvinit__1</t>
  </si>
  <si>
    <t>__.1810</t>
  </si>
  <si>
    <t>__.26D0</t>
  </si>
  <si>
    <t>1D80</t>
  </si>
  <si>
    <t>Asset Group</t>
  </si>
  <si>
    <t>Associated Items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</si>
  <si>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</si>
  <si>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</si>
  <si>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</si>
  <si>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</si>
  <si>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</si>
  <si>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</si>
  <si>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</si>
  <si>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</si>
  <si>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</si>
  <si>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</si>
  <si>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</si>
  <si>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</si>
  <si>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</si>
  <si>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</si>
  <si>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</si>
  <si>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</si>
  <si>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</si>
  <si>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</si>
  <si>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Analysis Set 1</t>
  </si>
  <si>
    <t>Plant Cost Heads</t>
  </si>
  <si>
    <t>Cost Head</t>
  </si>
  <si>
    <t>Short Description</t>
  </si>
  <si>
    <t>Analysis Set 2</t>
  </si>
  <si>
    <t>Analysis Set 3</t>
  </si>
  <si>
    <t>Analysis Set 4</t>
  </si>
  <si>
    <t>Scaffold</t>
  </si>
  <si>
    <t>P310</t>
  </si>
  <si>
    <t>Cabins</t>
  </si>
  <si>
    <t>P360</t>
  </si>
  <si>
    <t>Fencing Barriers Hoardings</t>
  </si>
  <si>
    <t>Fencing</t>
  </si>
  <si>
    <t>P510</t>
  </si>
  <si>
    <t>Excavators</t>
  </si>
  <si>
    <t>P520</t>
  </si>
  <si>
    <t>Compressors</t>
  </si>
  <si>
    <t>Compressor</t>
  </si>
  <si>
    <t>P530</t>
  </si>
  <si>
    <t>Dumpers and Loaders</t>
  </si>
  <si>
    <t>Dumpers</t>
  </si>
  <si>
    <t>P540</t>
  </si>
  <si>
    <t>Forklift</t>
  </si>
  <si>
    <t>P550</t>
  </si>
  <si>
    <t>Cranes</t>
  </si>
  <si>
    <t>P560</t>
  </si>
  <si>
    <t>Road Sweepers</t>
  </si>
  <si>
    <t>Sweepers</t>
  </si>
  <si>
    <t>P570</t>
  </si>
  <si>
    <t>Pumps</t>
  </si>
  <si>
    <t>P580</t>
  </si>
  <si>
    <t>P590</t>
  </si>
  <si>
    <t>Generators</t>
  </si>
  <si>
    <t>P710</t>
  </si>
  <si>
    <t>Small Tools</t>
  </si>
  <si>
    <t>Tools</t>
  </si>
  <si>
    <t>P810</t>
  </si>
  <si>
    <t>P820</t>
  </si>
  <si>
    <t>Vans and Lorries</t>
  </si>
  <si>
    <t>Vans</t>
  </si>
  <si>
    <t>P910</t>
  </si>
  <si>
    <t>Repairs and Losses</t>
  </si>
  <si>
    <t>Repairs</t>
  </si>
  <si>
    <t>P920</t>
  </si>
  <si>
    <t>Servicing</t>
  </si>
  <si>
    <t>P930</t>
  </si>
  <si>
    <t>Consumables</t>
  </si>
  <si>
    <t>Consumable</t>
  </si>
  <si>
    <t>P940</t>
  </si>
  <si>
    <t>Transport Charges</t>
  </si>
  <si>
    <t>Transport</t>
  </si>
  <si>
    <t>Land</t>
  </si>
  <si>
    <t>Office Equipment</t>
  </si>
  <si>
    <t>1D50</t>
  </si>
  <si>
    <t>1D52</t>
  </si>
  <si>
    <t>1D54</t>
  </si>
  <si>
    <t>1D56</t>
  </si>
  <si>
    <t>1D85</t>
  </si>
  <si>
    <t>__.550C</t>
  </si>
  <si>
    <t>__.550D</t>
  </si>
  <si>
    <t>__.1D50</t>
  </si>
  <si>
    <t>__.2850</t>
  </si>
  <si>
    <t>__.550R</t>
  </si>
  <si>
    <t>LAND</t>
  </si>
  <si>
    <t>__.556R</t>
  </si>
  <si>
    <t>__.556D</t>
  </si>
  <si>
    <t>__.1D56</t>
  </si>
  <si>
    <t>__.2856</t>
  </si>
  <si>
    <t>Freehold Property</t>
  </si>
  <si>
    <t>FREHP</t>
  </si>
  <si>
    <t>LONGHP</t>
  </si>
  <si>
    <t>Long L-hold Property</t>
  </si>
  <si>
    <t>__.552R</t>
  </si>
  <si>
    <t>__.552C</t>
  </si>
  <si>
    <t>__.552D</t>
  </si>
  <si>
    <t>__.1D52</t>
  </si>
  <si>
    <t>__.2852</t>
  </si>
  <si>
    <t>SHRTHP</t>
  </si>
  <si>
    <t>Short L-hold Property</t>
  </si>
  <si>
    <t>__.554R</t>
  </si>
  <si>
    <t>__.554C</t>
  </si>
  <si>
    <t>__.554D</t>
  </si>
  <si>
    <t>__.1D54</t>
  </si>
  <si>
    <t>__.2854</t>
  </si>
  <si>
    <t>STOCK</t>
  </si>
  <si>
    <t>T</t>
  </si>
  <si>
    <t>__.561R</t>
  </si>
  <si>
    <t>__.561C</t>
  </si>
  <si>
    <t>__.561D</t>
  </si>
  <si>
    <t>__.1D61</t>
  </si>
  <si>
    <t>__.2861</t>
  </si>
  <si>
    <t>1D61</t>
  </si>
  <si>
    <t>OFFICE</t>
  </si>
  <si>
    <t>FANDF</t>
  </si>
  <si>
    <t>Furniture Fixtures &amp; Fittings</t>
  </si>
  <si>
    <t>__.585R</t>
  </si>
  <si>
    <t>__.585C</t>
  </si>
  <si>
    <t>__.585D</t>
  </si>
  <si>
    <t>__.2885</t>
  </si>
  <si>
    <t>Standing Internal</t>
  </si>
  <si>
    <t>Standing External</t>
  </si>
  <si>
    <t>Is this road going asset?</t>
  </si>
  <si>
    <t>Min BV Method (N=Value, Y=%age)</t>
  </si>
  <si>
    <t>Example Assets</t>
  </si>
  <si>
    <t>PL00</t>
  </si>
  <si>
    <t>DERBY</t>
  </si>
  <si>
    <t>Asset Code</t>
  </si>
  <si>
    <t>Department Code</t>
  </si>
  <si>
    <t>Home Depot</t>
  </si>
  <si>
    <t>Current Depot</t>
  </si>
  <si>
    <t>Serial No</t>
  </si>
  <si>
    <t>Part Of Another Asset?</t>
  </si>
  <si>
    <t>Subgroup</t>
  </si>
  <si>
    <t>Purchase Supplier Code</t>
  </si>
  <si>
    <t>Purchase Reference</t>
  </si>
  <si>
    <t>Purchase Date</t>
  </si>
  <si>
    <t>Purchase Price</t>
  </si>
  <si>
    <t>Minimum Book Value</t>
  </si>
  <si>
    <t>Initial WDV</t>
  </si>
  <si>
    <t>Current WDV</t>
  </si>
  <si>
    <t>Vehicle Registration</t>
  </si>
  <si>
    <t>Make</t>
  </si>
  <si>
    <t>Model</t>
  </si>
  <si>
    <t>New</t>
  </si>
  <si>
    <t>Colour</t>
  </si>
  <si>
    <t>Trim</t>
  </si>
  <si>
    <t>Radio</t>
  </si>
  <si>
    <t>Key Number</t>
  </si>
  <si>
    <t>Fuel Card</t>
  </si>
  <si>
    <t>Current Miles</t>
  </si>
  <si>
    <t>Current Mile Date</t>
  </si>
  <si>
    <t>Trigger Code 1</t>
  </si>
  <si>
    <t>Trigger Value 1</t>
  </si>
  <si>
    <t>Trigger Date Of The Value 1</t>
  </si>
  <si>
    <t>Trigger Code 2</t>
  </si>
  <si>
    <t>Trigger Value 2</t>
  </si>
  <si>
    <t>Trigger Date Of The Value 2</t>
  </si>
  <si>
    <t>Trigger Code 3</t>
  </si>
  <si>
    <t>Trigger Value 3</t>
  </si>
  <si>
    <t>Trigger Date Of The Value 3</t>
  </si>
  <si>
    <t>Trigger Code 4</t>
  </si>
  <si>
    <t>Trigger Value 4</t>
  </si>
  <si>
    <t>Trigger Date Of The Value 4</t>
  </si>
  <si>
    <t>Trigger Code 5</t>
  </si>
  <si>
    <t>Trigger Value 5</t>
  </si>
  <si>
    <t>Trigger Date Of The Value 5</t>
  </si>
  <si>
    <t>Open</t>
  </si>
  <si>
    <t>Class</t>
  </si>
  <si>
    <t>Class-Label</t>
  </si>
  <si>
    <t>Units</t>
  </si>
  <si>
    <t>Billing Item</t>
  </si>
  <si>
    <t>Default Category</t>
  </si>
  <si>
    <t>Default Category-Label</t>
  </si>
  <si>
    <t>Include in Cost-based Billing</t>
  </si>
  <si>
    <t>Subcon G/L Account</t>
  </si>
  <si>
    <t>Materials G/L Account</t>
  </si>
  <si>
    <t>Plant G/L Account</t>
  </si>
  <si>
    <t>Labour G/L Account</t>
  </si>
  <si>
    <t>Prelims G/L Account</t>
  </si>
  <si>
    <t>Other G/L Account</t>
  </si>
  <si>
    <t>Revenue G/L Account</t>
  </si>
  <si>
    <t>Linked to VAP</t>
  </si>
  <si>
    <t>Build Stage</t>
  </si>
  <si>
    <t>Build Stage-Label</t>
  </si>
  <si>
    <t>Trade</t>
  </si>
  <si>
    <t>Trade-Label</t>
  </si>
  <si>
    <t>Payment Method</t>
  </si>
  <si>
    <t>Payment Method-Label</t>
  </si>
  <si>
    <t>Certificate Line</t>
  </si>
  <si>
    <t>VAT-Label</t>
  </si>
  <si>
    <t>Print?</t>
  </si>
  <si>
    <t>Analysis Set 1-Label</t>
  </si>
  <si>
    <t>Analysis Set 2-Label</t>
  </si>
  <si>
    <t>Asset Analysis Sets</t>
  </si>
  <si>
    <t>Capitalised?</t>
  </si>
  <si>
    <t>Values</t>
  </si>
  <si>
    <t>Analysis Set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</si>
  <si>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</si>
  <si>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</si>
  <si>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</si>
  <si>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</si>
  <si>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</si>
  <si>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</si>
  <si>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</si>
  <si>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</si>
  <si>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</si>
  <si>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Allow Non-Standard?</t>
  </si>
  <si>
    <t>Use Quantity Installed for Valuations</t>
  </si>
  <si>
    <t>Analysis Set 3-Label</t>
  </si>
  <si>
    <t>__.1214</t>
  </si>
  <si>
    <t>__.1212</t>
  </si>
  <si>
    <t>__.1215</t>
  </si>
  <si>
    <t>P1</t>
  </si>
  <si>
    <t>P3</t>
  </si>
  <si>
    <t>Accomodation &amp; Security</t>
  </si>
  <si>
    <t>P311</t>
  </si>
  <si>
    <t>Plant code feeling lonely</t>
  </si>
  <si>
    <t>Lonely code</t>
  </si>
  <si>
    <t>HR</t>
  </si>
  <si>
    <t>00.ZGL3</t>
  </si>
  <si>
    <t>P5</t>
  </si>
  <si>
    <t>Mechanical Plant</t>
  </si>
  <si>
    <t>__.1213</t>
  </si>
  <si>
    <t>Excavators (Hourly)</t>
  </si>
  <si>
    <t>__.1211</t>
  </si>
  <si>
    <t>M11</t>
  </si>
  <si>
    <t>Analysis Set 3 M11</t>
  </si>
  <si>
    <t>P511</t>
  </si>
  <si>
    <t>Plant (Daily)</t>
  </si>
  <si>
    <t>Plant Daily</t>
  </si>
  <si>
    <t>P512</t>
  </si>
  <si>
    <t>Plant (Weekly)</t>
  </si>
  <si>
    <t>Plant Wk</t>
  </si>
  <si>
    <t>P513</t>
  </si>
  <si>
    <t>Plant (Monthly)</t>
  </si>
  <si>
    <t>Plant Mth</t>
  </si>
  <si>
    <t>P514</t>
  </si>
  <si>
    <t>Plant (Lump Sum)</t>
  </si>
  <si>
    <t>Plant LS</t>
  </si>
  <si>
    <t>P515</t>
  </si>
  <si>
    <t>Plant (P515)</t>
  </si>
  <si>
    <t>Plant 515</t>
  </si>
  <si>
    <t>P7</t>
  </si>
  <si>
    <t>P8</t>
  </si>
  <si>
    <t>P9</t>
  </si>
  <si>
    <t>Plant Running Costs</t>
  </si>
  <si>
    <t>SMM7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</si>
</sst>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0_ ;\-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name val="Courier New"/>
      <family val="3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mbria"/>
      <family val="2"/>
      <scheme val="maj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40" fontId="16" fillId="39" borderId="16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164" fontId="19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0" fontId="22" fillId="2" borderId="0" applyNumberFormat="0" applyBorder="0" applyAlignment="0" applyProtection="0"/>
    <xf numFmtId="0" fontId="19" fillId="0" borderId="0"/>
    <xf numFmtId="0" fontId="29" fillId="0" borderId="9"/>
    <xf numFmtId="0" fontId="19" fillId="36" borderId="0" applyNumberFormat="0" applyFont="0" applyBorder="0" applyAlignment="0" applyProtection="0">
      <alignment horizontal="left" vertical="center"/>
    </xf>
    <xf numFmtId="0" fontId="1" fillId="35" borderId="9" applyNumberFormat="0" applyAlignment="0"/>
    <xf numFmtId="0" fontId="19" fillId="37" borderId="0" applyNumberFormat="0" applyFont="0" applyBorder="0" applyAlignment="0" applyProtection="0">
      <alignment horizontal="left" vertical="center"/>
    </xf>
    <xf numFmtId="0" fontId="19" fillId="38" borderId="0" applyNumberFormat="0" applyFont="0" applyBorder="0" applyAlignment="0" applyProtection="0">
      <alignment horizontal="left" vertical="center"/>
    </xf>
    <xf numFmtId="0" fontId="16" fillId="33" borderId="9" applyNumberFormat="0">
      <alignment horizontal="center" vertical="center" wrapText="1"/>
    </xf>
    <xf numFmtId="0" fontId="19" fillId="39" borderId="0" applyFont="0" applyBorder="0" applyAlignment="0" applyProtection="0">
      <alignment horizontal="left" vertical="center"/>
    </xf>
    <xf numFmtId="0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9" applyNumberFormat="0" applyAlignment="0" applyProtection="0">
      <alignment horizontal="center" vertical="center" wrapText="1"/>
    </xf>
    <xf numFmtId="0" fontId="31" fillId="0" borderId="0" applyNumberFormat="0" applyFill="0" applyBorder="0" applyAlignment="0" applyProtection="0"/>
    <xf numFmtId="0" fontId="16" fillId="0" borderId="20" applyNumberFormat="0" applyFill="0" applyAlignment="0" applyProtection="0"/>
  </cellStyleXfs>
  <cellXfs count="122">
    <xf numFmtId="0" fontId="0" fillId="0" borderId="0" xfId="0"/>
    <xf numFmtId="0" fontId="19" fillId="0" borderId="9" xfId="43" applyFont="1" applyBorder="1"/>
    <xf numFmtId="0" fontId="0" fillId="0" borderId="9" xfId="0" applyBorder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19" fillId="34" borderId="9" xfId="43" applyFill="1" applyBorder="1"/>
    <xf numFmtId="0" fontId="19" fillId="0" borderId="9" xfId="43" applyBorder="1"/>
    <xf numFmtId="49" fontId="19" fillId="34" borderId="9" xfId="43" applyNumberFormat="1" applyFill="1" applyBorder="1"/>
    <xf numFmtId="49" fontId="19" fillId="0" borderId="9" xfId="43" applyNumberFormat="1" applyBorder="1"/>
    <xf numFmtId="0" fontId="23" fillId="0" borderId="9" xfId="43" applyFont="1" applyBorder="1"/>
    <xf numFmtId="49" fontId="19" fillId="0" borderId="9" xfId="43" applyNumberFormat="1" applyFont="1" applyBorder="1"/>
    <xf numFmtId="0" fontId="19" fillId="0" borderId="0" xfId="48" applyFill="1" applyBorder="1"/>
    <xf numFmtId="0" fontId="19" fillId="0" borderId="0" xfId="48" applyFill="1" applyBorder="1" applyAlignment="1">
      <alignment horizontal="left"/>
    </xf>
    <xf numFmtId="0" fontId="19" fillId="0" borderId="0" xfId="48" applyBorder="1"/>
    <xf numFmtId="0" fontId="19" fillId="0" borderId="0" xfId="48"/>
    <xf numFmtId="0" fontId="24" fillId="0" borderId="0" xfId="48" applyFont="1"/>
    <xf numFmtId="0" fontId="19" fillId="0" borderId="0" xfId="48" applyFont="1" applyFill="1"/>
    <xf numFmtId="0" fontId="19" fillId="0" borderId="0" xfId="48" applyFill="1"/>
    <xf numFmtId="0" fontId="19" fillId="0" borderId="0" xfId="43" applyFill="1"/>
    <xf numFmtId="0" fontId="19" fillId="34" borderId="9" xfId="48" applyFill="1" applyBorder="1"/>
    <xf numFmtId="0" fontId="19" fillId="0" borderId="9" xfId="48" applyBorder="1"/>
    <xf numFmtId="0" fontId="19" fillId="0" borderId="9" xfId="48" applyFill="1" applyBorder="1"/>
    <xf numFmtId="0" fontId="27" fillId="0" borderId="0" xfId="0" applyFont="1"/>
    <xf numFmtId="0" fontId="19" fillId="34" borderId="11" xfId="43" applyFill="1" applyBorder="1"/>
    <xf numFmtId="0" fontId="19" fillId="0" borderId="11" xfId="43" applyBorder="1"/>
    <xf numFmtId="49" fontId="19" fillId="34" borderId="11" xfId="43" applyNumberFormat="1" applyFill="1" applyBorder="1"/>
    <xf numFmtId="49" fontId="19" fillId="0" borderId="11" xfId="43" applyNumberFormat="1" applyBorder="1"/>
    <xf numFmtId="49" fontId="19" fillId="0" borderId="11" xfId="43" applyNumberFormat="1" applyFont="1" applyBorder="1"/>
    <xf numFmtId="0" fontId="28" fillId="33" borderId="12" xfId="48" applyFont="1" applyFill="1" applyBorder="1"/>
    <xf numFmtId="0" fontId="19" fillId="33" borderId="13" xfId="48" applyFill="1" applyBorder="1"/>
    <xf numFmtId="0" fontId="16" fillId="33" borderId="9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14" fontId="19" fillId="0" borderId="0" xfId="48" applyNumberFormat="1" applyFont="1" applyFill="1"/>
    <xf numFmtId="0" fontId="19" fillId="0" borderId="9" xfId="48" applyFont="1" applyFill="1" applyBorder="1"/>
    <xf numFmtId="0" fontId="19" fillId="0" borderId="9" xfId="48" applyFont="1" applyBorder="1"/>
    <xf numFmtId="0" fontId="30" fillId="0" borderId="0" xfId="0" applyNumberFormat="1" applyFont="1" applyFill="1" applyBorder="1" applyAlignment="1" applyProtection="1"/>
    <xf numFmtId="0" fontId="0" fillId="41" borderId="0" xfId="0" applyNumberFormat="1" applyFont="1" applyFill="1" applyBorder="1" applyAlignment="1" applyProtection="1"/>
    <xf numFmtId="0" fontId="0" fillId="0" borderId="0" xfId="0" applyFill="1"/>
    <xf numFmtId="49" fontId="19" fillId="0" borderId="0" xfId="48" applyNumberFormat="1"/>
    <xf numFmtId="0" fontId="0" fillId="42" borderId="9" xfId="0" applyFill="1" applyBorder="1"/>
    <xf numFmtId="0" fontId="0" fillId="0" borderId="9" xfId="0" applyNumberFormat="1" applyFont="1" applyFill="1" applyBorder="1" applyAlignment="1" applyProtection="1"/>
    <xf numFmtId="0" fontId="19" fillId="43" borderId="9" xfId="48" applyFill="1" applyBorder="1"/>
    <xf numFmtId="49" fontId="19" fillId="43" borderId="9" xfId="48" applyNumberFormat="1" applyFill="1" applyBorder="1"/>
    <xf numFmtId="0" fontId="19" fillId="0" borderId="0" xfId="48" applyNumberFormat="1" applyFont="1" applyFill="1"/>
    <xf numFmtId="2" fontId="19" fillId="0" borderId="0" xfId="48" applyNumberFormat="1" applyFont="1" applyFill="1"/>
    <xf numFmtId="0" fontId="19" fillId="0" borderId="0" xfId="48" applyFont="1" applyFill="1" applyBorder="1"/>
    <xf numFmtId="0" fontId="19" fillId="0" borderId="0" xfId="48" applyFont="1" applyBorder="1"/>
    <xf numFmtId="0" fontId="19" fillId="44" borderId="0" xfId="48" applyFill="1"/>
    <xf numFmtId="0" fontId="19" fillId="40" borderId="9" xfId="43" applyFill="1" applyBorder="1"/>
    <xf numFmtId="49" fontId="19" fillId="40" borderId="9" xfId="43" applyNumberFormat="1" applyFill="1" applyBorder="1"/>
    <xf numFmtId="49" fontId="19" fillId="40" borderId="11" xfId="43" applyNumberFormat="1" applyFill="1" applyBorder="1"/>
    <xf numFmtId="49" fontId="19" fillId="34" borderId="9" xfId="43" applyNumberFormat="1" applyFill="1" applyBorder="1" applyAlignment="1">
      <alignment vertical="center" wrapText="1"/>
    </xf>
    <xf numFmtId="49" fontId="19" fillId="0" borderId="9" xfId="43" applyNumberFormat="1" applyBorder="1" applyAlignment="1">
      <alignment vertical="center" wrapText="1"/>
    </xf>
    <xf numFmtId="49" fontId="19" fillId="40" borderId="9" xfId="43" applyNumberFormat="1" applyFill="1" applyBorder="1" applyAlignment="1">
      <alignment vertical="center" wrapText="1"/>
    </xf>
    <xf numFmtId="0" fontId="19" fillId="0" borderId="9" xfId="43" applyBorder="1" applyAlignment="1">
      <alignment vertical="center" wrapText="1"/>
    </xf>
    <xf numFmtId="0" fontId="19" fillId="0" borderId="9" xfId="43" applyFont="1" applyBorder="1" applyAlignment="1">
      <alignment vertical="center" wrapText="1"/>
    </xf>
    <xf numFmtId="0" fontId="19" fillId="40" borderId="11" xfId="43" applyFill="1" applyBorder="1"/>
    <xf numFmtId="43" fontId="19" fillId="0" borderId="9" xfId="59" applyFont="1" applyFill="1" applyBorder="1"/>
    <xf numFmtId="165" fontId="19" fillId="0" borderId="9" xfId="59" applyNumberFormat="1" applyFont="1" applyFill="1" applyBorder="1"/>
    <xf numFmtId="0" fontId="19" fillId="35" borderId="13" xfId="48" applyFill="1" applyBorder="1"/>
    <xf numFmtId="0" fontId="19" fillId="35" borderId="0" xfId="48" applyFill="1" applyBorder="1"/>
    <xf numFmtId="0" fontId="19" fillId="35" borderId="14" xfId="48" applyFill="1" applyBorder="1"/>
    <xf numFmtId="0" fontId="19" fillId="35" borderId="9" xfId="48" applyFill="1" applyBorder="1"/>
    <xf numFmtId="0" fontId="19" fillId="35" borderId="9" xfId="48" applyFont="1" applyFill="1" applyBorder="1"/>
    <xf numFmtId="0" fontId="19" fillId="35" borderId="9" xfId="48" applyFill="1" applyBorder="1" applyAlignment="1">
      <alignment horizontal="left"/>
    </xf>
    <xf numFmtId="49" fontId="19" fillId="35" borderId="9" xfId="48" applyNumberFormat="1" applyFill="1" applyBorder="1"/>
    <xf numFmtId="0" fontId="19" fillId="35" borderId="10" xfId="48" applyFill="1" applyBorder="1"/>
    <xf numFmtId="0" fontId="19" fillId="34" borderId="9" xfId="48" applyFill="1" applyBorder="1" applyAlignment="1">
      <alignment vertical="center" wrapText="1"/>
    </xf>
    <xf numFmtId="0" fontId="19" fillId="0" borderId="9" xfId="48" applyBorder="1" applyAlignment="1">
      <alignment vertical="center" wrapText="1"/>
    </xf>
    <xf numFmtId="0" fontId="19" fillId="43" borderId="9" xfId="48" applyFill="1" applyBorder="1" applyAlignment="1">
      <alignment vertical="center" wrapText="1"/>
    </xf>
    <xf numFmtId="49" fontId="19" fillId="43" borderId="9" xfId="48" applyNumberFormat="1" applyFill="1" applyBorder="1" applyAlignment="1">
      <alignment vertical="center" wrapText="1"/>
    </xf>
    <xf numFmtId="0" fontId="19" fillId="0" borderId="9" xfId="48" applyFill="1" applyBorder="1" applyAlignment="1">
      <alignment vertical="center" wrapText="1"/>
    </xf>
    <xf numFmtId="0" fontId="19" fillId="0" borderId="0" xfId="48" applyBorder="1" applyAlignment="1">
      <alignment vertical="center" wrapText="1"/>
    </xf>
    <xf numFmtId="14" fontId="19" fillId="35" borderId="9" xfId="48" applyNumberFormat="1" applyFill="1" applyBorder="1"/>
    <xf numFmtId="14" fontId="19" fillId="0" borderId="0" xfId="48" applyNumberFormat="1"/>
    <xf numFmtId="0" fontId="19" fillId="33" borderId="17" xfId="48" applyFill="1" applyBorder="1"/>
    <xf numFmtId="0" fontId="19" fillId="0" borderId="9" xfId="48" applyNumberFormat="1" applyFont="1" applyBorder="1"/>
    <xf numFmtId="14" fontId="19" fillId="0" borderId="9" xfId="48" applyNumberFormat="1" applyFont="1" applyFill="1" applyBorder="1"/>
    <xf numFmtId="166" fontId="19" fillId="45" borderId="9" xfId="59" applyNumberFormat="1" applyFont="1" applyFill="1" applyBorder="1"/>
    <xf numFmtId="2" fontId="19" fillId="35" borderId="9" xfId="48" applyNumberFormat="1" applyFill="1" applyBorder="1"/>
    <xf numFmtId="2" fontId="19" fillId="0" borderId="0" xfId="48" applyNumberFormat="1"/>
    <xf numFmtId="2" fontId="19" fillId="0" borderId="9" xfId="59" applyNumberFormat="1" applyFont="1" applyFill="1" applyBorder="1"/>
    <xf numFmtId="0" fontId="19" fillId="35" borderId="9" xfId="48" applyFill="1" applyBorder="1" applyAlignment="1">
      <alignment horizontal="center"/>
    </xf>
    <xf numFmtId="0" fontId="19" fillId="40" borderId="10" xfId="43" applyFill="1" applyBorder="1"/>
    <xf numFmtId="0" fontId="19" fillId="40" borderId="10" xfId="43" applyFont="1" applyFill="1" applyBorder="1" applyAlignment="1">
      <alignment vertical="center" wrapText="1"/>
    </xf>
    <xf numFmtId="0" fontId="19" fillId="40" borderId="10" xfId="43" applyFont="1" applyFill="1" applyBorder="1"/>
    <xf numFmtId="49" fontId="19" fillId="40" borderId="18" xfId="43" applyNumberFormat="1" applyFont="1" applyFill="1" applyBorder="1"/>
    <xf numFmtId="0" fontId="19" fillId="35" borderId="10" xfId="48" applyFont="1" applyFill="1" applyBorder="1"/>
    <xf numFmtId="14" fontId="19" fillId="0" borderId="10" xfId="59" applyNumberFormat="1" applyFont="1" applyFill="1" applyBorder="1"/>
    <xf numFmtId="0" fontId="19" fillId="0" borderId="0" xfId="43" applyBorder="1"/>
    <xf numFmtId="0" fontId="19" fillId="0" borderId="0" xfId="43" applyBorder="1" applyAlignment="1">
      <alignment vertical="center" wrapText="1"/>
    </xf>
    <xf numFmtId="0" fontId="19" fillId="0" borderId="0" xfId="43" applyFill="1" applyBorder="1"/>
    <xf numFmtId="0" fontId="19" fillId="44" borderId="0" xfId="48" applyFill="1" applyBorder="1"/>
    <xf numFmtId="0" fontId="19" fillId="0" borderId="9" xfId="48" applyFont="1" applyBorder="1" applyAlignment="1">
      <alignment horizontal="center"/>
    </xf>
    <xf numFmtId="0" fontId="19" fillId="0" borderId="0" xfId="48" applyAlignment="1">
      <alignment horizontal="center"/>
    </xf>
    <xf numFmtId="0" fontId="19" fillId="0" borderId="0" xfId="48" applyFont="1" applyFill="1" applyAlignment="1">
      <alignment horizontal="center"/>
    </xf>
    <xf numFmtId="0" fontId="16" fillId="33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9" fillId="42" borderId="0" xfId="48" applyFill="1"/>
    <xf numFmtId="49" fontId="19" fillId="42" borderId="0" xfId="48" applyNumberFormat="1" applyFill="1"/>
    <xf numFmtId="0" fontId="19" fillId="42" borderId="0" xfId="48" applyFill="1" applyAlignment="1">
      <alignment horizontal="center"/>
    </xf>
    <xf numFmtId="0" fontId="19" fillId="42" borderId="0" xfId="48" applyFill="1" applyBorder="1"/>
    <xf numFmtId="0" fontId="19" fillId="35" borderId="9" xfId="48" quotePrefix="1" applyFill="1" applyBorder="1"/>
    <xf numFmtId="0" fontId="28" fillId="33" borderId="9" xfId="0" applyNumberFormat="1" applyFont="1" applyFill="1" applyBorder="1" applyAlignment="1" applyProtection="1">
      <alignment horizontal="center" vertical="center" wrapText="1"/>
    </xf>
    <xf numFmtId="0" fontId="0" fillId="41" borderId="9" xfId="0" applyNumberFormat="1" applyFont="1" applyFill="1" applyBorder="1" applyAlignment="1" applyProtection="1"/>
    <xf numFmtId="0" fontId="0" fillId="0" borderId="0" xfId="0" applyFill="1" applyAlignment="1">
      <alignment horizontal="center" vertical="center" wrapText="1"/>
    </xf>
    <xf numFmtId="0" fontId="30" fillId="0" borderId="9" xfId="0" applyNumberFormat="1" applyFont="1" applyFill="1" applyBorder="1" applyAlignment="1" applyProtection="1"/>
    <xf numFmtId="0" fontId="30" fillId="41" borderId="9" xfId="0" applyNumberFormat="1" applyFont="1" applyFill="1" applyBorder="1" applyAlignment="1" applyProtection="1"/>
    <xf numFmtId="0" fontId="0" fillId="0" borderId="9" xfId="0" applyFill="1" applyBorder="1"/>
    <xf numFmtId="0" fontId="0" fillId="0" borderId="9" xfId="0" applyNumberFormat="1" applyFill="1" applyBorder="1" applyAlignment="1" applyProtection="1"/>
    <xf numFmtId="0" fontId="30" fillId="34" borderId="0" xfId="0" applyNumberFormat="1" applyFont="1" applyFill="1" applyBorder="1" applyAlignment="1" applyProtection="1">
      <alignment horizontal="left" vertical="center" wrapText="1"/>
    </xf>
    <xf numFmtId="0" fontId="30" fillId="45" borderId="0" xfId="0" applyNumberFormat="1" applyFont="1" applyFill="1" applyBorder="1" applyAlignment="1" applyProtection="1">
      <alignment horizontal="left" vertical="center" wrapText="1"/>
    </xf>
    <xf numFmtId="0" fontId="30" fillId="41" borderId="0" xfId="0" applyNumberFormat="1" applyFont="1" applyFill="1" applyBorder="1" applyAlignment="1" applyProtection="1">
      <alignment horizontal="left" vertical="center" wrapText="1"/>
    </xf>
    <xf numFmtId="0" fontId="30" fillId="0" borderId="0" xfId="0" applyNumberFormat="1" applyFont="1" applyFill="1" applyBorder="1" applyAlignment="1" applyProtection="1">
      <alignment horizontal="left" vertical="center" wrapText="1"/>
    </xf>
    <xf numFmtId="0" fontId="30" fillId="34" borderId="0" xfId="0" applyNumberFormat="1" applyFont="1" applyFill="1" applyBorder="1" applyAlignment="1" applyProtection="1">
      <alignment vertical="center" wrapText="1"/>
    </xf>
    <xf numFmtId="0" fontId="30" fillId="0" borderId="0" xfId="0" applyNumberFormat="1" applyFont="1" applyFill="1" applyBorder="1" applyAlignment="1" applyProtection="1">
      <alignment vertical="center" wrapText="1"/>
    </xf>
    <xf numFmtId="0" fontId="30" fillId="45" borderId="0" xfId="0" applyNumberFormat="1" applyFont="1" applyFill="1" applyBorder="1" applyAlignment="1" applyProtection="1">
      <alignment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4" borderId="0" xfId="0" applyFill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ed" xfId="50"/>
    <cellStyle name="Comma" xfId="59" builtinId="3"/>
    <cellStyle name="Comma 2" xfId="44"/>
    <cellStyle name="Comma 3" xfId="46"/>
    <cellStyle name="Comma 3 2" xfId="58"/>
    <cellStyle name="Comma 4" xfId="57"/>
    <cellStyle name="Explanatory Text" xfId="16" builtinId="53" customBuiltin="1"/>
    <cellStyle name="Formula" xfId="51"/>
    <cellStyle name="Good" xfId="6" builtinId="26" customBuiltin="1"/>
    <cellStyle name="Good 2" xfId="4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 Charge" xfId="52"/>
    <cellStyle name="Normal" xfId="0" builtinId="0"/>
    <cellStyle name="Normal 2" xfId="42"/>
    <cellStyle name="Normal 2 2" xfId="48"/>
    <cellStyle name="Normal 3" xfId="43"/>
    <cellStyle name="Normal 4" xfId="45"/>
    <cellStyle name="Normal 5" xfId="49"/>
    <cellStyle name="Normal 6" xfId="56"/>
    <cellStyle name="Note" xfId="15" builtinId="10" customBuiltin="1"/>
    <cellStyle name="On Costbook" xfId="53"/>
    <cellStyle name="Output" xfId="10" builtinId="21" customBuiltin="1"/>
    <cellStyle name="Table Data" xfId="60"/>
    <cellStyle name="Table Header" xfId="54"/>
    <cellStyle name="Title" xfId="1" builtinId="15" customBuiltin="1"/>
    <cellStyle name="Title 2" xfId="61"/>
    <cellStyle name="Total" xfId="17" builtinId="25" customBuiltin="1"/>
    <cellStyle name="Total 2" xfId="62"/>
    <cellStyle name="Totals" xfId="55"/>
    <cellStyle name="Warning Text" xfId="14" builtinId="11" customBuiltin="1"/>
  </cellStyles>
  <dxfs count="37"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C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50"/>
  </sheetPr>
  <dimension ref="A1:BW33"/>
  <sheetViews>
    <sheetView tabSelected="1" zoomScale="115" zoomScaleNormal="115" workbookViewId="0">
      <pane xSplit="2" ySplit="17" topLeftCell="C18" activePane="bottomRight" state="frozen"/>
      <selection pane="topRight" activeCell="C1" sqref="C1"/>
      <selection pane="bottomLeft" activeCell="A15" sqref="A15"/>
      <selection pane="bottomRight" activeCell="K19" sqref="K19"/>
    </sheetView>
  </sheetViews>
  <sheetFormatPr defaultRowHeight="12.75" outlineLevelRow="1" x14ac:dyDescent="0.2"/>
  <cols>
    <col min="1" max="1" width="10.85546875" style="14" bestFit="1" customWidth="1"/>
    <col min="2" max="2" width="27.42578125" style="14" bestFit="1" customWidth="1"/>
    <col min="3" max="3" width="10.140625" style="14" customWidth="1"/>
    <col min="4" max="4" width="0.85546875" style="14" customWidth="1"/>
    <col min="5" max="5" width="9" style="14" customWidth="1"/>
    <col min="6" max="6" width="9.7109375" style="14" customWidth="1"/>
    <col min="7" max="7" width="11.5703125" style="14" customWidth="1"/>
    <col min="8" max="8" width="12.28515625" style="14" customWidth="1"/>
    <col min="9" max="9" width="10.42578125" style="14" customWidth="1"/>
    <col min="10" max="10" width="14.7109375" style="14" customWidth="1"/>
    <col min="11" max="11" width="10.140625" style="14" customWidth="1"/>
    <col min="12" max="12" width="13.5703125" style="14" customWidth="1"/>
    <col min="13" max="13" width="14" style="14" customWidth="1"/>
    <col min="14" max="14" width="10.42578125" style="14" customWidth="1"/>
    <col min="15" max="15" width="14.28515625" style="14" customWidth="1"/>
    <col min="16" max="16" width="15" style="14" customWidth="1"/>
    <col min="17" max="17" width="10.7109375" style="14" customWidth="1"/>
    <col min="18" max="18" width="10.85546875" style="14" customWidth="1"/>
    <col min="19" max="19" width="17" style="14" customWidth="1"/>
    <col min="20" max="20" width="10.7109375" style="14" customWidth="1"/>
    <col min="21" max="21" width="11.140625" style="14" customWidth="1"/>
    <col min="22" max="22" width="10.85546875" style="14" customWidth="1"/>
    <col min="23" max="23" width="10.5703125" style="14" customWidth="1"/>
    <col min="24" max="24" width="14.42578125" style="14" customWidth="1"/>
    <col min="25" max="25" width="10" style="14" customWidth="1"/>
    <col min="26" max="31" width="1" style="14" customWidth="1"/>
    <col min="32" max="32" width="11.85546875" style="14" customWidth="1"/>
    <col min="33" max="33" width="9.7109375" style="14" customWidth="1"/>
    <col min="34" max="34" width="11" style="14" customWidth="1"/>
    <col min="35" max="35" width="16" style="14" customWidth="1"/>
    <col min="36" max="37" width="0.85546875" style="14" customWidth="1"/>
    <col min="38" max="38" width="8" style="14" customWidth="1"/>
    <col min="39" max="40" width="0.85546875" style="14" customWidth="1"/>
    <col min="41" max="41" width="15" style="14" customWidth="1"/>
    <col min="42" max="42" width="13.42578125" style="14" customWidth="1"/>
    <col min="43" max="44" width="0.85546875" style="14" customWidth="1"/>
    <col min="45" max="45" width="8.140625" style="14" customWidth="1"/>
    <col min="46" max="47" width="0.85546875" style="14" customWidth="1"/>
    <col min="48" max="48" width="16.85546875" style="14" customWidth="1"/>
    <col min="49" max="49" width="8" style="14" customWidth="1"/>
    <col min="50" max="50" width="12.85546875" style="14" customWidth="1"/>
    <col min="51" max="51" width="8.5703125" style="14" customWidth="1"/>
    <col min="52" max="54" width="0.85546875" style="14" customWidth="1"/>
    <col min="55" max="55" width="8.7109375" style="14" customWidth="1"/>
    <col min="56" max="74" width="0.85546875" style="14" customWidth="1"/>
    <col min="75" max="75" width="10.140625" style="14" customWidth="1"/>
    <col min="76" max="16384" width="9.140625" style="13"/>
  </cols>
  <sheetData>
    <row r="1" spans="1:75" s="90" customFormat="1" x14ac:dyDescent="0.2">
      <c r="A1" s="5">
        <v>1</v>
      </c>
      <c r="B1" s="5">
        <f>A1+1</f>
        <v>2</v>
      </c>
      <c r="C1" s="5">
        <f t="shared" ref="C1:BN1" si="0">B1+1</f>
        <v>3</v>
      </c>
      <c r="D1" s="6">
        <f t="shared" si="0"/>
        <v>4</v>
      </c>
      <c r="E1" s="5">
        <f t="shared" si="0"/>
        <v>5</v>
      </c>
      <c r="F1" s="5">
        <f t="shared" si="0"/>
        <v>6</v>
      </c>
      <c r="G1" s="5">
        <f t="shared" si="0"/>
        <v>7</v>
      </c>
      <c r="H1" s="5">
        <f t="shared" si="0"/>
        <v>8</v>
      </c>
      <c r="I1" s="5">
        <f t="shared" si="0"/>
        <v>9</v>
      </c>
      <c r="J1" s="5">
        <f t="shared" si="0"/>
        <v>10</v>
      </c>
      <c r="K1" s="5">
        <f t="shared" si="0"/>
        <v>11</v>
      </c>
      <c r="L1" s="5">
        <f t="shared" si="0"/>
        <v>12</v>
      </c>
      <c r="M1" s="5">
        <f t="shared" si="0"/>
        <v>13</v>
      </c>
      <c r="N1" s="5">
        <f t="shared" si="0"/>
        <v>14</v>
      </c>
      <c r="O1" s="5">
        <f t="shared" si="0"/>
        <v>15</v>
      </c>
      <c r="P1" s="5">
        <f t="shared" si="0"/>
        <v>16</v>
      </c>
      <c r="Q1" s="5">
        <f t="shared" si="0"/>
        <v>17</v>
      </c>
      <c r="R1" s="5">
        <f t="shared" si="0"/>
        <v>18</v>
      </c>
      <c r="S1" s="5">
        <f t="shared" si="0"/>
        <v>19</v>
      </c>
      <c r="T1" s="5">
        <f t="shared" si="0"/>
        <v>20</v>
      </c>
      <c r="U1" s="5">
        <f t="shared" si="0"/>
        <v>21</v>
      </c>
      <c r="V1" s="5">
        <f t="shared" si="0"/>
        <v>22</v>
      </c>
      <c r="W1" s="5">
        <f t="shared" si="0"/>
        <v>23</v>
      </c>
      <c r="X1" s="49">
        <f t="shared" si="0"/>
        <v>24</v>
      </c>
      <c r="Y1" s="5">
        <f t="shared" si="0"/>
        <v>25</v>
      </c>
      <c r="Z1" s="6">
        <f t="shared" si="0"/>
        <v>26</v>
      </c>
      <c r="AA1" s="6">
        <f t="shared" si="0"/>
        <v>27</v>
      </c>
      <c r="AB1" s="6">
        <f t="shared" si="0"/>
        <v>28</v>
      </c>
      <c r="AC1" s="6">
        <f t="shared" si="0"/>
        <v>29</v>
      </c>
      <c r="AD1" s="6">
        <f t="shared" si="0"/>
        <v>30</v>
      </c>
      <c r="AE1" s="6">
        <f t="shared" si="0"/>
        <v>31</v>
      </c>
      <c r="AF1" s="5">
        <f t="shared" si="0"/>
        <v>32</v>
      </c>
      <c r="AG1" s="5">
        <f t="shared" si="0"/>
        <v>33</v>
      </c>
      <c r="AH1" s="5">
        <f t="shared" si="0"/>
        <v>34</v>
      </c>
      <c r="AI1" s="49">
        <f t="shared" si="0"/>
        <v>35</v>
      </c>
      <c r="AJ1" s="6">
        <f t="shared" si="0"/>
        <v>36</v>
      </c>
      <c r="AK1" s="6">
        <f t="shared" si="0"/>
        <v>37</v>
      </c>
      <c r="AL1" s="49">
        <f t="shared" si="0"/>
        <v>38</v>
      </c>
      <c r="AM1" s="6">
        <f t="shared" si="0"/>
        <v>39</v>
      </c>
      <c r="AN1" s="6">
        <f t="shared" si="0"/>
        <v>40</v>
      </c>
      <c r="AO1" s="49">
        <f t="shared" si="0"/>
        <v>41</v>
      </c>
      <c r="AP1" s="49">
        <f t="shared" si="0"/>
        <v>42</v>
      </c>
      <c r="AQ1" s="6">
        <f t="shared" si="0"/>
        <v>43</v>
      </c>
      <c r="AR1" s="6">
        <f t="shared" si="0"/>
        <v>44</v>
      </c>
      <c r="AS1" s="49">
        <f t="shared" si="0"/>
        <v>45</v>
      </c>
      <c r="AT1" s="6">
        <f t="shared" si="0"/>
        <v>46</v>
      </c>
      <c r="AU1" s="6">
        <f t="shared" si="0"/>
        <v>47</v>
      </c>
      <c r="AV1" s="49">
        <f t="shared" si="0"/>
        <v>48</v>
      </c>
      <c r="AW1" s="49">
        <f t="shared" si="0"/>
        <v>49</v>
      </c>
      <c r="AX1" s="49">
        <f t="shared" si="0"/>
        <v>50</v>
      </c>
      <c r="AY1" s="49">
        <f t="shared" si="0"/>
        <v>51</v>
      </c>
      <c r="AZ1" s="6">
        <f t="shared" si="0"/>
        <v>52</v>
      </c>
      <c r="BA1" s="6">
        <f t="shared" si="0"/>
        <v>53</v>
      </c>
      <c r="BB1" s="6">
        <f t="shared" si="0"/>
        <v>54</v>
      </c>
      <c r="BC1" s="49">
        <f t="shared" si="0"/>
        <v>55</v>
      </c>
      <c r="BD1" s="6">
        <f t="shared" si="0"/>
        <v>56</v>
      </c>
      <c r="BE1" s="6">
        <f t="shared" si="0"/>
        <v>57</v>
      </c>
      <c r="BF1" s="6">
        <f t="shared" si="0"/>
        <v>58</v>
      </c>
      <c r="BG1" s="6">
        <f t="shared" si="0"/>
        <v>59</v>
      </c>
      <c r="BH1" s="6">
        <f t="shared" si="0"/>
        <v>60</v>
      </c>
      <c r="BI1" s="6">
        <f t="shared" si="0"/>
        <v>61</v>
      </c>
      <c r="BJ1" s="6">
        <f t="shared" si="0"/>
        <v>62</v>
      </c>
      <c r="BK1" s="6">
        <f t="shared" si="0"/>
        <v>63</v>
      </c>
      <c r="BL1" s="6">
        <f t="shared" si="0"/>
        <v>64</v>
      </c>
      <c r="BM1" s="6">
        <f t="shared" si="0"/>
        <v>65</v>
      </c>
      <c r="BN1" s="6">
        <f t="shared" si="0"/>
        <v>66</v>
      </c>
      <c r="BO1" s="6">
        <f>BN1+1</f>
        <v>67</v>
      </c>
      <c r="BP1" s="6">
        <f>BO1+1</f>
        <v>68</v>
      </c>
      <c r="BQ1" s="6">
        <f>BP1+1</f>
        <v>69</v>
      </c>
      <c r="BR1" s="6">
        <f t="shared" ref="BR1:BW1" si="1">BQ1+1</f>
        <v>70</v>
      </c>
      <c r="BS1" s="6">
        <f t="shared" si="1"/>
        <v>71</v>
      </c>
      <c r="BT1" s="6">
        <f t="shared" si="1"/>
        <v>72</v>
      </c>
      <c r="BU1" s="6">
        <f t="shared" si="1"/>
        <v>73</v>
      </c>
      <c r="BV1" s="6">
        <f t="shared" si="1"/>
        <v>74</v>
      </c>
      <c r="BW1" s="84">
        <f t="shared" si="1"/>
        <v>75</v>
      </c>
    </row>
    <row r="2" spans="1:75" s="91" customFormat="1" ht="27" customHeight="1" x14ac:dyDescent="0.25">
      <c r="A2" s="52" t="s">
        <v>8</v>
      </c>
      <c r="B2" s="52" t="s">
        <v>0</v>
      </c>
      <c r="C2" s="52" t="s">
        <v>9</v>
      </c>
      <c r="D2" s="53" t="s">
        <v>10</v>
      </c>
      <c r="E2" s="52" t="s">
        <v>2</v>
      </c>
      <c r="F2" s="52" t="s">
        <v>11</v>
      </c>
      <c r="G2" s="52" t="s">
        <v>12</v>
      </c>
      <c r="H2" s="52" t="s">
        <v>13</v>
      </c>
      <c r="I2" s="52" t="s">
        <v>14</v>
      </c>
      <c r="J2" s="52" t="s">
        <v>15</v>
      </c>
      <c r="K2" s="52" t="s">
        <v>16</v>
      </c>
      <c r="L2" s="52" t="s">
        <v>17</v>
      </c>
      <c r="M2" s="52" t="s">
        <v>18</v>
      </c>
      <c r="N2" s="52" t="s">
        <v>19</v>
      </c>
      <c r="O2" s="52" t="s">
        <v>20</v>
      </c>
      <c r="P2" s="52" t="s">
        <v>21</v>
      </c>
      <c r="Q2" s="52" t="s">
        <v>22</v>
      </c>
      <c r="R2" s="52" t="s">
        <v>23</v>
      </c>
      <c r="S2" s="52" t="s">
        <v>538</v>
      </c>
      <c r="T2" s="52" t="s">
        <v>24</v>
      </c>
      <c r="U2" s="52" t="s">
        <v>25</v>
      </c>
      <c r="V2" s="52" t="s">
        <v>26</v>
      </c>
      <c r="W2" s="52" t="s">
        <v>27</v>
      </c>
      <c r="X2" s="54" t="s">
        <v>28</v>
      </c>
      <c r="Y2" s="52" t="s">
        <v>29</v>
      </c>
      <c r="Z2" s="53" t="s">
        <v>30</v>
      </c>
      <c r="AA2" s="53" t="s">
        <v>31</v>
      </c>
      <c r="AB2" s="53" t="s">
        <v>32</v>
      </c>
      <c r="AC2" s="53" t="s">
        <v>33</v>
      </c>
      <c r="AD2" s="53" t="s">
        <v>34</v>
      </c>
      <c r="AE2" s="53" t="s">
        <v>35</v>
      </c>
      <c r="AF2" s="52" t="s">
        <v>537</v>
      </c>
      <c r="AG2" s="52" t="s">
        <v>36</v>
      </c>
      <c r="AH2" s="52" t="s">
        <v>37</v>
      </c>
      <c r="AI2" s="54" t="s">
        <v>38</v>
      </c>
      <c r="AJ2" s="53" t="s">
        <v>39</v>
      </c>
      <c r="AK2" s="53" t="s">
        <v>40</v>
      </c>
      <c r="AL2" s="54" t="s">
        <v>41</v>
      </c>
      <c r="AM2" s="53" t="s">
        <v>39</v>
      </c>
      <c r="AN2" s="53" t="s">
        <v>42</v>
      </c>
      <c r="AO2" s="54" t="s">
        <v>43</v>
      </c>
      <c r="AP2" s="54" t="s">
        <v>44</v>
      </c>
      <c r="AQ2" s="53" t="s">
        <v>45</v>
      </c>
      <c r="AR2" s="53" t="s">
        <v>40</v>
      </c>
      <c r="AS2" s="54" t="s">
        <v>41</v>
      </c>
      <c r="AT2" s="53" t="s">
        <v>45</v>
      </c>
      <c r="AU2" s="53" t="s">
        <v>42</v>
      </c>
      <c r="AV2" s="54" t="s">
        <v>46</v>
      </c>
      <c r="AW2" s="54" t="s">
        <v>47</v>
      </c>
      <c r="AX2" s="54" t="s">
        <v>48</v>
      </c>
      <c r="AY2" s="54" t="s">
        <v>535</v>
      </c>
      <c r="AZ2" s="53" t="s">
        <v>49</v>
      </c>
      <c r="BA2" s="53" t="s">
        <v>50</v>
      </c>
      <c r="BB2" s="53" t="s">
        <v>51</v>
      </c>
      <c r="BC2" s="54" t="s">
        <v>536</v>
      </c>
      <c r="BD2" s="53" t="s">
        <v>52</v>
      </c>
      <c r="BE2" s="53" t="s">
        <v>53</v>
      </c>
      <c r="BF2" s="53" t="s">
        <v>54</v>
      </c>
      <c r="BG2" s="53" t="s">
        <v>55</v>
      </c>
      <c r="BH2" s="53" t="s">
        <v>56</v>
      </c>
      <c r="BI2" s="53" t="s">
        <v>57</v>
      </c>
      <c r="BJ2" s="53" t="s">
        <v>58</v>
      </c>
      <c r="BK2" s="53" t="s">
        <v>59</v>
      </c>
      <c r="BL2" s="53" t="s">
        <v>60</v>
      </c>
      <c r="BM2" s="53" t="s">
        <v>61</v>
      </c>
      <c r="BN2" s="53" t="s">
        <v>62</v>
      </c>
      <c r="BO2" s="53" t="s">
        <v>63</v>
      </c>
      <c r="BP2" s="55" t="s">
        <v>64</v>
      </c>
      <c r="BQ2" s="55" t="s">
        <v>65</v>
      </c>
      <c r="BR2" s="56" t="s">
        <v>66</v>
      </c>
      <c r="BS2" s="56" t="s">
        <v>67</v>
      </c>
      <c r="BT2" s="56" t="s">
        <v>68</v>
      </c>
      <c r="BU2" s="56" t="s">
        <v>69</v>
      </c>
      <c r="BV2" s="56" t="s">
        <v>70</v>
      </c>
      <c r="BW2" s="85" t="s">
        <v>71</v>
      </c>
    </row>
    <row r="3" spans="1:75" s="90" customFormat="1" ht="13.5" x14ac:dyDescent="0.25">
      <c r="A3" s="7" t="s">
        <v>72</v>
      </c>
      <c r="B3" s="7" t="s">
        <v>73</v>
      </c>
      <c r="C3" s="7" t="s">
        <v>74</v>
      </c>
      <c r="D3" s="8" t="s">
        <v>72</v>
      </c>
      <c r="E3" s="7" t="s">
        <v>75</v>
      </c>
      <c r="F3" s="7" t="s">
        <v>72</v>
      </c>
      <c r="G3" s="7" t="s">
        <v>76</v>
      </c>
      <c r="H3" s="7" t="s">
        <v>76</v>
      </c>
      <c r="I3" s="7" t="s">
        <v>76</v>
      </c>
      <c r="J3" s="7" t="s">
        <v>76</v>
      </c>
      <c r="K3" s="7" t="s">
        <v>76</v>
      </c>
      <c r="L3" s="7" t="s">
        <v>76</v>
      </c>
      <c r="M3" s="7" t="s">
        <v>76</v>
      </c>
      <c r="N3" s="7" t="s">
        <v>76</v>
      </c>
      <c r="O3" s="7" t="s">
        <v>76</v>
      </c>
      <c r="P3" s="7" t="s">
        <v>76</v>
      </c>
      <c r="Q3" s="7" t="s">
        <v>76</v>
      </c>
      <c r="R3" s="7" t="s">
        <v>72</v>
      </c>
      <c r="S3" s="7" t="s">
        <v>75</v>
      </c>
      <c r="T3" s="7" t="s">
        <v>77</v>
      </c>
      <c r="U3" s="7" t="s">
        <v>78</v>
      </c>
      <c r="V3" s="7" t="s">
        <v>72</v>
      </c>
      <c r="W3" s="7" t="s">
        <v>72</v>
      </c>
      <c r="X3" s="50" t="s">
        <v>79</v>
      </c>
      <c r="Y3" s="7" t="s">
        <v>75</v>
      </c>
      <c r="Z3" s="8" t="s">
        <v>80</v>
      </c>
      <c r="AA3" s="8" t="s">
        <v>80</v>
      </c>
      <c r="AB3" s="8" t="s">
        <v>80</v>
      </c>
      <c r="AC3" s="8" t="s">
        <v>80</v>
      </c>
      <c r="AD3" s="8" t="s">
        <v>80</v>
      </c>
      <c r="AE3" s="8" t="s">
        <v>80</v>
      </c>
      <c r="AF3" s="7" t="s">
        <v>81</v>
      </c>
      <c r="AG3" s="7" t="s">
        <v>72</v>
      </c>
      <c r="AH3" s="7" t="s">
        <v>72</v>
      </c>
      <c r="AI3" s="50" t="s">
        <v>82</v>
      </c>
      <c r="AJ3" s="8" t="s">
        <v>83</v>
      </c>
      <c r="AK3" s="8" t="s">
        <v>82</v>
      </c>
      <c r="AL3" s="50" t="s">
        <v>82</v>
      </c>
      <c r="AM3" s="8" t="s">
        <v>83</v>
      </c>
      <c r="AN3" s="8" t="s">
        <v>82</v>
      </c>
      <c r="AO3" s="50" t="s">
        <v>83</v>
      </c>
      <c r="AP3" s="50" t="s">
        <v>82</v>
      </c>
      <c r="AQ3" s="8" t="s">
        <v>83</v>
      </c>
      <c r="AR3" s="8" t="s">
        <v>82</v>
      </c>
      <c r="AS3" s="50" t="s">
        <v>82</v>
      </c>
      <c r="AT3" s="8" t="s">
        <v>83</v>
      </c>
      <c r="AU3" s="8" t="s">
        <v>82</v>
      </c>
      <c r="AV3" s="50" t="s">
        <v>82</v>
      </c>
      <c r="AW3" s="50" t="s">
        <v>82</v>
      </c>
      <c r="AX3" s="50" t="s">
        <v>84</v>
      </c>
      <c r="AY3" s="50" t="s">
        <v>84</v>
      </c>
      <c r="AZ3" s="8" t="s">
        <v>84</v>
      </c>
      <c r="BA3" s="8" t="s">
        <v>84</v>
      </c>
      <c r="BB3" s="8" t="s">
        <v>84</v>
      </c>
      <c r="BC3" s="50" t="s">
        <v>84</v>
      </c>
      <c r="BD3" s="8" t="s">
        <v>84</v>
      </c>
      <c r="BE3" s="8" t="s">
        <v>84</v>
      </c>
      <c r="BF3" s="8" t="s">
        <v>84</v>
      </c>
      <c r="BG3" s="8" t="s">
        <v>84</v>
      </c>
      <c r="BH3" s="8" t="s">
        <v>84</v>
      </c>
      <c r="BI3" s="8" t="s">
        <v>84</v>
      </c>
      <c r="BJ3" s="8" t="s">
        <v>84</v>
      </c>
      <c r="BK3" s="8" t="s">
        <v>84</v>
      </c>
      <c r="BL3" s="8" t="s">
        <v>84</v>
      </c>
      <c r="BM3" s="8" t="s">
        <v>84</v>
      </c>
      <c r="BN3" s="8" t="s">
        <v>84</v>
      </c>
      <c r="BO3" s="8" t="s">
        <v>84</v>
      </c>
      <c r="BP3" s="6" t="s">
        <v>84</v>
      </c>
      <c r="BQ3" s="6" t="s">
        <v>84</v>
      </c>
      <c r="BR3" s="9" t="s">
        <v>85</v>
      </c>
      <c r="BS3" s="1" t="s">
        <v>75</v>
      </c>
      <c r="BT3" s="1" t="s">
        <v>72</v>
      </c>
      <c r="BU3" s="1" t="s">
        <v>86</v>
      </c>
      <c r="BV3" s="1" t="s">
        <v>87</v>
      </c>
      <c r="BW3" s="86" t="s">
        <v>88</v>
      </c>
    </row>
    <row r="4" spans="1:75" s="90" customFormat="1" x14ac:dyDescent="0.2">
      <c r="A4" s="7" t="s">
        <v>89</v>
      </c>
      <c r="B4" s="7" t="s">
        <v>90</v>
      </c>
      <c r="C4" s="7" t="s">
        <v>91</v>
      </c>
      <c r="D4" s="8" t="s">
        <v>92</v>
      </c>
      <c r="E4" s="7" t="s">
        <v>93</v>
      </c>
      <c r="F4" s="7" t="s">
        <v>94</v>
      </c>
      <c r="G4" s="7" t="s">
        <v>95</v>
      </c>
      <c r="H4" s="7" t="s">
        <v>96</v>
      </c>
      <c r="I4" s="7" t="s">
        <v>97</v>
      </c>
      <c r="J4" s="7" t="s">
        <v>98</v>
      </c>
      <c r="K4" s="7" t="s">
        <v>99</v>
      </c>
      <c r="L4" s="7" t="s">
        <v>100</v>
      </c>
      <c r="M4" s="7" t="s">
        <v>101</v>
      </c>
      <c r="N4" s="7" t="s">
        <v>102</v>
      </c>
      <c r="O4" s="7" t="s">
        <v>103</v>
      </c>
      <c r="P4" s="7" t="s">
        <v>104</v>
      </c>
      <c r="Q4" s="7" t="s">
        <v>105</v>
      </c>
      <c r="R4" s="7" t="s">
        <v>106</v>
      </c>
      <c r="S4" s="7" t="s">
        <v>107</v>
      </c>
      <c r="T4" s="7" t="s">
        <v>108</v>
      </c>
      <c r="U4" s="7" t="s">
        <v>109</v>
      </c>
      <c r="V4" s="7" t="s">
        <v>110</v>
      </c>
      <c r="W4" s="7" t="s">
        <v>111</v>
      </c>
      <c r="X4" s="50" t="s">
        <v>112</v>
      </c>
      <c r="Y4" s="7" t="s">
        <v>113</v>
      </c>
      <c r="Z4" s="8" t="s">
        <v>114</v>
      </c>
      <c r="AA4" s="8" t="s">
        <v>115</v>
      </c>
      <c r="AB4" s="8" t="s">
        <v>116</v>
      </c>
      <c r="AC4" s="8" t="s">
        <v>117</v>
      </c>
      <c r="AD4" s="8" t="s">
        <v>118</v>
      </c>
      <c r="AE4" s="8" t="s">
        <v>119</v>
      </c>
      <c r="AF4" s="7" t="s">
        <v>120</v>
      </c>
      <c r="AG4" s="7" t="s">
        <v>121</v>
      </c>
      <c r="AH4" s="7" t="s">
        <v>122</v>
      </c>
      <c r="AI4" s="50" t="s">
        <v>123</v>
      </c>
      <c r="AJ4" s="8" t="s">
        <v>124</v>
      </c>
      <c r="AK4" s="8" t="s">
        <v>125</v>
      </c>
      <c r="AL4" s="50" t="s">
        <v>126</v>
      </c>
      <c r="AM4" s="8" t="s">
        <v>127</v>
      </c>
      <c r="AN4" s="8" t="s">
        <v>128</v>
      </c>
      <c r="AO4" s="50" t="s">
        <v>129</v>
      </c>
      <c r="AP4" s="50" t="s">
        <v>130</v>
      </c>
      <c r="AQ4" s="8" t="s">
        <v>131</v>
      </c>
      <c r="AR4" s="8" t="s">
        <v>132</v>
      </c>
      <c r="AS4" s="50" t="s">
        <v>133</v>
      </c>
      <c r="AT4" s="8" t="s">
        <v>134</v>
      </c>
      <c r="AU4" s="8" t="s">
        <v>135</v>
      </c>
      <c r="AV4" s="50" t="s">
        <v>136</v>
      </c>
      <c r="AW4" s="50" t="s">
        <v>137</v>
      </c>
      <c r="AX4" s="50" t="s">
        <v>138</v>
      </c>
      <c r="AY4" s="50" t="s">
        <v>139</v>
      </c>
      <c r="AZ4" s="8" t="s">
        <v>140</v>
      </c>
      <c r="BA4" s="8" t="s">
        <v>141</v>
      </c>
      <c r="BB4" s="8" t="s">
        <v>142</v>
      </c>
      <c r="BC4" s="50" t="s">
        <v>143</v>
      </c>
      <c r="BD4" s="8" t="s">
        <v>144</v>
      </c>
      <c r="BE4" s="8" t="s">
        <v>145</v>
      </c>
      <c r="BF4" s="8" t="s">
        <v>146</v>
      </c>
      <c r="BG4" s="8" t="s">
        <v>147</v>
      </c>
      <c r="BH4" s="8" t="s">
        <v>138</v>
      </c>
      <c r="BI4" s="8" t="s">
        <v>139</v>
      </c>
      <c r="BJ4" s="8" t="s">
        <v>140</v>
      </c>
      <c r="BK4" s="8" t="s">
        <v>141</v>
      </c>
      <c r="BL4" s="8" t="s">
        <v>142</v>
      </c>
      <c r="BM4" s="8" t="s">
        <v>143</v>
      </c>
      <c r="BN4" s="8" t="s">
        <v>144</v>
      </c>
      <c r="BO4" s="8" t="s">
        <v>145</v>
      </c>
      <c r="BP4" s="6" t="s">
        <v>146</v>
      </c>
      <c r="BQ4" s="6" t="s">
        <v>147</v>
      </c>
      <c r="BR4" s="10" t="s">
        <v>148</v>
      </c>
      <c r="BS4" s="1" t="s">
        <v>149</v>
      </c>
      <c r="BT4" s="1" t="s">
        <v>150</v>
      </c>
      <c r="BU4" s="1" t="s">
        <v>151</v>
      </c>
      <c r="BV4" s="1" t="s">
        <v>152</v>
      </c>
      <c r="BW4" s="86" t="s">
        <v>153</v>
      </c>
    </row>
    <row r="5" spans="1:75" s="90" customFormat="1" ht="13.5" thickBot="1" x14ac:dyDescent="0.25">
      <c r="A5" s="23"/>
      <c r="B5" s="23"/>
      <c r="C5" s="23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57"/>
      <c r="Y5" s="23"/>
      <c r="Z5" s="24"/>
      <c r="AA5" s="24"/>
      <c r="AB5" s="24"/>
      <c r="AC5" s="24"/>
      <c r="AD5" s="24"/>
      <c r="AE5" s="24"/>
      <c r="AF5" s="25" t="s">
        <v>154</v>
      </c>
      <c r="AG5" s="25" t="s">
        <v>154</v>
      </c>
      <c r="AH5" s="25" t="s">
        <v>155</v>
      </c>
      <c r="AI5" s="51" t="s">
        <v>155</v>
      </c>
      <c r="AJ5" s="26" t="s">
        <v>155</v>
      </c>
      <c r="AK5" s="26" t="s">
        <v>155</v>
      </c>
      <c r="AL5" s="51" t="s">
        <v>155</v>
      </c>
      <c r="AM5" s="26" t="s">
        <v>155</v>
      </c>
      <c r="AN5" s="26" t="s">
        <v>155</v>
      </c>
      <c r="AO5" s="51" t="s">
        <v>155</v>
      </c>
      <c r="AP5" s="51" t="s">
        <v>155</v>
      </c>
      <c r="AQ5" s="26" t="s">
        <v>155</v>
      </c>
      <c r="AR5" s="26" t="s">
        <v>155</v>
      </c>
      <c r="AS5" s="51" t="s">
        <v>155</v>
      </c>
      <c r="AT5" s="26" t="s">
        <v>155</v>
      </c>
      <c r="AU5" s="26" t="s">
        <v>155</v>
      </c>
      <c r="AV5" s="51" t="s">
        <v>155</v>
      </c>
      <c r="AW5" s="51" t="s">
        <v>155</v>
      </c>
      <c r="AX5" s="51" t="s">
        <v>155</v>
      </c>
      <c r="AY5" s="51" t="s">
        <v>155</v>
      </c>
      <c r="AZ5" s="26" t="s">
        <v>155</v>
      </c>
      <c r="BA5" s="26" t="s">
        <v>155</v>
      </c>
      <c r="BB5" s="26" t="s">
        <v>155</v>
      </c>
      <c r="BC5" s="51" t="s">
        <v>155</v>
      </c>
      <c r="BD5" s="26" t="s">
        <v>155</v>
      </c>
      <c r="BE5" s="26" t="s">
        <v>155</v>
      </c>
      <c r="BF5" s="26" t="s">
        <v>155</v>
      </c>
      <c r="BG5" s="26" t="s">
        <v>155</v>
      </c>
      <c r="BH5" s="26" t="s">
        <v>155</v>
      </c>
      <c r="BI5" s="26" t="s">
        <v>155</v>
      </c>
      <c r="BJ5" s="26" t="s">
        <v>155</v>
      </c>
      <c r="BK5" s="26" t="s">
        <v>155</v>
      </c>
      <c r="BL5" s="26" t="s">
        <v>155</v>
      </c>
      <c r="BM5" s="26" t="s">
        <v>155</v>
      </c>
      <c r="BN5" s="26" t="s">
        <v>155</v>
      </c>
      <c r="BO5" s="26" t="s">
        <v>155</v>
      </c>
      <c r="BP5" s="24" t="s">
        <v>155</v>
      </c>
      <c r="BQ5" s="24" t="s">
        <v>155</v>
      </c>
      <c r="BR5" s="27" t="s">
        <v>156</v>
      </c>
      <c r="BS5" s="27" t="s">
        <v>157</v>
      </c>
      <c r="BT5" s="27" t="s">
        <v>157</v>
      </c>
      <c r="BU5" s="27" t="s">
        <v>157</v>
      </c>
      <c r="BV5" s="27" t="s">
        <v>157</v>
      </c>
      <c r="BW5" s="87" t="s">
        <v>157</v>
      </c>
    </row>
    <row r="6" spans="1:75" outlineLevel="1" x14ac:dyDescent="0.2">
      <c r="A6" s="28" t="s">
        <v>262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</row>
    <row r="7" spans="1:75" s="61" customFormat="1" outlineLevel="1" x14ac:dyDescent="0.2">
      <c r="A7" s="62" t="s">
        <v>505</v>
      </c>
      <c r="B7" s="63" t="s">
        <v>504</v>
      </c>
      <c r="C7" s="63" t="s">
        <v>4</v>
      </c>
      <c r="D7" s="63"/>
      <c r="E7" s="63" t="s">
        <v>1</v>
      </c>
      <c r="F7" s="63" t="s">
        <v>158</v>
      </c>
      <c r="G7" s="63" t="s">
        <v>310</v>
      </c>
      <c r="H7" s="63" t="s">
        <v>310</v>
      </c>
      <c r="I7" s="63" t="s">
        <v>498</v>
      </c>
      <c r="J7" s="63" t="s">
        <v>167</v>
      </c>
      <c r="K7" s="64" t="s">
        <v>409</v>
      </c>
      <c r="L7" s="63" t="s">
        <v>168</v>
      </c>
      <c r="M7" s="63" t="s">
        <v>169</v>
      </c>
      <c r="N7" s="63" t="s">
        <v>494</v>
      </c>
      <c r="O7" s="63" t="s">
        <v>495</v>
      </c>
      <c r="P7" s="63" t="s">
        <v>496</v>
      </c>
      <c r="Q7" s="63" t="s">
        <v>497</v>
      </c>
      <c r="R7" s="63" t="s">
        <v>276</v>
      </c>
      <c r="S7" s="63" t="s">
        <v>3</v>
      </c>
      <c r="T7" s="63">
        <v>0</v>
      </c>
      <c r="U7" s="63">
        <v>0</v>
      </c>
      <c r="V7" s="63" t="s">
        <v>159</v>
      </c>
      <c r="W7" s="63" t="s">
        <v>163</v>
      </c>
      <c r="X7" s="63">
        <v>5</v>
      </c>
      <c r="Y7" s="63" t="s">
        <v>3</v>
      </c>
      <c r="Z7" s="63"/>
      <c r="AA7" s="63"/>
      <c r="AB7" s="63"/>
      <c r="AC7" s="63"/>
      <c r="AD7" s="63"/>
      <c r="AE7" s="63"/>
      <c r="AF7" s="63" t="s">
        <v>3</v>
      </c>
      <c r="AG7" s="63"/>
      <c r="AH7" s="65" t="s">
        <v>489</v>
      </c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7"/>
    </row>
    <row r="8" spans="1:75" s="61" customFormat="1" outlineLevel="1" x14ac:dyDescent="0.2">
      <c r="A8" s="62" t="s">
        <v>506</v>
      </c>
      <c r="B8" s="63" t="s">
        <v>507</v>
      </c>
      <c r="C8" s="63" t="s">
        <v>4</v>
      </c>
      <c r="D8" s="63"/>
      <c r="E8" s="63" t="s">
        <v>1</v>
      </c>
      <c r="F8" s="63" t="s">
        <v>158</v>
      </c>
      <c r="G8" s="63" t="s">
        <v>310</v>
      </c>
      <c r="H8" s="63" t="s">
        <v>310</v>
      </c>
      <c r="I8" s="63" t="s">
        <v>508</v>
      </c>
      <c r="J8" s="63" t="s">
        <v>167</v>
      </c>
      <c r="K8" s="64" t="s">
        <v>409</v>
      </c>
      <c r="L8" s="63" t="s">
        <v>168</v>
      </c>
      <c r="M8" s="63" t="s">
        <v>169</v>
      </c>
      <c r="N8" s="63" t="s">
        <v>509</v>
      </c>
      <c r="O8" s="63" t="s">
        <v>510</v>
      </c>
      <c r="P8" s="63" t="s">
        <v>511</v>
      </c>
      <c r="Q8" s="63" t="s">
        <v>512</v>
      </c>
      <c r="R8" s="63" t="s">
        <v>276</v>
      </c>
      <c r="S8" s="63" t="s">
        <v>3</v>
      </c>
      <c r="T8" s="63">
        <v>0</v>
      </c>
      <c r="U8" s="63">
        <v>0</v>
      </c>
      <c r="V8" s="63" t="s">
        <v>159</v>
      </c>
      <c r="W8" s="63" t="s">
        <v>163</v>
      </c>
      <c r="X8" s="63">
        <v>5</v>
      </c>
      <c r="Y8" s="63" t="s">
        <v>3</v>
      </c>
      <c r="Z8" s="63"/>
      <c r="AA8" s="63"/>
      <c r="AB8" s="63"/>
      <c r="AC8" s="63"/>
      <c r="AD8" s="63"/>
      <c r="AE8" s="63"/>
      <c r="AF8" s="63" t="s">
        <v>3</v>
      </c>
      <c r="AG8" s="63"/>
      <c r="AH8" s="65" t="s">
        <v>490</v>
      </c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7"/>
    </row>
    <row r="9" spans="1:75" s="61" customFormat="1" outlineLevel="1" x14ac:dyDescent="0.2">
      <c r="A9" s="62" t="s">
        <v>513</v>
      </c>
      <c r="B9" s="63" t="s">
        <v>514</v>
      </c>
      <c r="C9" s="63" t="s">
        <v>4</v>
      </c>
      <c r="D9" s="63"/>
      <c r="E9" s="63" t="s">
        <v>1</v>
      </c>
      <c r="F9" s="63" t="s">
        <v>158</v>
      </c>
      <c r="G9" s="63" t="s">
        <v>310</v>
      </c>
      <c r="H9" s="63" t="s">
        <v>310</v>
      </c>
      <c r="I9" s="63" t="s">
        <v>515</v>
      </c>
      <c r="J9" s="63" t="s">
        <v>167</v>
      </c>
      <c r="K9" s="64" t="s">
        <v>409</v>
      </c>
      <c r="L9" s="63" t="s">
        <v>168</v>
      </c>
      <c r="M9" s="63" t="s">
        <v>169</v>
      </c>
      <c r="N9" s="63" t="s">
        <v>516</v>
      </c>
      <c r="O9" s="63" t="s">
        <v>517</v>
      </c>
      <c r="P9" s="63" t="s">
        <v>518</v>
      </c>
      <c r="Q9" s="63" t="s">
        <v>519</v>
      </c>
      <c r="R9" s="63" t="s">
        <v>276</v>
      </c>
      <c r="S9" s="63" t="s">
        <v>3</v>
      </c>
      <c r="T9" s="63">
        <v>0</v>
      </c>
      <c r="U9" s="63">
        <v>0</v>
      </c>
      <c r="V9" s="63" t="s">
        <v>159</v>
      </c>
      <c r="W9" s="63" t="s">
        <v>163</v>
      </c>
      <c r="X9" s="63">
        <v>5</v>
      </c>
      <c r="Y9" s="63" t="s">
        <v>3</v>
      </c>
      <c r="Z9" s="63"/>
      <c r="AA9" s="63"/>
      <c r="AB9" s="63"/>
      <c r="AC9" s="63"/>
      <c r="AD9" s="63"/>
      <c r="AE9" s="63"/>
      <c r="AF9" s="63" t="s">
        <v>3</v>
      </c>
      <c r="AG9" s="63"/>
      <c r="AH9" s="65" t="s">
        <v>491</v>
      </c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7"/>
    </row>
    <row r="10" spans="1:75" s="61" customFormat="1" outlineLevel="1" x14ac:dyDescent="0.2">
      <c r="A10" s="62" t="s">
        <v>499</v>
      </c>
      <c r="B10" s="63" t="s">
        <v>487</v>
      </c>
      <c r="C10" s="63" t="s">
        <v>4</v>
      </c>
      <c r="D10" s="63"/>
      <c r="E10" s="63" t="s">
        <v>1</v>
      </c>
      <c r="F10" s="63" t="s">
        <v>158</v>
      </c>
      <c r="G10" s="63" t="s">
        <v>310</v>
      </c>
      <c r="H10" s="63" t="s">
        <v>310</v>
      </c>
      <c r="I10" s="63" t="s">
        <v>500</v>
      </c>
      <c r="J10" s="63" t="s">
        <v>167</v>
      </c>
      <c r="K10" s="64" t="s">
        <v>409</v>
      </c>
      <c r="L10" s="63" t="s">
        <v>168</v>
      </c>
      <c r="M10" s="63" t="s">
        <v>169</v>
      </c>
      <c r="N10" s="63" t="s">
        <v>494</v>
      </c>
      <c r="O10" s="63" t="s">
        <v>501</v>
      </c>
      <c r="P10" s="63" t="s">
        <v>502</v>
      </c>
      <c r="Q10" s="63" t="s">
        <v>503</v>
      </c>
      <c r="R10" s="63" t="s">
        <v>276</v>
      </c>
      <c r="S10" s="63" t="s">
        <v>3</v>
      </c>
      <c r="T10" s="63">
        <v>0</v>
      </c>
      <c r="U10" s="63">
        <v>0</v>
      </c>
      <c r="V10" s="63" t="s">
        <v>159</v>
      </c>
      <c r="W10" s="63" t="s">
        <v>163</v>
      </c>
      <c r="X10" s="63">
        <v>5</v>
      </c>
      <c r="Y10" s="63" t="s">
        <v>3</v>
      </c>
      <c r="Z10" s="63"/>
      <c r="AA10" s="63"/>
      <c r="AB10" s="63"/>
      <c r="AC10" s="63"/>
      <c r="AD10" s="63"/>
      <c r="AE10" s="63"/>
      <c r="AF10" s="63" t="s">
        <v>3</v>
      </c>
      <c r="AG10" s="63"/>
      <c r="AH10" s="65" t="s">
        <v>492</v>
      </c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7"/>
    </row>
    <row r="11" spans="1:75" s="61" customFormat="1" outlineLevel="1" x14ac:dyDescent="0.2">
      <c r="A11" s="62" t="s">
        <v>410</v>
      </c>
      <c r="B11" s="63" t="s">
        <v>403</v>
      </c>
      <c r="C11" s="63" t="s">
        <v>164</v>
      </c>
      <c r="D11" s="63"/>
      <c r="E11" s="63" t="s">
        <v>1</v>
      </c>
      <c r="F11" s="63" t="s">
        <v>158</v>
      </c>
      <c r="G11" s="63" t="s">
        <v>310</v>
      </c>
      <c r="H11" s="63" t="s">
        <v>310</v>
      </c>
      <c r="I11" s="63" t="s">
        <v>166</v>
      </c>
      <c r="J11" s="63" t="s">
        <v>167</v>
      </c>
      <c r="K11" s="64" t="s">
        <v>409</v>
      </c>
      <c r="L11" s="63" t="s">
        <v>168</v>
      </c>
      <c r="M11" s="63" t="s">
        <v>169</v>
      </c>
      <c r="N11" s="63" t="s">
        <v>170</v>
      </c>
      <c r="O11" s="63" t="s">
        <v>171</v>
      </c>
      <c r="P11" s="63" t="s">
        <v>172</v>
      </c>
      <c r="Q11" s="63" t="s">
        <v>173</v>
      </c>
      <c r="R11" s="63" t="s">
        <v>273</v>
      </c>
      <c r="S11" s="63" t="s">
        <v>3</v>
      </c>
      <c r="T11" s="63">
        <v>0</v>
      </c>
      <c r="U11" s="63">
        <v>0</v>
      </c>
      <c r="V11" s="63" t="s">
        <v>159</v>
      </c>
      <c r="W11" s="63" t="s">
        <v>163</v>
      </c>
      <c r="X11" s="63">
        <v>5</v>
      </c>
      <c r="Y11" s="63" t="s">
        <v>3</v>
      </c>
      <c r="Z11" s="63"/>
      <c r="AA11" s="63"/>
      <c r="AB11" s="63"/>
      <c r="AC11" s="63"/>
      <c r="AD11" s="63"/>
      <c r="AE11" s="63"/>
      <c r="AF11" s="63" t="s">
        <v>3</v>
      </c>
      <c r="AG11" s="63"/>
      <c r="AH11" s="63" t="s">
        <v>277</v>
      </c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7"/>
    </row>
    <row r="12" spans="1:75" s="61" customFormat="1" outlineLevel="1" x14ac:dyDescent="0.2">
      <c r="A12" s="62" t="s">
        <v>520</v>
      </c>
      <c r="B12" s="63" t="s">
        <v>318</v>
      </c>
      <c r="C12" s="63" t="s">
        <v>521</v>
      </c>
      <c r="D12" s="63"/>
      <c r="E12" s="63" t="s">
        <v>1</v>
      </c>
      <c r="F12" s="63" t="s">
        <v>158</v>
      </c>
      <c r="G12" s="63" t="s">
        <v>310</v>
      </c>
      <c r="H12" s="63" t="s">
        <v>310</v>
      </c>
      <c r="I12" s="63" t="s">
        <v>522</v>
      </c>
      <c r="J12" s="63" t="s">
        <v>167</v>
      </c>
      <c r="K12" s="64" t="s">
        <v>409</v>
      </c>
      <c r="L12" s="63" t="s">
        <v>168</v>
      </c>
      <c r="M12" s="63" t="s">
        <v>169</v>
      </c>
      <c r="N12" s="63" t="s">
        <v>523</v>
      </c>
      <c r="O12" s="63" t="s">
        <v>524</v>
      </c>
      <c r="P12" s="63" t="s">
        <v>525</v>
      </c>
      <c r="Q12" s="63" t="s">
        <v>526</v>
      </c>
      <c r="R12" s="63" t="s">
        <v>273</v>
      </c>
      <c r="S12" s="63" t="s">
        <v>3</v>
      </c>
      <c r="T12" s="63">
        <v>0</v>
      </c>
      <c r="U12" s="63">
        <v>0</v>
      </c>
      <c r="V12" s="63" t="s">
        <v>159</v>
      </c>
      <c r="W12" s="63" t="s">
        <v>163</v>
      </c>
      <c r="X12" s="63">
        <v>5</v>
      </c>
      <c r="Y12" s="63" t="s">
        <v>3</v>
      </c>
      <c r="Z12" s="63"/>
      <c r="AA12" s="63"/>
      <c r="AB12" s="63"/>
      <c r="AC12" s="63"/>
      <c r="AD12" s="63"/>
      <c r="AE12" s="63"/>
      <c r="AF12" s="63" t="s">
        <v>3</v>
      </c>
      <c r="AG12" s="63"/>
      <c r="AH12" s="63" t="s">
        <v>527</v>
      </c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7"/>
    </row>
    <row r="13" spans="1:75" s="61" customFormat="1" outlineLevel="1" x14ac:dyDescent="0.2">
      <c r="A13" s="62" t="s">
        <v>160</v>
      </c>
      <c r="B13" s="63" t="s">
        <v>161</v>
      </c>
      <c r="C13" s="63" t="s">
        <v>162</v>
      </c>
      <c r="D13" s="63"/>
      <c r="E13" s="63" t="s">
        <v>1</v>
      </c>
      <c r="F13" s="63" t="s">
        <v>158</v>
      </c>
      <c r="G13" s="63" t="s">
        <v>310</v>
      </c>
      <c r="H13" s="63" t="s">
        <v>310</v>
      </c>
      <c r="I13" s="63" t="s">
        <v>264</v>
      </c>
      <c r="J13" s="63" t="s">
        <v>167</v>
      </c>
      <c r="K13" s="64" t="s">
        <v>409</v>
      </c>
      <c r="L13" s="63" t="s">
        <v>168</v>
      </c>
      <c r="M13" s="63" t="s">
        <v>169</v>
      </c>
      <c r="N13" s="63" t="s">
        <v>265</v>
      </c>
      <c r="O13" s="63" t="s">
        <v>266</v>
      </c>
      <c r="P13" s="63" t="s">
        <v>267</v>
      </c>
      <c r="Q13" s="63" t="s">
        <v>268</v>
      </c>
      <c r="R13" s="63" t="s">
        <v>276</v>
      </c>
      <c r="S13" s="63" t="s">
        <v>3</v>
      </c>
      <c r="T13" s="63">
        <v>0</v>
      </c>
      <c r="U13" s="63">
        <v>0</v>
      </c>
      <c r="V13" s="63" t="s">
        <v>159</v>
      </c>
      <c r="W13" s="63" t="s">
        <v>163</v>
      </c>
      <c r="X13" s="63">
        <v>5</v>
      </c>
      <c r="Y13" s="63" t="s">
        <v>3</v>
      </c>
      <c r="Z13" s="63"/>
      <c r="AA13" s="63"/>
      <c r="AB13" s="63"/>
      <c r="AC13" s="63"/>
      <c r="AD13" s="63"/>
      <c r="AE13" s="63"/>
      <c r="AF13" s="63" t="s">
        <v>1</v>
      </c>
      <c r="AG13" s="63" t="s">
        <v>261</v>
      </c>
      <c r="AH13" s="65" t="s">
        <v>408</v>
      </c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7"/>
    </row>
    <row r="14" spans="1:75" s="61" customFormat="1" outlineLevel="1" x14ac:dyDescent="0.2">
      <c r="A14" s="64" t="s">
        <v>528</v>
      </c>
      <c r="B14" s="64" t="s">
        <v>488</v>
      </c>
      <c r="C14" s="64" t="s">
        <v>4</v>
      </c>
      <c r="D14" s="64"/>
      <c r="E14" s="64" t="s">
        <v>1</v>
      </c>
      <c r="F14" s="64" t="s">
        <v>158</v>
      </c>
      <c r="G14" s="64" t="s">
        <v>310</v>
      </c>
      <c r="H14" s="64" t="s">
        <v>310</v>
      </c>
      <c r="I14" s="64" t="s">
        <v>269</v>
      </c>
      <c r="J14" s="64" t="s">
        <v>167</v>
      </c>
      <c r="K14" s="64" t="s">
        <v>409</v>
      </c>
      <c r="L14" s="64" t="s">
        <v>168</v>
      </c>
      <c r="M14" s="64" t="s">
        <v>169</v>
      </c>
      <c r="N14" s="64" t="s">
        <v>270</v>
      </c>
      <c r="O14" s="64" t="s">
        <v>271</v>
      </c>
      <c r="P14" s="64" t="s">
        <v>414</v>
      </c>
      <c r="Q14" s="64" t="s">
        <v>272</v>
      </c>
      <c r="R14" s="64" t="s">
        <v>273</v>
      </c>
      <c r="S14" s="64" t="s">
        <v>3</v>
      </c>
      <c r="T14" s="64">
        <v>0</v>
      </c>
      <c r="U14" s="64">
        <v>0</v>
      </c>
      <c r="V14" s="64" t="s">
        <v>159</v>
      </c>
      <c r="W14" s="64" t="s">
        <v>163</v>
      </c>
      <c r="X14" s="64">
        <v>5</v>
      </c>
      <c r="Y14" s="64" t="s">
        <v>3</v>
      </c>
      <c r="Z14" s="64"/>
      <c r="AA14" s="64"/>
      <c r="AB14" s="64"/>
      <c r="AC14" s="64"/>
      <c r="AD14" s="64"/>
      <c r="AE14" s="64"/>
      <c r="AF14" s="64" t="s">
        <v>3</v>
      </c>
      <c r="AG14" s="64"/>
      <c r="AH14" s="64" t="s">
        <v>415</v>
      </c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88"/>
    </row>
    <row r="15" spans="1:75" s="61" customFormat="1" outlineLevel="1" x14ac:dyDescent="0.2">
      <c r="A15" s="64" t="s">
        <v>529</v>
      </c>
      <c r="B15" s="64" t="s">
        <v>530</v>
      </c>
      <c r="C15" s="64" t="s">
        <v>4</v>
      </c>
      <c r="D15" s="64"/>
      <c r="E15" s="64" t="s">
        <v>1</v>
      </c>
      <c r="F15" s="64" t="s">
        <v>158</v>
      </c>
      <c r="G15" s="64" t="s">
        <v>310</v>
      </c>
      <c r="H15" s="64" t="s">
        <v>310</v>
      </c>
      <c r="I15" s="64" t="s">
        <v>531</v>
      </c>
      <c r="J15" s="64" t="s">
        <v>167</v>
      </c>
      <c r="K15" s="64" t="s">
        <v>409</v>
      </c>
      <c r="L15" s="64" t="s">
        <v>168</v>
      </c>
      <c r="M15" s="64" t="s">
        <v>169</v>
      </c>
      <c r="N15" s="64" t="s">
        <v>532</v>
      </c>
      <c r="O15" s="64" t="s">
        <v>533</v>
      </c>
      <c r="P15" s="64" t="s">
        <v>414</v>
      </c>
      <c r="Q15" s="64" t="s">
        <v>534</v>
      </c>
      <c r="R15" s="64" t="s">
        <v>273</v>
      </c>
      <c r="S15" s="64" t="s">
        <v>3</v>
      </c>
      <c r="T15" s="64">
        <v>0</v>
      </c>
      <c r="U15" s="64">
        <v>0</v>
      </c>
      <c r="V15" s="64" t="s">
        <v>159</v>
      </c>
      <c r="W15" s="64" t="s">
        <v>163</v>
      </c>
      <c r="X15" s="64">
        <v>5</v>
      </c>
      <c r="Y15" s="64" t="s">
        <v>3</v>
      </c>
      <c r="Z15" s="64"/>
      <c r="AA15" s="64"/>
      <c r="AB15" s="64"/>
      <c r="AC15" s="64"/>
      <c r="AD15" s="64"/>
      <c r="AE15" s="64"/>
      <c r="AF15" s="64" t="s">
        <v>3</v>
      </c>
      <c r="AG15" s="64"/>
      <c r="AH15" s="64" t="s">
        <v>493</v>
      </c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88"/>
    </row>
    <row r="16" spans="1:7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x14ac:dyDescent="0.2">
      <c r="A17" s="15" t="s">
        <v>263</v>
      </c>
      <c r="B17" s="11"/>
      <c r="C17" s="11"/>
      <c r="D17" s="11"/>
      <c r="E17" s="11"/>
      <c r="F17" s="11"/>
      <c r="G17" s="11"/>
      <c r="H17" s="11"/>
      <c r="I17" s="11"/>
      <c r="J17" s="11"/>
      <c r="K17" s="11" t="str">
        <f>LEFT(K15,FIND(".",K15)-1)</f>
        <v>__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outlineLevel="1" x14ac:dyDescent="0.2">
      <c r="A18" s="34"/>
      <c r="B18" s="34"/>
      <c r="C18" s="34"/>
      <c r="D18" s="34"/>
      <c r="E18" s="34"/>
      <c r="F18" s="34" t="str">
        <f>IF($C18="P",F$11,IF($C18="V",F$13,IF($C18="A",F$14,"")))</f>
        <v/>
      </c>
      <c r="G18" s="34" t="s">
        <v>310</v>
      </c>
      <c r="H18" s="34" t="s">
        <v>310</v>
      </c>
      <c r="I18" s="34"/>
      <c r="J18" s="34" t="s">
        <v>167</v>
      </c>
      <c r="K18" s="34"/>
      <c r="L18" s="34" t="s">
        <v>168</v>
      </c>
      <c r="M18" s="34" t="s">
        <v>169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58"/>
      <c r="AJ18" s="34"/>
      <c r="AK18" s="34"/>
      <c r="AL18" s="58"/>
      <c r="AM18" s="34"/>
      <c r="AN18" s="34"/>
      <c r="AO18" s="59"/>
      <c r="AP18" s="58"/>
      <c r="AQ18" s="34"/>
      <c r="AR18" s="34"/>
      <c r="AS18" s="58"/>
      <c r="AT18" s="34"/>
      <c r="AU18" s="34"/>
      <c r="AV18" s="58"/>
      <c r="AW18" s="58"/>
      <c r="AX18" s="58"/>
      <c r="AY18" s="58"/>
      <c r="AZ18" s="34"/>
      <c r="BA18" s="34"/>
      <c r="BB18" s="34"/>
      <c r="BC18" s="58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5"/>
      <c r="BP18" s="35"/>
      <c r="BQ18" s="35"/>
      <c r="BR18" s="35"/>
      <c r="BS18" s="35"/>
      <c r="BT18" s="35"/>
      <c r="BU18" s="35"/>
      <c r="BV18" s="35"/>
      <c r="BW18" s="89"/>
    </row>
    <row r="19" spans="1:75" x14ac:dyDescent="0.2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x14ac:dyDescent="0.2">
      <c r="A20" s="15" t="s">
        <v>174</v>
      </c>
    </row>
    <row r="21" spans="1:75" hidden="1" outlineLevel="1" x14ac:dyDescent="0.2">
      <c r="A21" s="15"/>
    </row>
    <row r="22" spans="1:75" collapsed="1" x14ac:dyDescent="0.2">
      <c r="A22" s="15"/>
    </row>
    <row r="23" spans="1:75" x14ac:dyDescent="0.2">
      <c r="A23" s="15" t="s">
        <v>165</v>
      </c>
    </row>
    <row r="24" spans="1:75" hidden="1" outlineLevel="1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7"/>
      <c r="BP24" s="47"/>
      <c r="BQ24" s="47"/>
      <c r="BR24" s="47"/>
      <c r="BS24" s="47"/>
      <c r="BT24" s="47"/>
      <c r="BU24" s="47"/>
      <c r="BV24" s="47"/>
      <c r="BW24" s="47"/>
    </row>
    <row r="25" spans="1:75" s="92" customFormat="1" collapsed="1" x14ac:dyDescent="0.2">
      <c r="A25" s="16"/>
      <c r="B25" s="16"/>
      <c r="C25" s="16"/>
      <c r="D25" s="17"/>
      <c r="E25" s="16"/>
      <c r="F25" s="16"/>
      <c r="G25" s="16"/>
      <c r="H25" s="16"/>
      <c r="I25" s="18"/>
      <c r="J25" s="18"/>
      <c r="K25" s="18"/>
      <c r="L25" s="16"/>
      <c r="M25" s="16"/>
      <c r="N25" s="18"/>
      <c r="O25" s="18"/>
      <c r="P25" s="16"/>
      <c r="Q25" s="16"/>
      <c r="R25" s="16"/>
      <c r="S25" s="16"/>
      <c r="T25" s="17"/>
      <c r="U25" s="17"/>
      <c r="V25" s="16"/>
      <c r="W25" s="16"/>
      <c r="X25" s="17"/>
      <c r="Y25" s="16"/>
      <c r="Z25" s="17"/>
      <c r="AA25" s="17"/>
      <c r="AB25" s="17"/>
      <c r="AC25" s="17"/>
      <c r="AD25" s="17"/>
      <c r="AE25" s="17"/>
      <c r="AF25" s="16"/>
      <c r="AG25" s="17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33" spans="1:75" s="93" customFormat="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</row>
  </sheetData>
  <sortState ref="A15:WYE435">
    <sortCondition ref="A15"/>
  </sortState>
  <conditionalFormatting sqref="AF14 A14:C14 Y14 E14:W14 AH14 K11 K13 A18:C18 AH18 AF18 E18:Y18">
    <cfRule type="cellIs" dxfId="36" priority="38" operator="equal">
      <formula>""</formula>
    </cfRule>
  </conditionalFormatting>
  <conditionalFormatting sqref="K7">
    <cfRule type="cellIs" dxfId="35" priority="18" operator="equal">
      <formula>""</formula>
    </cfRule>
  </conditionalFormatting>
  <conditionalFormatting sqref="K10">
    <cfRule type="cellIs" dxfId="34" priority="17" operator="equal">
      <formula>""</formula>
    </cfRule>
  </conditionalFormatting>
  <conditionalFormatting sqref="K8">
    <cfRule type="cellIs" dxfId="33" priority="16" operator="equal">
      <formula>""</formula>
    </cfRule>
  </conditionalFormatting>
  <conditionalFormatting sqref="K9">
    <cfRule type="cellIs" dxfId="32" priority="15" operator="equal">
      <formula>""</formula>
    </cfRule>
  </conditionalFormatting>
  <conditionalFormatting sqref="K12">
    <cfRule type="cellIs" dxfId="31" priority="14" operator="equal">
      <formula>""</formula>
    </cfRule>
  </conditionalFormatting>
  <conditionalFormatting sqref="AF15 A15:C15 Y15 E15:W15 AH15">
    <cfRule type="cellIs" dxfId="30" priority="13" operator="equal">
      <formula>""</formula>
    </cfRule>
  </conditionalFormatting>
  <conditionalFormatting sqref="AG18:AG33">
    <cfRule type="expression" dxfId="29" priority="12">
      <formula>AND($AG18="",OR($AF18="Y",$AF18="P"))=TRUE</formula>
    </cfRule>
  </conditionalFormatting>
  <conditionalFormatting sqref="AI18">
    <cfRule type="cellIs" dxfId="28" priority="11" operator="equal">
      <formula>""</formula>
    </cfRule>
  </conditionalFormatting>
  <conditionalFormatting sqref="AL18">
    <cfRule type="cellIs" dxfId="27" priority="10" operator="equal">
      <formula>""</formula>
    </cfRule>
  </conditionalFormatting>
  <conditionalFormatting sqref="AO18">
    <cfRule type="cellIs" dxfId="26" priority="9" operator="equal">
      <formula>""</formula>
    </cfRule>
  </conditionalFormatting>
  <conditionalFormatting sqref="AP18">
    <cfRule type="cellIs" dxfId="25" priority="8" operator="equal">
      <formula>""</formula>
    </cfRule>
  </conditionalFormatting>
  <conditionalFormatting sqref="AS18">
    <cfRule type="cellIs" dxfId="24" priority="7" operator="equal">
      <formula>""</formula>
    </cfRule>
  </conditionalFormatting>
  <conditionalFormatting sqref="AV18">
    <cfRule type="cellIs" dxfId="23" priority="6" operator="equal">
      <formula>""</formula>
    </cfRule>
  </conditionalFormatting>
  <conditionalFormatting sqref="AW18">
    <cfRule type="cellIs" dxfId="22" priority="5" operator="equal">
      <formula>""</formula>
    </cfRule>
  </conditionalFormatting>
  <conditionalFormatting sqref="AX18:AY18">
    <cfRule type="cellIs" dxfId="21" priority="4" operator="equal">
      <formula>""</formula>
    </cfRule>
  </conditionalFormatting>
  <conditionalFormatting sqref="BC18">
    <cfRule type="cellIs" dxfId="20" priority="3" operator="equal">
      <formula>""</formula>
    </cfRule>
  </conditionalFormatting>
  <conditionalFormatting sqref="BW18">
    <cfRule type="cellIs" dxfId="19" priority="2" operator="equal">
      <formula>""</formula>
    </cfRule>
  </conditionalFormatting>
  <dataValidations count="4">
    <dataValidation type="list" allowBlank="1" showInputMessage="1" showErrorMessage="1" sqref="C18:C33">
      <formula1>"A,P,V,T"</formula1>
    </dataValidation>
    <dataValidation type="list" allowBlank="1" showInputMessage="1" showErrorMessage="1" sqref="E18:E33 Y18:Y33 S18:S33">
      <formula1>"Y,N"</formula1>
    </dataValidation>
    <dataValidation type="list" allowBlank="1" showInputMessage="1" showErrorMessage="1" sqref="X18:X33">
      <formula1>"5,6,7"</formula1>
    </dataValidation>
    <dataValidation type="list" allowBlank="1" showInputMessage="1" showErrorMessage="1" sqref="AF18:AF33">
      <formula1>"Y,N,P"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DE6EA07-DAED-476D-8A79-14AC64374247}">
            <xm:f>ISERROR(VLOOKUP(LEFT(K18,FIND(".",K18)-1),'Plant Contract Cost Heads'!$B:$B,1,FALSE))=TRUE</xm:f>
            <x14:dxf>
              <fill>
                <patternFill>
                  <bgColor rgb="FFFF0000"/>
                </patternFill>
              </fill>
            </x14:dxf>
          </x14:cfRule>
          <xm:sqref>K18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'Plant Contract Cost Heads'!$A$4:$A$385</xm:f>
          </x14:formula1>
          <xm:sqref>K18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B050"/>
  </sheetPr>
  <dimension ref="A1:BL33"/>
  <sheetViews>
    <sheetView workbookViewId="0">
      <pane xSplit="1" ySplit="5" topLeftCell="B6" activePane="bottomRight" state="frozen"/>
      <selection activeCell="A12" sqref="A12"/>
      <selection pane="topRight" activeCell="A12" sqref="A12"/>
      <selection pane="bottomLeft" activeCell="A12" sqref="A12"/>
      <selection pane="bottomRight" activeCell="AW18" sqref="AW18"/>
    </sheetView>
  </sheetViews>
  <sheetFormatPr defaultRowHeight="12.75" outlineLevelRow="1" x14ac:dyDescent="0.2"/>
  <cols>
    <col min="1" max="1" width="9.140625" style="14"/>
    <col min="2" max="2" width="29" style="14" bestFit="1" customWidth="1"/>
    <col min="3" max="3" width="10.140625" style="14" bestFit="1" customWidth="1"/>
    <col min="4" max="4" width="10.28515625" style="14" bestFit="1" customWidth="1"/>
    <col min="5" max="6" width="9" style="14" bestFit="1" customWidth="1"/>
    <col min="7" max="7" width="11" style="14" bestFit="1" customWidth="1"/>
    <col min="8" max="11" width="0.85546875" style="14" customWidth="1"/>
    <col min="12" max="12" width="11" style="14" bestFit="1" customWidth="1"/>
    <col min="13" max="13" width="12.5703125" style="14" bestFit="1" customWidth="1"/>
    <col min="14" max="14" width="13.5703125" style="14" customWidth="1"/>
    <col min="15" max="15" width="12.5703125" style="14" customWidth="1"/>
    <col min="16" max="17" width="12.140625" style="14" customWidth="1"/>
    <col min="18" max="18" width="11.140625" style="14" customWidth="1"/>
    <col min="19" max="19" width="9" style="39" bestFit="1" customWidth="1"/>
    <col min="20" max="20" width="9" style="14" bestFit="1" customWidth="1"/>
    <col min="21" max="48" width="0.85546875" style="14" customWidth="1"/>
    <col min="49" max="49" width="13.42578125" style="14" customWidth="1"/>
    <col min="50" max="50" width="15.42578125" style="14" customWidth="1"/>
    <col min="51" max="51" width="12.85546875" style="14" customWidth="1"/>
    <col min="52" max="52" width="13.42578125" style="14" customWidth="1"/>
    <col min="53" max="53" width="11.140625" style="14" customWidth="1"/>
    <col min="54" max="54" width="0.85546875" style="14" customWidth="1"/>
    <col min="55" max="55" width="10.7109375" style="14" bestFit="1" customWidth="1"/>
    <col min="56" max="56" width="10.140625" style="14" customWidth="1"/>
    <col min="57" max="62" width="0.85546875" style="14" customWidth="1"/>
    <col min="63" max="63" width="7" style="14" customWidth="1"/>
    <col min="64" max="64" width="15" style="14" bestFit="1" customWidth="1"/>
    <col min="65" max="16384" width="9.140625" style="13"/>
  </cols>
  <sheetData>
    <row r="1" spans="1:64" x14ac:dyDescent="0.2">
      <c r="A1" s="19">
        <v>1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20">
        <v>8</v>
      </c>
      <c r="I1" s="20">
        <v>9</v>
      </c>
      <c r="J1" s="21">
        <v>10</v>
      </c>
      <c r="K1" s="21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42">
        <v>18</v>
      </c>
      <c r="S1" s="43">
        <v>19</v>
      </c>
      <c r="T1" s="42">
        <v>20</v>
      </c>
      <c r="U1" s="20">
        <v>21</v>
      </c>
      <c r="V1" s="20">
        <v>22</v>
      </c>
      <c r="W1" s="20">
        <v>23</v>
      </c>
      <c r="X1" s="20">
        <v>24</v>
      </c>
      <c r="Y1" s="20">
        <v>25</v>
      </c>
      <c r="Z1" s="20">
        <v>26</v>
      </c>
      <c r="AA1" s="20">
        <v>27</v>
      </c>
      <c r="AB1" s="20">
        <v>28</v>
      </c>
      <c r="AC1" s="20">
        <v>29</v>
      </c>
      <c r="AD1" s="20">
        <v>30</v>
      </c>
      <c r="AE1" s="20">
        <v>31</v>
      </c>
      <c r="AF1" s="20">
        <v>32</v>
      </c>
      <c r="AG1" s="20">
        <v>33</v>
      </c>
      <c r="AH1" s="20">
        <v>34</v>
      </c>
      <c r="AI1" s="20">
        <v>35</v>
      </c>
      <c r="AJ1" s="20">
        <v>36</v>
      </c>
      <c r="AK1" s="20">
        <v>37</v>
      </c>
      <c r="AL1" s="20">
        <v>38</v>
      </c>
      <c r="AM1" s="20">
        <v>39</v>
      </c>
      <c r="AN1" s="20">
        <v>40</v>
      </c>
      <c r="AO1" s="20">
        <v>41</v>
      </c>
      <c r="AP1" s="20">
        <v>42</v>
      </c>
      <c r="AQ1" s="20">
        <v>43</v>
      </c>
      <c r="AR1" s="20">
        <v>44</v>
      </c>
      <c r="AS1" s="20">
        <v>45</v>
      </c>
      <c r="AT1" s="20">
        <v>46</v>
      </c>
      <c r="AU1" s="20">
        <v>47</v>
      </c>
      <c r="AV1" s="20">
        <v>48</v>
      </c>
      <c r="AW1" s="19">
        <v>49</v>
      </c>
      <c r="AX1" s="19">
        <v>50</v>
      </c>
      <c r="AY1" s="19">
        <v>51</v>
      </c>
      <c r="AZ1" s="19">
        <v>52</v>
      </c>
      <c r="BA1" s="19">
        <v>53</v>
      </c>
      <c r="BB1" s="20">
        <v>54</v>
      </c>
      <c r="BC1" s="19">
        <v>55</v>
      </c>
      <c r="BD1" s="42">
        <v>56</v>
      </c>
      <c r="BE1" s="20">
        <v>57</v>
      </c>
      <c r="BF1" s="21">
        <v>58</v>
      </c>
      <c r="BG1" s="20">
        <v>59</v>
      </c>
      <c r="BH1" s="20">
        <v>60</v>
      </c>
      <c r="BI1" s="20">
        <v>61</v>
      </c>
      <c r="BJ1" s="20">
        <v>62</v>
      </c>
      <c r="BK1" s="19">
        <v>63</v>
      </c>
      <c r="BL1" s="20">
        <v>64</v>
      </c>
    </row>
    <row r="2" spans="1:64" s="73" customFormat="1" ht="26.25" customHeight="1" x14ac:dyDescent="0.25">
      <c r="A2" s="68" t="s">
        <v>542</v>
      </c>
      <c r="B2" s="68" t="s">
        <v>0</v>
      </c>
      <c r="C2" s="68" t="s">
        <v>416</v>
      </c>
      <c r="D2" s="68" t="s">
        <v>543</v>
      </c>
      <c r="E2" s="68" t="s">
        <v>544</v>
      </c>
      <c r="F2" s="68" t="s">
        <v>545</v>
      </c>
      <c r="G2" s="68" t="s">
        <v>546</v>
      </c>
      <c r="H2" s="69" t="s">
        <v>547</v>
      </c>
      <c r="I2" s="69" t="s">
        <v>548</v>
      </c>
      <c r="J2" s="72" t="s">
        <v>549</v>
      </c>
      <c r="K2" s="72" t="s">
        <v>550</v>
      </c>
      <c r="L2" s="68" t="s">
        <v>551</v>
      </c>
      <c r="M2" s="68" t="s">
        <v>552</v>
      </c>
      <c r="N2" s="68" t="s">
        <v>553</v>
      </c>
      <c r="O2" s="68" t="s">
        <v>23</v>
      </c>
      <c r="P2" s="68" t="s">
        <v>554</v>
      </c>
      <c r="Q2" s="68" t="s">
        <v>555</v>
      </c>
      <c r="R2" s="70" t="s">
        <v>556</v>
      </c>
      <c r="S2" s="71" t="s">
        <v>557</v>
      </c>
      <c r="T2" s="70" t="s">
        <v>558</v>
      </c>
      <c r="U2" s="69" t="s">
        <v>559</v>
      </c>
      <c r="V2" s="69" t="s">
        <v>560</v>
      </c>
      <c r="W2" s="69" t="s">
        <v>561</v>
      </c>
      <c r="X2" s="69" t="s">
        <v>562</v>
      </c>
      <c r="Y2" s="69" t="s">
        <v>563</v>
      </c>
      <c r="Z2" s="69" t="s">
        <v>564</v>
      </c>
      <c r="AA2" s="69" t="s">
        <v>565</v>
      </c>
      <c r="AB2" s="69" t="s">
        <v>566</v>
      </c>
      <c r="AC2" s="69" t="s">
        <v>567</v>
      </c>
      <c r="AD2" s="69" t="s">
        <v>568</v>
      </c>
      <c r="AE2" s="69" t="s">
        <v>569</v>
      </c>
      <c r="AF2" s="69" t="s">
        <v>175</v>
      </c>
      <c r="AG2" s="69" t="s">
        <v>570</v>
      </c>
      <c r="AH2" s="69" t="s">
        <v>571</v>
      </c>
      <c r="AI2" s="69" t="s">
        <v>572</v>
      </c>
      <c r="AJ2" s="69" t="s">
        <v>176</v>
      </c>
      <c r="AK2" s="69" t="s">
        <v>573</v>
      </c>
      <c r="AL2" s="69" t="s">
        <v>574</v>
      </c>
      <c r="AM2" s="69" t="s">
        <v>575</v>
      </c>
      <c r="AN2" s="69" t="s">
        <v>177</v>
      </c>
      <c r="AO2" s="69" t="s">
        <v>576</v>
      </c>
      <c r="AP2" s="69" t="s">
        <v>577</v>
      </c>
      <c r="AQ2" s="69" t="s">
        <v>578</v>
      </c>
      <c r="AR2" s="69" t="s">
        <v>178</v>
      </c>
      <c r="AS2" s="69" t="s">
        <v>579</v>
      </c>
      <c r="AT2" s="69" t="s">
        <v>580</v>
      </c>
      <c r="AU2" s="69" t="s">
        <v>581</v>
      </c>
      <c r="AV2" s="69" t="s">
        <v>179</v>
      </c>
      <c r="AW2" s="68" t="s">
        <v>180</v>
      </c>
      <c r="AX2" s="68" t="s">
        <v>181</v>
      </c>
      <c r="AY2" s="68" t="s">
        <v>182</v>
      </c>
      <c r="AZ2" s="68" t="s">
        <v>183</v>
      </c>
      <c r="BA2" s="68" t="s">
        <v>184</v>
      </c>
      <c r="BB2" s="69" t="s">
        <v>185</v>
      </c>
      <c r="BC2" s="68" t="s">
        <v>186</v>
      </c>
      <c r="BD2" s="70" t="s">
        <v>36</v>
      </c>
      <c r="BE2" s="69" t="s">
        <v>187</v>
      </c>
      <c r="BF2" s="72" t="s">
        <v>188</v>
      </c>
      <c r="BG2" s="69" t="s">
        <v>189</v>
      </c>
      <c r="BH2" s="69" t="s">
        <v>190</v>
      </c>
      <c r="BI2" s="69" t="s">
        <v>191</v>
      </c>
      <c r="BJ2" s="69" t="s">
        <v>192</v>
      </c>
      <c r="BK2" s="68" t="s">
        <v>193</v>
      </c>
      <c r="BL2" s="69" t="s">
        <v>194</v>
      </c>
    </row>
    <row r="3" spans="1:64" x14ac:dyDescent="0.2">
      <c r="A3" s="19" t="s">
        <v>195</v>
      </c>
      <c r="B3" s="19" t="s">
        <v>196</v>
      </c>
      <c r="C3" s="19" t="s">
        <v>195</v>
      </c>
      <c r="D3" s="19" t="s">
        <v>195</v>
      </c>
      <c r="E3" s="19" t="s">
        <v>195</v>
      </c>
      <c r="F3" s="19" t="s">
        <v>195</v>
      </c>
      <c r="G3" s="19" t="s">
        <v>197</v>
      </c>
      <c r="H3" s="20" t="s">
        <v>195</v>
      </c>
      <c r="I3" s="20" t="s">
        <v>198</v>
      </c>
      <c r="J3" s="21" t="s">
        <v>195</v>
      </c>
      <c r="K3" s="21" t="s">
        <v>199</v>
      </c>
      <c r="L3" s="19" t="s">
        <v>88</v>
      </c>
      <c r="M3" s="19" t="s">
        <v>77</v>
      </c>
      <c r="N3" s="19" t="s">
        <v>77</v>
      </c>
      <c r="O3" s="19" t="s">
        <v>195</v>
      </c>
      <c r="P3" s="19" t="s">
        <v>77</v>
      </c>
      <c r="Q3" s="19" t="s">
        <v>77</v>
      </c>
      <c r="R3" s="42" t="s">
        <v>200</v>
      </c>
      <c r="S3" s="43" t="s">
        <v>195</v>
      </c>
      <c r="T3" s="42" t="s">
        <v>195</v>
      </c>
      <c r="U3" s="20" t="s">
        <v>75</v>
      </c>
      <c r="V3" s="20" t="s">
        <v>197</v>
      </c>
      <c r="W3" s="20" t="s">
        <v>197</v>
      </c>
      <c r="X3" s="20" t="s">
        <v>197</v>
      </c>
      <c r="Y3" s="20" t="s">
        <v>197</v>
      </c>
      <c r="Z3" s="20" t="s">
        <v>197</v>
      </c>
      <c r="AA3" s="20" t="s">
        <v>201</v>
      </c>
      <c r="AB3" s="20" t="s">
        <v>88</v>
      </c>
      <c r="AC3" s="20" t="s">
        <v>195</v>
      </c>
      <c r="AD3" s="20" t="s">
        <v>202</v>
      </c>
      <c r="AE3" s="20" t="s">
        <v>88</v>
      </c>
      <c r="AF3" s="20" t="s">
        <v>195</v>
      </c>
      <c r="AG3" s="20" t="s">
        <v>195</v>
      </c>
      <c r="AH3" s="20" t="s">
        <v>202</v>
      </c>
      <c r="AI3" s="20" t="s">
        <v>88</v>
      </c>
      <c r="AJ3" s="20" t="s">
        <v>195</v>
      </c>
      <c r="AK3" s="20" t="s">
        <v>195</v>
      </c>
      <c r="AL3" s="20" t="s">
        <v>202</v>
      </c>
      <c r="AM3" s="20" t="s">
        <v>88</v>
      </c>
      <c r="AN3" s="20" t="s">
        <v>195</v>
      </c>
      <c r="AO3" s="20" t="s">
        <v>195</v>
      </c>
      <c r="AP3" s="20" t="s">
        <v>202</v>
      </c>
      <c r="AQ3" s="20" t="s">
        <v>88</v>
      </c>
      <c r="AR3" s="20" t="s">
        <v>195</v>
      </c>
      <c r="AS3" s="20" t="s">
        <v>195</v>
      </c>
      <c r="AT3" s="20" t="s">
        <v>202</v>
      </c>
      <c r="AU3" s="20" t="s">
        <v>88</v>
      </c>
      <c r="AV3" s="20" t="s">
        <v>195</v>
      </c>
      <c r="AW3" s="19" t="s">
        <v>195</v>
      </c>
      <c r="AX3" s="19" t="s">
        <v>195</v>
      </c>
      <c r="AY3" s="19" t="s">
        <v>195</v>
      </c>
      <c r="AZ3" s="19" t="s">
        <v>195</v>
      </c>
      <c r="BA3" s="19" t="s">
        <v>88</v>
      </c>
      <c r="BB3" s="20" t="s">
        <v>196</v>
      </c>
      <c r="BC3" s="19" t="s">
        <v>203</v>
      </c>
      <c r="BD3" s="42" t="s">
        <v>195</v>
      </c>
      <c r="BE3" s="20" t="s">
        <v>75</v>
      </c>
      <c r="BF3" s="21" t="s">
        <v>195</v>
      </c>
      <c r="BG3" s="20" t="s">
        <v>195</v>
      </c>
      <c r="BH3" s="20" t="s">
        <v>77</v>
      </c>
      <c r="BI3" s="20" t="s">
        <v>77</v>
      </c>
      <c r="BJ3" s="20" t="s">
        <v>88</v>
      </c>
      <c r="BK3" s="19" t="s">
        <v>195</v>
      </c>
      <c r="BL3" s="20" t="s">
        <v>88</v>
      </c>
    </row>
    <row r="4" spans="1:64" x14ac:dyDescent="0.2">
      <c r="A4" s="19" t="s">
        <v>204</v>
      </c>
      <c r="B4" s="19" t="s">
        <v>205</v>
      </c>
      <c r="C4" s="19" t="s">
        <v>89</v>
      </c>
      <c r="D4" s="19" t="s">
        <v>206</v>
      </c>
      <c r="E4" s="19" t="s">
        <v>207</v>
      </c>
      <c r="F4" s="19" t="s">
        <v>208</v>
      </c>
      <c r="G4" s="19" t="s">
        <v>209</v>
      </c>
      <c r="H4" s="20" t="s">
        <v>210</v>
      </c>
      <c r="I4" s="20" t="s">
        <v>211</v>
      </c>
      <c r="J4" s="21" t="s">
        <v>212</v>
      </c>
      <c r="K4" s="21" t="s">
        <v>213</v>
      </c>
      <c r="L4" s="19" t="s">
        <v>214</v>
      </c>
      <c r="M4" s="19" t="s">
        <v>215</v>
      </c>
      <c r="N4" s="19" t="s">
        <v>216</v>
      </c>
      <c r="O4" s="19" t="s">
        <v>106</v>
      </c>
      <c r="P4" s="19" t="s">
        <v>412</v>
      </c>
      <c r="Q4" s="19" t="s">
        <v>217</v>
      </c>
      <c r="R4" s="42" t="s">
        <v>218</v>
      </c>
      <c r="S4" s="43" t="s">
        <v>219</v>
      </c>
      <c r="T4" s="42" t="s">
        <v>220</v>
      </c>
      <c r="U4" s="20" t="s">
        <v>221</v>
      </c>
      <c r="V4" s="20" t="s">
        <v>222</v>
      </c>
      <c r="W4" s="20" t="s">
        <v>223</v>
      </c>
      <c r="X4" s="20" t="s">
        <v>224</v>
      </c>
      <c r="Y4" s="20" t="s">
        <v>225</v>
      </c>
      <c r="Z4" s="20" t="s">
        <v>226</v>
      </c>
      <c r="AA4" s="20" t="s">
        <v>227</v>
      </c>
      <c r="AB4" s="20" t="s">
        <v>228</v>
      </c>
      <c r="AC4" s="20" t="s">
        <v>229</v>
      </c>
      <c r="AD4" s="20" t="s">
        <v>230</v>
      </c>
      <c r="AE4" s="20" t="s">
        <v>231</v>
      </c>
      <c r="AF4" s="20" t="s">
        <v>232</v>
      </c>
      <c r="AG4" s="20" t="s">
        <v>233</v>
      </c>
      <c r="AH4" s="20" t="s">
        <v>234</v>
      </c>
      <c r="AI4" s="20" t="s">
        <v>235</v>
      </c>
      <c r="AJ4" s="20" t="s">
        <v>236</v>
      </c>
      <c r="AK4" s="20" t="s">
        <v>237</v>
      </c>
      <c r="AL4" s="20" t="s">
        <v>238</v>
      </c>
      <c r="AM4" s="20" t="s">
        <v>239</v>
      </c>
      <c r="AN4" s="20" t="s">
        <v>240</v>
      </c>
      <c r="AO4" s="20" t="s">
        <v>241</v>
      </c>
      <c r="AP4" s="20" t="s">
        <v>242</v>
      </c>
      <c r="AQ4" s="20" t="s">
        <v>243</v>
      </c>
      <c r="AR4" s="20" t="s">
        <v>244</v>
      </c>
      <c r="AS4" s="20" t="s">
        <v>245</v>
      </c>
      <c r="AT4" s="20" t="s">
        <v>246</v>
      </c>
      <c r="AU4" s="20" t="s">
        <v>247</v>
      </c>
      <c r="AV4" s="20" t="s">
        <v>248</v>
      </c>
      <c r="AW4" s="19" t="s">
        <v>404</v>
      </c>
      <c r="AX4" s="19" t="s">
        <v>405</v>
      </c>
      <c r="AY4" s="19" t="s">
        <v>406</v>
      </c>
      <c r="AZ4" s="19" t="s">
        <v>407</v>
      </c>
      <c r="BA4" s="19" t="s">
        <v>249</v>
      </c>
      <c r="BB4" s="20" t="s">
        <v>250</v>
      </c>
      <c r="BC4" s="19" t="s">
        <v>251</v>
      </c>
      <c r="BD4" s="42" t="s">
        <v>252</v>
      </c>
      <c r="BE4" s="20" t="s">
        <v>253</v>
      </c>
      <c r="BF4" s="21" t="s">
        <v>254</v>
      </c>
      <c r="BG4" s="20" t="s">
        <v>150</v>
      </c>
      <c r="BH4" s="20" t="s">
        <v>255</v>
      </c>
      <c r="BI4" s="20" t="s">
        <v>256</v>
      </c>
      <c r="BJ4" s="20" t="s">
        <v>257</v>
      </c>
      <c r="BK4" s="19" t="s">
        <v>258</v>
      </c>
      <c r="BL4" s="20" t="s">
        <v>259</v>
      </c>
    </row>
    <row r="5" spans="1:64" ht="13.5" thickBot="1" x14ac:dyDescent="0.25">
      <c r="A5" s="19"/>
      <c r="B5" s="19"/>
      <c r="C5" s="19"/>
      <c r="D5" s="19"/>
      <c r="E5" s="19"/>
      <c r="F5" s="19"/>
      <c r="G5" s="19"/>
      <c r="H5" s="20"/>
      <c r="I5" s="20"/>
      <c r="J5" s="21"/>
      <c r="K5" s="21"/>
      <c r="L5" s="19"/>
      <c r="M5" s="19"/>
      <c r="N5" s="19"/>
      <c r="O5" s="19"/>
      <c r="P5" s="19"/>
      <c r="Q5" s="19"/>
      <c r="R5" s="42"/>
      <c r="S5" s="43"/>
      <c r="T5" s="42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19" t="str">
        <f t="array" ref="AW5:AZ5">TRANSPOSE('Asset Analysis Sets'!A5:A8)</f>
        <v>Capitalised?</v>
      </c>
      <c r="AX5" s="19" t="str">
        <v>Analysis Set 2</v>
      </c>
      <c r="AY5" s="19" t="str">
        <v>Analysis Set 3</v>
      </c>
      <c r="AZ5" s="19" t="str">
        <v>Analysis Set 4</v>
      </c>
      <c r="BA5" s="19"/>
      <c r="BB5" s="20"/>
      <c r="BC5" s="19"/>
      <c r="BD5" s="42"/>
      <c r="BE5" s="20"/>
      <c r="BF5" s="21" t="s">
        <v>260</v>
      </c>
      <c r="BG5" s="20"/>
      <c r="BH5" s="20"/>
      <c r="BI5" s="20"/>
      <c r="BJ5" s="20"/>
      <c r="BK5" s="19"/>
      <c r="BL5" s="20"/>
    </row>
    <row r="6" spans="1:64" outlineLevel="1" x14ac:dyDescent="0.2">
      <c r="A6" s="28" t="s">
        <v>539</v>
      </c>
      <c r="B6" s="60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76"/>
    </row>
    <row r="7" spans="1:64" s="61" customFormat="1" x14ac:dyDescent="0.2">
      <c r="A7" s="103" t="s">
        <v>613</v>
      </c>
      <c r="B7" s="63" t="s">
        <v>504</v>
      </c>
      <c r="C7" s="63" t="s">
        <v>505</v>
      </c>
      <c r="D7" s="63" t="s">
        <v>540</v>
      </c>
      <c r="E7" s="63" t="s">
        <v>541</v>
      </c>
      <c r="F7" s="63" t="s">
        <v>541</v>
      </c>
      <c r="G7" s="63">
        <v>18564154</v>
      </c>
      <c r="H7" s="63"/>
      <c r="I7" s="63"/>
      <c r="J7" s="63"/>
      <c r="K7" s="63"/>
      <c r="L7" s="74">
        <v>42461</v>
      </c>
      <c r="M7" s="80">
        <v>500000</v>
      </c>
      <c r="N7" s="80">
        <f>VLOOKUP($C7,'Groups Load Format'!$A:$BW,20,FALSE())</f>
        <v>0</v>
      </c>
      <c r="O7" s="63" t="str">
        <f>VLOOKUP($C7,'Groups Load Format'!$A:$BW,18,FALSE())</f>
        <v>RB25</v>
      </c>
      <c r="P7" s="63">
        <f t="shared" ref="P7:P15" si="0">M7</f>
        <v>500000</v>
      </c>
      <c r="Q7" s="63">
        <f t="shared" ref="Q7:Q15" si="1">P7</f>
        <v>500000</v>
      </c>
      <c r="R7" s="63"/>
      <c r="S7" s="66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 t="s">
        <v>1</v>
      </c>
      <c r="AX7" s="63"/>
      <c r="AY7" s="63"/>
      <c r="AZ7" s="63"/>
      <c r="BA7" s="74">
        <f t="shared" ref="BA7:BA15" si="2">L7</f>
        <v>42461</v>
      </c>
      <c r="BB7" s="63"/>
      <c r="BC7" s="83" t="str">
        <f>VLOOKUP(C7,'Groups Load Format'!$A:$BW,32,FALSE)</f>
        <v>N</v>
      </c>
      <c r="BD7" s="83" t="str">
        <f>IF(BC7="Y",VLOOKUP(C7,'Groups Load Format'!$A:$BW,33,FALSE),"")</f>
        <v/>
      </c>
      <c r="BE7" s="63"/>
      <c r="BF7" s="63"/>
      <c r="BG7" s="63"/>
      <c r="BH7" s="63" t="str">
        <f t="shared" ref="BH7:BH15" si="3">IF(BG7="","",M7)</f>
        <v/>
      </c>
      <c r="BI7" s="63" t="str">
        <f t="shared" ref="BI7:BI15" si="4">IF(BG7="","",M7)</f>
        <v/>
      </c>
      <c r="BJ7" s="63" t="str">
        <f t="shared" ref="BJ7:BJ15" si="5">IF(BG7="","",M7)</f>
        <v/>
      </c>
      <c r="BK7" s="63" t="s">
        <v>158</v>
      </c>
      <c r="BL7" s="63"/>
    </row>
    <row r="8" spans="1:64" s="61" customFormat="1" x14ac:dyDescent="0.2">
      <c r="A8" s="63" t="s">
        <v>614</v>
      </c>
      <c r="B8" s="63" t="s">
        <v>507</v>
      </c>
      <c r="C8" s="63" t="s">
        <v>506</v>
      </c>
      <c r="D8" s="63" t="s">
        <v>540</v>
      </c>
      <c r="E8" s="63" t="s">
        <v>541</v>
      </c>
      <c r="F8" s="63" t="s">
        <v>541</v>
      </c>
      <c r="G8" s="63">
        <v>4586132</v>
      </c>
      <c r="H8" s="63"/>
      <c r="I8" s="63"/>
      <c r="J8" s="63"/>
      <c r="K8" s="63"/>
      <c r="L8" s="74">
        <v>42461</v>
      </c>
      <c r="M8" s="80">
        <v>75000</v>
      </c>
      <c r="N8" s="80">
        <f>VLOOKUP($C8,'Groups Load Format'!$A:$BW,20,FALSE())</f>
        <v>0</v>
      </c>
      <c r="O8" s="63" t="str">
        <f>VLOOKUP($C8,'Groups Load Format'!$A:$BW,18,FALSE())</f>
        <v>RB25</v>
      </c>
      <c r="P8" s="63">
        <f t="shared" si="0"/>
        <v>75000</v>
      </c>
      <c r="Q8" s="63">
        <f t="shared" si="1"/>
        <v>75000</v>
      </c>
      <c r="R8" s="63"/>
      <c r="S8" s="66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 t="s">
        <v>1</v>
      </c>
      <c r="AX8" s="63"/>
      <c r="AY8" s="63"/>
      <c r="AZ8" s="63"/>
      <c r="BA8" s="74">
        <f t="shared" si="2"/>
        <v>42461</v>
      </c>
      <c r="BB8" s="63"/>
      <c r="BC8" s="83" t="str">
        <f>VLOOKUP(C8,'Groups Load Format'!$A:$BW,32,FALSE)</f>
        <v>N</v>
      </c>
      <c r="BD8" s="83" t="str">
        <f>IF(BC8="Y",VLOOKUP(C8,'Groups Load Format'!$A:$BW,33,FALSE),"")</f>
        <v/>
      </c>
      <c r="BE8" s="63"/>
      <c r="BF8" s="63"/>
      <c r="BG8" s="63"/>
      <c r="BH8" s="63" t="str">
        <f t="shared" si="3"/>
        <v/>
      </c>
      <c r="BI8" s="63" t="str">
        <f t="shared" si="4"/>
        <v/>
      </c>
      <c r="BJ8" s="63" t="str">
        <f t="shared" si="5"/>
        <v/>
      </c>
      <c r="BK8" s="63" t="s">
        <v>158</v>
      </c>
      <c r="BL8" s="63"/>
    </row>
    <row r="9" spans="1:64" s="61" customFormat="1" x14ac:dyDescent="0.2">
      <c r="A9" s="63" t="s">
        <v>615</v>
      </c>
      <c r="B9" s="63" t="s">
        <v>514</v>
      </c>
      <c r="C9" s="63" t="s">
        <v>513</v>
      </c>
      <c r="D9" s="63" t="s">
        <v>540</v>
      </c>
      <c r="E9" s="63" t="s">
        <v>541</v>
      </c>
      <c r="F9" s="63" t="s">
        <v>541</v>
      </c>
      <c r="G9" s="63">
        <v>156131</v>
      </c>
      <c r="H9" s="63"/>
      <c r="I9" s="63"/>
      <c r="J9" s="63"/>
      <c r="K9" s="63"/>
      <c r="L9" s="74">
        <v>42461</v>
      </c>
      <c r="M9" s="80">
        <v>800000</v>
      </c>
      <c r="N9" s="80">
        <f>VLOOKUP($C9,'Groups Load Format'!$A:$BW,20,FALSE())</f>
        <v>0</v>
      </c>
      <c r="O9" s="63" t="str">
        <f>VLOOKUP($C9,'Groups Load Format'!$A:$BW,18,FALSE())</f>
        <v>RB25</v>
      </c>
      <c r="P9" s="63">
        <f t="shared" si="0"/>
        <v>800000</v>
      </c>
      <c r="Q9" s="63">
        <f t="shared" si="1"/>
        <v>800000</v>
      </c>
      <c r="R9" s="63"/>
      <c r="S9" s="66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 t="s">
        <v>1</v>
      </c>
      <c r="AX9" s="63"/>
      <c r="AY9" s="63"/>
      <c r="AZ9" s="63"/>
      <c r="BA9" s="74">
        <f t="shared" si="2"/>
        <v>42461</v>
      </c>
      <c r="BB9" s="63"/>
      <c r="BC9" s="83" t="str">
        <f>VLOOKUP(C9,'Groups Load Format'!$A:$BW,32,FALSE)</f>
        <v>N</v>
      </c>
      <c r="BD9" s="83" t="str">
        <f>IF(BC9="Y",VLOOKUP(C9,'Groups Load Format'!$A:$BW,33,FALSE),"")</f>
        <v/>
      </c>
      <c r="BE9" s="63"/>
      <c r="BF9" s="63"/>
      <c r="BG9" s="63"/>
      <c r="BH9" s="63" t="str">
        <f t="shared" si="3"/>
        <v/>
      </c>
      <c r="BI9" s="63" t="str">
        <f t="shared" si="4"/>
        <v/>
      </c>
      <c r="BJ9" s="63" t="str">
        <f t="shared" si="5"/>
        <v/>
      </c>
      <c r="BK9" s="63" t="s">
        <v>158</v>
      </c>
      <c r="BL9" s="63"/>
    </row>
    <row r="10" spans="1:64" s="61" customFormat="1" x14ac:dyDescent="0.2">
      <c r="A10" s="103" t="s">
        <v>616</v>
      </c>
      <c r="B10" s="63" t="s">
        <v>487</v>
      </c>
      <c r="C10" s="63" t="s">
        <v>499</v>
      </c>
      <c r="D10" s="63" t="s">
        <v>540</v>
      </c>
      <c r="E10" s="63" t="s">
        <v>541</v>
      </c>
      <c r="F10" s="63" t="s">
        <v>541</v>
      </c>
      <c r="G10" s="63">
        <v>458641321</v>
      </c>
      <c r="H10" s="63"/>
      <c r="I10" s="63"/>
      <c r="J10" s="63"/>
      <c r="K10" s="63"/>
      <c r="L10" s="74">
        <v>42461</v>
      </c>
      <c r="M10" s="80">
        <v>25000</v>
      </c>
      <c r="N10" s="80">
        <f>VLOOKUP($C10,'Groups Load Format'!$A:$BW,20,FALSE())</f>
        <v>0</v>
      </c>
      <c r="O10" s="63" t="str">
        <f>VLOOKUP($C10,'Groups Load Format'!$A:$BW,18,FALSE())</f>
        <v>RB25</v>
      </c>
      <c r="P10" s="63">
        <f t="shared" si="0"/>
        <v>25000</v>
      </c>
      <c r="Q10" s="63">
        <f t="shared" si="1"/>
        <v>25000</v>
      </c>
      <c r="R10" s="63"/>
      <c r="S10" s="66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 t="s">
        <v>1</v>
      </c>
      <c r="AX10" s="63"/>
      <c r="AY10" s="63"/>
      <c r="AZ10" s="63"/>
      <c r="BA10" s="74">
        <f t="shared" si="2"/>
        <v>42461</v>
      </c>
      <c r="BB10" s="63"/>
      <c r="BC10" s="83" t="str">
        <f>VLOOKUP(C10,'Groups Load Format'!$A:$BW,32,FALSE)</f>
        <v>N</v>
      </c>
      <c r="BD10" s="83" t="str">
        <f>IF(BC10="Y",VLOOKUP(C10,'Groups Load Format'!$A:$BW,33,FALSE),"")</f>
        <v/>
      </c>
      <c r="BE10" s="63"/>
      <c r="BF10" s="63"/>
      <c r="BG10" s="63"/>
      <c r="BH10" s="63" t="str">
        <f t="shared" si="3"/>
        <v/>
      </c>
      <c r="BI10" s="63" t="str">
        <f t="shared" si="4"/>
        <v/>
      </c>
      <c r="BJ10" s="63" t="str">
        <f t="shared" si="5"/>
        <v/>
      </c>
      <c r="BK10" s="63" t="s">
        <v>158</v>
      </c>
      <c r="BL10" s="63"/>
    </row>
    <row r="11" spans="1:64" s="61" customFormat="1" x14ac:dyDescent="0.2">
      <c r="A11" s="63" t="s">
        <v>617</v>
      </c>
      <c r="B11" s="63" t="s">
        <v>403</v>
      </c>
      <c r="C11" s="63" t="s">
        <v>410</v>
      </c>
      <c r="D11" s="63" t="s">
        <v>540</v>
      </c>
      <c r="E11" s="63" t="s">
        <v>541</v>
      </c>
      <c r="F11" s="63" t="s">
        <v>541</v>
      </c>
      <c r="G11" s="63">
        <v>1561651</v>
      </c>
      <c r="H11" s="63"/>
      <c r="I11" s="63"/>
      <c r="J11" s="63"/>
      <c r="K11" s="63"/>
      <c r="L11" s="74">
        <v>42461</v>
      </c>
      <c r="M11" s="80">
        <v>175000</v>
      </c>
      <c r="N11" s="80">
        <f>VLOOKUP($C11,'Groups Load Format'!$A:$BW,20,FALSE())</f>
        <v>0</v>
      </c>
      <c r="O11" s="63" t="str">
        <f>VLOOKUP($C11,'Groups Load Format'!$A:$BW,18,FALSE())</f>
        <v>SL2</v>
      </c>
      <c r="P11" s="63">
        <f t="shared" si="0"/>
        <v>175000</v>
      </c>
      <c r="Q11" s="63">
        <f t="shared" si="1"/>
        <v>175000</v>
      </c>
      <c r="R11" s="63"/>
      <c r="S11" s="66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 t="s">
        <v>1</v>
      </c>
      <c r="AX11" s="63"/>
      <c r="AY11" s="63"/>
      <c r="AZ11" s="63"/>
      <c r="BA11" s="74">
        <f t="shared" si="2"/>
        <v>42461</v>
      </c>
      <c r="BB11" s="63"/>
      <c r="BC11" s="83" t="str">
        <f>VLOOKUP(C11,'Groups Load Format'!$A:$BW,32,FALSE)</f>
        <v>N</v>
      </c>
      <c r="BD11" s="83" t="str">
        <f>IF(BC11="Y",VLOOKUP(C11,'Groups Load Format'!$A:$BW,33,FALSE),"")</f>
        <v/>
      </c>
      <c r="BE11" s="63"/>
      <c r="BF11" s="63"/>
      <c r="BG11" s="63"/>
      <c r="BH11" s="63" t="str">
        <f t="shared" si="3"/>
        <v/>
      </c>
      <c r="BI11" s="63" t="str">
        <f t="shared" si="4"/>
        <v/>
      </c>
      <c r="BJ11" s="63" t="str">
        <f t="shared" si="5"/>
        <v/>
      </c>
      <c r="BK11" s="63" t="s">
        <v>158</v>
      </c>
      <c r="BL11" s="63"/>
    </row>
    <row r="12" spans="1:64" s="61" customFormat="1" x14ac:dyDescent="0.2">
      <c r="A12" s="63" t="s">
        <v>618</v>
      </c>
      <c r="B12" s="63" t="s">
        <v>318</v>
      </c>
      <c r="C12" s="63" t="s">
        <v>520</v>
      </c>
      <c r="D12" s="63" t="s">
        <v>540</v>
      </c>
      <c r="E12" s="63" t="s">
        <v>541</v>
      </c>
      <c r="F12" s="63" t="s">
        <v>541</v>
      </c>
      <c r="G12" s="63">
        <v>168424103</v>
      </c>
      <c r="H12" s="63"/>
      <c r="I12" s="63"/>
      <c r="J12" s="63"/>
      <c r="K12" s="63"/>
      <c r="L12" s="74">
        <v>42461</v>
      </c>
      <c r="M12" s="80">
        <v>3000</v>
      </c>
      <c r="N12" s="80">
        <f>VLOOKUP($C12,'Groups Load Format'!$A:$BW,20,FALSE())</f>
        <v>0</v>
      </c>
      <c r="O12" s="63" t="str">
        <f>VLOOKUP($C12,'Groups Load Format'!$A:$BW,18,FALSE())</f>
        <v>SL2</v>
      </c>
      <c r="P12" s="63">
        <f t="shared" si="0"/>
        <v>3000</v>
      </c>
      <c r="Q12" s="63">
        <f t="shared" si="1"/>
        <v>3000</v>
      </c>
      <c r="R12" s="63"/>
      <c r="S12" s="66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 t="s">
        <v>1</v>
      </c>
      <c r="AX12" s="63"/>
      <c r="AY12" s="63"/>
      <c r="AZ12" s="63"/>
      <c r="BA12" s="74">
        <f t="shared" si="2"/>
        <v>42461</v>
      </c>
      <c r="BB12" s="63"/>
      <c r="BC12" s="83" t="str">
        <f>VLOOKUP(C12,'Groups Load Format'!$A:$BW,32,FALSE)</f>
        <v>N</v>
      </c>
      <c r="BD12" s="83" t="str">
        <f>IF(BC12="Y",VLOOKUP(C12,'Groups Load Format'!$A:$BW,33,FALSE),"")</f>
        <v/>
      </c>
      <c r="BE12" s="63"/>
      <c r="BF12" s="63"/>
      <c r="BG12" s="63"/>
      <c r="BH12" s="63" t="str">
        <f t="shared" si="3"/>
        <v/>
      </c>
      <c r="BI12" s="63" t="str">
        <f t="shared" si="4"/>
        <v/>
      </c>
      <c r="BJ12" s="63" t="str">
        <f t="shared" si="5"/>
        <v/>
      </c>
      <c r="BK12" s="63" t="s">
        <v>158</v>
      </c>
      <c r="BL12" s="63"/>
    </row>
    <row r="13" spans="1:64" s="61" customFormat="1" x14ac:dyDescent="0.2">
      <c r="A13" s="103" t="s">
        <v>619</v>
      </c>
      <c r="B13" s="63" t="s">
        <v>161</v>
      </c>
      <c r="C13" s="63" t="s">
        <v>160</v>
      </c>
      <c r="D13" s="63" t="s">
        <v>540</v>
      </c>
      <c r="E13" s="63" t="s">
        <v>541</v>
      </c>
      <c r="F13" s="63" t="s">
        <v>541</v>
      </c>
      <c r="G13" s="63">
        <v>1563214586</v>
      </c>
      <c r="H13" s="63"/>
      <c r="I13" s="63"/>
      <c r="J13" s="63"/>
      <c r="K13" s="63"/>
      <c r="L13" s="74">
        <v>42461</v>
      </c>
      <c r="M13" s="80">
        <v>18000</v>
      </c>
      <c r="N13" s="80">
        <f>VLOOKUP($C13,'Groups Load Format'!$A:$BW,20,FALSE())</f>
        <v>0</v>
      </c>
      <c r="O13" s="63" t="str">
        <f>VLOOKUP($C13,'Groups Load Format'!$A:$BW,18,FALSE())</f>
        <v>RB25</v>
      </c>
      <c r="P13" s="63">
        <f t="shared" si="0"/>
        <v>18000</v>
      </c>
      <c r="Q13" s="63">
        <f t="shared" si="1"/>
        <v>18000</v>
      </c>
      <c r="R13" s="63"/>
      <c r="S13" s="66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 t="s">
        <v>1</v>
      </c>
      <c r="AX13" s="63"/>
      <c r="AY13" s="63"/>
      <c r="AZ13" s="63"/>
      <c r="BA13" s="74">
        <f t="shared" si="2"/>
        <v>42461</v>
      </c>
      <c r="BB13" s="63"/>
      <c r="BC13" s="83" t="str">
        <f>VLOOKUP(C13,'Groups Load Format'!$A:$BW,32,FALSE)</f>
        <v>Y</v>
      </c>
      <c r="BD13" s="83" t="str">
        <f>IF(BC13="Y",VLOOKUP(C13,'Groups Load Format'!$A:$BW,33,FALSE),"")</f>
        <v>B</v>
      </c>
      <c r="BE13" s="63"/>
      <c r="BF13" s="63"/>
      <c r="BG13" s="63"/>
      <c r="BH13" s="63" t="str">
        <f t="shared" si="3"/>
        <v/>
      </c>
      <c r="BI13" s="63" t="str">
        <f t="shared" si="4"/>
        <v/>
      </c>
      <c r="BJ13" s="63" t="str">
        <f t="shared" si="5"/>
        <v/>
      </c>
      <c r="BK13" s="63" t="s">
        <v>158</v>
      </c>
      <c r="BL13" s="63"/>
    </row>
    <row r="14" spans="1:64" s="61" customFormat="1" x14ac:dyDescent="0.2">
      <c r="A14" s="63" t="s">
        <v>620</v>
      </c>
      <c r="B14" s="63" t="s">
        <v>488</v>
      </c>
      <c r="C14" s="63" t="s">
        <v>528</v>
      </c>
      <c r="D14" s="63" t="s">
        <v>540</v>
      </c>
      <c r="E14" s="63" t="s">
        <v>541</v>
      </c>
      <c r="F14" s="63" t="s">
        <v>541</v>
      </c>
      <c r="G14" s="63">
        <v>156456123</v>
      </c>
      <c r="H14" s="63"/>
      <c r="I14" s="63"/>
      <c r="J14" s="63"/>
      <c r="K14" s="63"/>
      <c r="L14" s="74">
        <v>42461</v>
      </c>
      <c r="M14" s="80">
        <v>5000</v>
      </c>
      <c r="N14" s="80">
        <f>VLOOKUP($C14,'Groups Load Format'!$A:$BW,20,FALSE())</f>
        <v>0</v>
      </c>
      <c r="O14" s="63" t="str">
        <f>VLOOKUP($C14,'Groups Load Format'!$A:$BW,18,FALSE())</f>
        <v>SL2</v>
      </c>
      <c r="P14" s="63">
        <f t="shared" si="0"/>
        <v>5000</v>
      </c>
      <c r="Q14" s="63">
        <f t="shared" si="1"/>
        <v>5000</v>
      </c>
      <c r="R14" s="63"/>
      <c r="S14" s="66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 t="s">
        <v>1</v>
      </c>
      <c r="AX14" s="63"/>
      <c r="AY14" s="63"/>
      <c r="AZ14" s="63"/>
      <c r="BA14" s="74">
        <f t="shared" si="2"/>
        <v>42461</v>
      </c>
      <c r="BB14" s="63"/>
      <c r="BC14" s="83" t="str">
        <f>VLOOKUP(C14,'Groups Load Format'!$A:$BW,32,FALSE)</f>
        <v>N</v>
      </c>
      <c r="BD14" s="83" t="str">
        <f>IF(BC14="Y",VLOOKUP(C14,'Groups Load Format'!$A:$BW,33,FALSE),"")</f>
        <v/>
      </c>
      <c r="BE14" s="63"/>
      <c r="BF14" s="63"/>
      <c r="BG14" s="63"/>
      <c r="BH14" s="63" t="str">
        <f t="shared" si="3"/>
        <v/>
      </c>
      <c r="BI14" s="63" t="str">
        <f t="shared" si="4"/>
        <v/>
      </c>
      <c r="BJ14" s="63" t="str">
        <f t="shared" si="5"/>
        <v/>
      </c>
      <c r="BK14" s="63" t="s">
        <v>158</v>
      </c>
      <c r="BL14" s="63"/>
    </row>
    <row r="15" spans="1:64" s="61" customFormat="1" x14ac:dyDescent="0.2">
      <c r="A15" s="63" t="s">
        <v>621</v>
      </c>
      <c r="B15" s="63" t="s">
        <v>530</v>
      </c>
      <c r="C15" s="63" t="s">
        <v>529</v>
      </c>
      <c r="D15" s="63" t="s">
        <v>540</v>
      </c>
      <c r="E15" s="63" t="s">
        <v>541</v>
      </c>
      <c r="F15" s="63" t="s">
        <v>541</v>
      </c>
      <c r="G15" s="63">
        <v>586135135</v>
      </c>
      <c r="H15" s="63"/>
      <c r="I15" s="63"/>
      <c r="J15" s="63"/>
      <c r="K15" s="63"/>
      <c r="L15" s="74">
        <v>42461</v>
      </c>
      <c r="M15" s="80">
        <v>4500</v>
      </c>
      <c r="N15" s="80">
        <f>VLOOKUP($C15,'Groups Load Format'!$A:$BW,20,FALSE())</f>
        <v>0</v>
      </c>
      <c r="O15" s="63" t="str">
        <f>VLOOKUP($C15,'Groups Load Format'!$A:$BW,18,FALSE())</f>
        <v>SL2</v>
      </c>
      <c r="P15" s="63">
        <f t="shared" si="0"/>
        <v>4500</v>
      </c>
      <c r="Q15" s="63">
        <f t="shared" si="1"/>
        <v>4500</v>
      </c>
      <c r="R15" s="63"/>
      <c r="S15" s="66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 t="s">
        <v>3</v>
      </c>
      <c r="AX15" s="63"/>
      <c r="AY15" s="63"/>
      <c r="AZ15" s="63"/>
      <c r="BA15" s="74">
        <f t="shared" si="2"/>
        <v>42461</v>
      </c>
      <c r="BB15" s="63"/>
      <c r="BC15" s="83" t="str">
        <f>VLOOKUP(C15,'Groups Load Format'!$A:$BW,32,FALSE)</f>
        <v>N</v>
      </c>
      <c r="BD15" s="83" t="str">
        <f>IF(BC15="Y",VLOOKUP(C15,'Groups Load Format'!$A:$BW,33,FALSE),"")</f>
        <v/>
      </c>
      <c r="BE15" s="63"/>
      <c r="BF15" s="63"/>
      <c r="BG15" s="63"/>
      <c r="BH15" s="63" t="str">
        <f t="shared" si="3"/>
        <v/>
      </c>
      <c r="BI15" s="63" t="str">
        <f t="shared" si="4"/>
        <v/>
      </c>
      <c r="BJ15" s="63" t="str">
        <f t="shared" si="5"/>
        <v/>
      </c>
      <c r="BK15" s="63" t="s">
        <v>158</v>
      </c>
      <c r="BL15" s="63"/>
    </row>
    <row r="16" spans="1:64" x14ac:dyDescent="0.2">
      <c r="A16" s="15"/>
      <c r="M16" s="81"/>
      <c r="BA16" s="75"/>
    </row>
    <row r="17" spans="1:64" x14ac:dyDescent="0.2">
      <c r="A17" s="15" t="s">
        <v>263</v>
      </c>
      <c r="L17" s="75"/>
      <c r="M17" s="81"/>
      <c r="BA17" s="75"/>
    </row>
    <row r="18" spans="1:64" outlineLevel="1" x14ac:dyDescent="0.2">
      <c r="A18" s="35"/>
      <c r="B18" s="34"/>
      <c r="C18" s="34"/>
      <c r="D18" s="34"/>
      <c r="E18" s="34"/>
      <c r="F18" s="34"/>
      <c r="G18" s="34"/>
      <c r="H18" s="35"/>
      <c r="I18" s="35"/>
      <c r="J18" s="34"/>
      <c r="K18" s="77"/>
      <c r="L18" s="78"/>
      <c r="M18" s="82"/>
      <c r="N18" s="35" t="e">
        <f>VLOOKUP($C18,'Groups Load Format'!$A:$BW,20,FALSE())</f>
        <v>#N/A</v>
      </c>
      <c r="O18" s="35" t="e">
        <f>VLOOKUP($C18,'Groups Load Format'!$A:$BW,18,FALSE())</f>
        <v>#N/A</v>
      </c>
      <c r="P18" s="79">
        <f>M18</f>
        <v>0</v>
      </c>
      <c r="Q18" s="79">
        <f>P18</f>
        <v>0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78">
        <f t="shared" ref="BA18" si="6">L18</f>
        <v>0</v>
      </c>
      <c r="BB18" s="35"/>
      <c r="BC18" s="94" t="e">
        <f>VLOOKUP(C18,'Groups Load Format'!$A:$BW,32,FALSE)</f>
        <v>#N/A</v>
      </c>
      <c r="BD18" s="94" t="e">
        <f>IF(BC18="Y",VLOOKUP(C18,'Groups Load Format'!$A:$BW,33,FALSE),"")</f>
        <v>#N/A</v>
      </c>
      <c r="BE18" s="35"/>
      <c r="BF18" s="35"/>
      <c r="BG18" s="35"/>
      <c r="BH18" s="35" t="str">
        <f>IF(BG18="","",M18)</f>
        <v/>
      </c>
      <c r="BI18" s="35" t="str">
        <f>IF(BG18="","",M18)</f>
        <v/>
      </c>
      <c r="BJ18" s="35" t="str">
        <f>IF(BG18="","",M18)</f>
        <v/>
      </c>
      <c r="BK18" s="34" t="s">
        <v>158</v>
      </c>
      <c r="BL18" s="35"/>
    </row>
    <row r="19" spans="1:64" x14ac:dyDescent="0.2">
      <c r="L19" s="75"/>
      <c r="M19" s="81"/>
      <c r="BA19" s="75"/>
      <c r="BC19" s="95"/>
      <c r="BD19" s="95"/>
    </row>
    <row r="20" spans="1:64" x14ac:dyDescent="0.2">
      <c r="A20" s="15" t="s">
        <v>174</v>
      </c>
      <c r="L20" s="75"/>
      <c r="M20" s="81"/>
      <c r="BA20" s="75"/>
      <c r="BC20" s="95"/>
      <c r="BD20" s="95"/>
    </row>
    <row r="21" spans="1:64" hidden="1" outlineLevel="1" x14ac:dyDescent="0.2">
      <c r="A21" s="15"/>
      <c r="L21" s="75"/>
      <c r="M21" s="81"/>
      <c r="BA21" s="75"/>
      <c r="BC21" s="95"/>
      <c r="BD21" s="95"/>
    </row>
    <row r="22" spans="1:64" collapsed="1" x14ac:dyDescent="0.2">
      <c r="L22" s="75"/>
      <c r="M22" s="81"/>
      <c r="BA22" s="75"/>
      <c r="BC22" s="95"/>
      <c r="BD22" s="95"/>
    </row>
    <row r="23" spans="1:64" x14ac:dyDescent="0.2">
      <c r="A23" s="15" t="s">
        <v>165</v>
      </c>
      <c r="L23" s="75"/>
      <c r="M23" s="81"/>
      <c r="BA23" s="75"/>
      <c r="BC23" s="95"/>
      <c r="BD23" s="95"/>
    </row>
    <row r="24" spans="1:64" s="11" customFormat="1" hidden="1" outlineLevel="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44"/>
      <c r="L24" s="33"/>
      <c r="M24" s="45"/>
      <c r="N24" s="16"/>
      <c r="O24" s="16"/>
      <c r="P24" s="45"/>
      <c r="Q24" s="4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33"/>
      <c r="BB24" s="16"/>
      <c r="BC24" s="96"/>
      <c r="BD24" s="96"/>
      <c r="BE24" s="16"/>
      <c r="BF24" s="16"/>
      <c r="BG24" s="16"/>
      <c r="BH24" s="16"/>
      <c r="BI24" s="16"/>
      <c r="BJ24" s="16"/>
      <c r="BK24" s="16"/>
      <c r="BL24" s="16"/>
    </row>
    <row r="25" spans="1:64" collapsed="1" x14ac:dyDescent="0.2">
      <c r="L25" s="75"/>
      <c r="M25" s="81"/>
      <c r="BA25" s="75"/>
      <c r="BC25" s="95"/>
      <c r="BD25" s="95"/>
    </row>
    <row r="26" spans="1:64" x14ac:dyDescent="0.2">
      <c r="L26" s="75"/>
      <c r="M26" s="81"/>
      <c r="BA26" s="75"/>
      <c r="BC26" s="95"/>
      <c r="BD26" s="95"/>
    </row>
    <row r="27" spans="1:64" x14ac:dyDescent="0.2">
      <c r="L27" s="75"/>
      <c r="M27" s="81"/>
      <c r="BA27" s="75"/>
      <c r="BC27" s="95"/>
      <c r="BD27" s="95"/>
    </row>
    <row r="28" spans="1:64" x14ac:dyDescent="0.2">
      <c r="L28" s="75"/>
      <c r="M28" s="81"/>
      <c r="BA28" s="75"/>
      <c r="BC28" s="95"/>
      <c r="BD28" s="95"/>
    </row>
    <row r="29" spans="1:64" x14ac:dyDescent="0.2">
      <c r="M29" s="81"/>
      <c r="BA29" s="75"/>
      <c r="BC29" s="95"/>
      <c r="BD29" s="95"/>
    </row>
    <row r="30" spans="1:64" x14ac:dyDescent="0.2">
      <c r="M30" s="81"/>
      <c r="BA30" s="75"/>
      <c r="BC30" s="95"/>
      <c r="BD30" s="95"/>
    </row>
    <row r="31" spans="1:64" x14ac:dyDescent="0.2">
      <c r="M31" s="81"/>
      <c r="BA31" s="75"/>
      <c r="BC31" s="95"/>
      <c r="BD31" s="95"/>
    </row>
    <row r="32" spans="1:64" s="102" customFormat="1" x14ac:dyDescent="0.2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100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101"/>
      <c r="BD32" s="101"/>
      <c r="BE32" s="99"/>
      <c r="BF32" s="99"/>
      <c r="BG32" s="99"/>
      <c r="BH32" s="99"/>
      <c r="BI32" s="99"/>
      <c r="BJ32" s="99"/>
      <c r="BK32" s="99"/>
      <c r="BL32" s="99"/>
    </row>
    <row r="33" spans="55:56" x14ac:dyDescent="0.2">
      <c r="BC33" s="95"/>
      <c r="BD33" s="95"/>
    </row>
  </sheetData>
  <autoFilter ref="A17:BL17">
    <sortState ref="A7:BL726">
      <sortCondition ref="A6:A726"/>
    </sortState>
  </autoFilter>
  <sortState ref="A8:BL702">
    <sortCondition ref="A7:A701"/>
  </sortState>
  <conditionalFormatting sqref="BD24">
    <cfRule type="expression" dxfId="17" priority="24">
      <formula>AND($BC24="Y",$BD24="")=TRUE</formula>
    </cfRule>
  </conditionalFormatting>
  <conditionalFormatting sqref="R18:T18 R24:T24">
    <cfRule type="expression" dxfId="16" priority="23">
      <formula>AND($BC18="Y",OR(R18="",R18=0))=TRUE</formula>
    </cfRule>
  </conditionalFormatting>
  <conditionalFormatting sqref="O24">
    <cfRule type="expression" dxfId="15" priority="16">
      <formula>O24=""</formula>
    </cfRule>
  </conditionalFormatting>
  <conditionalFormatting sqref="B18:G18">
    <cfRule type="expression" dxfId="14" priority="10">
      <formula>B18=""</formula>
    </cfRule>
  </conditionalFormatting>
  <conditionalFormatting sqref="L18">
    <cfRule type="expression" dxfId="13" priority="9">
      <formula>L18=""</formula>
    </cfRule>
  </conditionalFormatting>
  <conditionalFormatting sqref="M18">
    <cfRule type="expression" dxfId="12" priority="8">
      <formula>M18=""</formula>
    </cfRule>
  </conditionalFormatting>
  <conditionalFormatting sqref="N18">
    <cfRule type="expression" dxfId="11" priority="7">
      <formula>ISERROR(N18)=TRUE</formula>
    </cfRule>
  </conditionalFormatting>
  <conditionalFormatting sqref="O18">
    <cfRule type="expression" dxfId="10" priority="6">
      <formula>ISERROR(O18)=TRUE</formula>
    </cfRule>
  </conditionalFormatting>
  <conditionalFormatting sqref="P18:Q18">
    <cfRule type="expression" dxfId="9" priority="5">
      <formula>P18=""</formula>
    </cfRule>
  </conditionalFormatting>
  <conditionalFormatting sqref="BC18">
    <cfRule type="expression" dxfId="8" priority="4">
      <formula>ISERROR(BC18)=TRUE</formula>
    </cfRule>
  </conditionalFormatting>
  <conditionalFormatting sqref="BD18">
    <cfRule type="expression" dxfId="7" priority="3">
      <formula>ISERROR(BD18)=TRUE</formula>
    </cfRule>
  </conditionalFormatting>
  <conditionalFormatting sqref="BA18">
    <cfRule type="cellIs" dxfId="6" priority="2" operator="equal">
      <formula>0</formula>
    </cfRule>
  </conditionalFormatting>
  <conditionalFormatting sqref="AW18:AZ18">
    <cfRule type="expression" dxfId="5" priority="1">
      <formula>AND(AW18="",LEFT(AW$5,12)&lt;&gt;"Analysis Set")=TRUE</formula>
    </cfRule>
  </conditionalFormatting>
  <dataValidations count="2">
    <dataValidation type="whole" operator="greaterThanOrEqual" allowBlank="1" showInputMessage="1" showErrorMessage="1" errorTitle="Error!" error="Negative values are not permitted" sqref="M18 P18:Q18">
      <formula1>0</formula1>
    </dataValidation>
    <dataValidation type="list" allowBlank="1" showInputMessage="1" showErrorMessage="1" sqref="BE17:BE32">
      <formula1>"Y,N"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'Asset Analysis Sets'!$B$5:$Q$5</xm:f>
          </x14:formula1>
          <xm:sqref>AW18:AW32</xm:sqref>
        </x14:dataValidation>
        <x14:dataValidation type="list" allowBlank="1" showInputMessage="1" showErrorMessage="1">
          <x14:formula1>
            <xm:f>'Asset Analysis Sets'!$B$6:$Q$6</xm:f>
          </x14:formula1>
          <xm:sqref>AX18:AX32</xm:sqref>
        </x14:dataValidation>
        <x14:dataValidation type="list" allowBlank="1" showInputMessage="1" showErrorMessage="1">
          <x14:formula1>
            <xm:f>'Asset Analysis Sets'!$B$7:$Q$7</xm:f>
          </x14:formula1>
          <xm:sqref>AY18:AY32</xm:sqref>
        </x14:dataValidation>
        <x14:dataValidation type="list" allowBlank="1" showInputMessage="1" showErrorMessage="1">
          <x14:formula1>
            <xm:f>'Asset Analysis Sets'!$B$8:$Q$8</xm:f>
          </x14:formula1>
          <xm:sqref>AZ18:AZ32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A1:EN16"/>
  <sheetViews>
    <sheetView workbookViewId="0">
      <pane ySplit="4" topLeftCell="A5" activePane="bottomLeft" state="frozen"/>
      <selection pane="bottomLeft" activeCell="F16" sqref="F16"/>
    </sheetView>
  </sheetViews>
  <sheetFormatPr defaultRowHeight="15" outlineLevelRow="2" x14ac:dyDescent="0.25"/>
  <cols>
    <col min="1" max="1" width="12.7109375" style="31" customWidth="1"/>
    <col min="2" max="2" width="28.140625" style="31" customWidth="1"/>
    <col min="3" max="3" width="9.7109375" style="31" customWidth="1"/>
    <col min="4" max="4" width="8.85546875" style="31" customWidth="1"/>
    <col min="5" max="5" width="11.28515625" style="31" customWidth="1"/>
    <col min="6" max="6" width="9.7109375" style="31" customWidth="1"/>
    <col min="7" max="7" width="8.28515625" style="31" customWidth="1"/>
    <col min="8" max="8" width="9" style="31" bestFit="1" customWidth="1"/>
    <col min="9" max="9" width="8.5703125" style="31" customWidth="1"/>
    <col min="10" max="10" width="8" style="31" customWidth="1"/>
    <col min="11" max="11" width="12" style="31" customWidth="1"/>
    <col min="12" max="12" width="0.85546875" style="31" customWidth="1"/>
    <col min="13" max="13" width="12.7109375" style="31" customWidth="1"/>
    <col min="14" max="14" width="13" style="31" customWidth="1"/>
    <col min="15" max="15" width="9.140625" style="31" customWidth="1"/>
    <col min="16" max="16" width="9.7109375" style="31" customWidth="1"/>
    <col min="17" max="17" width="8.5703125" style="31" bestFit="1" customWidth="1"/>
    <col min="18" max="18" width="5.7109375" style="31" bestFit="1" customWidth="1"/>
    <col min="19" max="19" width="10" style="31" bestFit="1" customWidth="1"/>
    <col min="20" max="25" width="0.85546875" style="31" customWidth="1"/>
    <col min="26" max="26" width="10.42578125" style="31" bestFit="1" customWidth="1"/>
  </cols>
  <sheetData>
    <row r="1" spans="1:144" s="116" customFormat="1" ht="30" customHeight="1" x14ac:dyDescent="0.25">
      <c r="A1" s="115" t="s">
        <v>278</v>
      </c>
      <c r="B1" s="115" t="s">
        <v>0</v>
      </c>
      <c r="C1" s="115" t="s">
        <v>279</v>
      </c>
      <c r="D1" s="115" t="s">
        <v>280</v>
      </c>
      <c r="E1" s="115" t="s">
        <v>281</v>
      </c>
      <c r="F1" s="115" t="s">
        <v>282</v>
      </c>
      <c r="G1" s="115" t="s">
        <v>283</v>
      </c>
      <c r="H1" s="115" t="s">
        <v>284</v>
      </c>
      <c r="I1" s="115" t="s">
        <v>285</v>
      </c>
      <c r="J1" s="115" t="s">
        <v>286</v>
      </c>
      <c r="K1" s="115" t="s">
        <v>287</v>
      </c>
      <c r="L1" s="116" t="s">
        <v>275</v>
      </c>
      <c r="M1" s="115" t="s">
        <v>288</v>
      </c>
      <c r="N1" s="115" t="s">
        <v>289</v>
      </c>
      <c r="O1" s="115" t="s">
        <v>290</v>
      </c>
      <c r="P1" s="115" t="s">
        <v>291</v>
      </c>
      <c r="Q1" s="115" t="s">
        <v>292</v>
      </c>
      <c r="R1" s="117" t="s">
        <v>293</v>
      </c>
      <c r="S1" s="117" t="s">
        <v>294</v>
      </c>
      <c r="T1" s="116" t="s">
        <v>295</v>
      </c>
      <c r="U1" s="116" t="s">
        <v>296</v>
      </c>
      <c r="V1" s="116" t="s">
        <v>297</v>
      </c>
      <c r="W1" s="116" t="s">
        <v>298</v>
      </c>
      <c r="X1" s="116" t="s">
        <v>299</v>
      </c>
      <c r="Y1" s="116" t="s">
        <v>300</v>
      </c>
      <c r="Z1" s="115" t="s">
        <v>301</v>
      </c>
    </row>
    <row r="2" spans="1:144" x14ac:dyDescent="0.25">
      <c r="A2" s="37" t="s">
        <v>302</v>
      </c>
      <c r="B2" s="31" t="s">
        <v>303</v>
      </c>
      <c r="C2" s="31" t="s">
        <v>304</v>
      </c>
      <c r="D2" s="31" t="s">
        <v>305</v>
      </c>
      <c r="E2" s="31" t="s">
        <v>306</v>
      </c>
      <c r="F2" s="31" t="s">
        <v>307</v>
      </c>
      <c r="G2" s="32" t="s">
        <v>413</v>
      </c>
      <c r="H2" s="31" t="s">
        <v>308</v>
      </c>
      <c r="I2" s="32" t="s">
        <v>411</v>
      </c>
      <c r="J2" s="32" t="s">
        <v>309</v>
      </c>
      <c r="K2" s="32" t="s">
        <v>411</v>
      </c>
      <c r="L2" s="31" t="s">
        <v>7</v>
      </c>
      <c r="M2" s="31" t="s">
        <v>310</v>
      </c>
      <c r="N2" s="31" t="s">
        <v>310</v>
      </c>
      <c r="O2" s="31" t="s">
        <v>311</v>
      </c>
      <c r="P2" s="37" t="s">
        <v>311</v>
      </c>
      <c r="Q2" s="31" t="s">
        <v>312</v>
      </c>
      <c r="R2" s="31" t="s">
        <v>7</v>
      </c>
      <c r="S2" s="31" t="s">
        <v>7</v>
      </c>
      <c r="T2" s="31" t="s">
        <v>7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 t="s">
        <v>313</v>
      </c>
    </row>
    <row r="3" spans="1:144" x14ac:dyDescent="0.25">
      <c r="E3" s="32"/>
      <c r="F3" s="32"/>
    </row>
    <row r="4" spans="1:144" x14ac:dyDescent="0.25">
      <c r="A4" s="15" t="s">
        <v>263</v>
      </c>
    </row>
    <row r="5" spans="1:144" outlineLevel="1" x14ac:dyDescent="0.25">
      <c r="A5" s="107" t="s">
        <v>278</v>
      </c>
      <c r="B5" s="107" t="s">
        <v>0</v>
      </c>
      <c r="C5" s="107" t="s">
        <v>279</v>
      </c>
      <c r="D5" s="107" t="s">
        <v>280</v>
      </c>
      <c r="E5" s="107" t="s">
        <v>281</v>
      </c>
      <c r="F5" s="107" t="s">
        <v>282</v>
      </c>
      <c r="G5" s="107" t="s">
        <v>283</v>
      </c>
      <c r="H5" s="107" t="s">
        <v>284</v>
      </c>
      <c r="I5" s="107" t="s">
        <v>285</v>
      </c>
      <c r="J5" s="107" t="s">
        <v>286</v>
      </c>
      <c r="K5" s="107" t="s">
        <v>287</v>
      </c>
      <c r="L5" s="107" t="s">
        <v>275</v>
      </c>
      <c r="M5" s="107" t="s">
        <v>288</v>
      </c>
      <c r="N5" s="107" t="s">
        <v>289</v>
      </c>
      <c r="O5" s="107" t="s">
        <v>290</v>
      </c>
      <c r="P5" s="107" t="s">
        <v>291</v>
      </c>
      <c r="Q5" s="107" t="s">
        <v>292</v>
      </c>
      <c r="R5" s="107" t="s">
        <v>293</v>
      </c>
      <c r="S5" s="107" t="s">
        <v>294</v>
      </c>
      <c r="T5" s="107" t="s">
        <v>295</v>
      </c>
      <c r="U5" s="107" t="s">
        <v>296</v>
      </c>
      <c r="V5" s="107" t="s">
        <v>297</v>
      </c>
      <c r="W5" s="107" t="s">
        <v>298</v>
      </c>
      <c r="X5" s="107" t="s">
        <v>299</v>
      </c>
      <c r="Y5" s="107" t="s">
        <v>300</v>
      </c>
      <c r="Z5" s="107" t="s">
        <v>301</v>
      </c>
    </row>
    <row r="6" spans="1:144" s="14" customFormat="1" ht="12.75" outlineLevel="1" x14ac:dyDescent="0.2">
      <c r="A6" s="34"/>
      <c r="B6" s="34"/>
      <c r="C6" s="34" t="s">
        <v>304</v>
      </c>
      <c r="D6" s="34" t="s">
        <v>305</v>
      </c>
      <c r="E6" s="34" t="s">
        <v>306</v>
      </c>
      <c r="F6" s="34" t="s">
        <v>307</v>
      </c>
      <c r="G6" s="34" t="s">
        <v>413</v>
      </c>
      <c r="H6" s="34" t="s">
        <v>308</v>
      </c>
      <c r="I6" s="34" t="s">
        <v>411</v>
      </c>
      <c r="J6" s="34" t="s">
        <v>309</v>
      </c>
      <c r="K6" s="34" t="s">
        <v>411</v>
      </c>
      <c r="L6" s="34"/>
      <c r="M6" s="34" t="s">
        <v>310</v>
      </c>
      <c r="N6" s="34" t="s">
        <v>310</v>
      </c>
      <c r="O6" s="34" t="s">
        <v>311</v>
      </c>
      <c r="P6" s="34" t="s">
        <v>311</v>
      </c>
      <c r="Q6" s="34"/>
      <c r="R6" s="34" t="s">
        <v>7</v>
      </c>
      <c r="S6" s="34" t="s">
        <v>7</v>
      </c>
      <c r="T6" s="34" t="s">
        <v>7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 t="s">
        <v>313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</row>
    <row r="7" spans="1:144" s="14" customFormat="1" outlineLevel="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</row>
    <row r="8" spans="1:144" s="14" customForma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</row>
    <row r="9" spans="1:144" s="14" customFormat="1" x14ac:dyDescent="0.25">
      <c r="A9" s="15" t="s">
        <v>165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</row>
    <row r="10" spans="1:144" hidden="1" outlineLevel="1" x14ac:dyDescent="0.25">
      <c r="A10" s="107" t="s">
        <v>278</v>
      </c>
      <c r="B10" s="107" t="s">
        <v>0</v>
      </c>
      <c r="C10" s="107" t="s">
        <v>279</v>
      </c>
      <c r="D10" s="107" t="s">
        <v>280</v>
      </c>
      <c r="E10" s="107" t="s">
        <v>281</v>
      </c>
      <c r="F10" s="107" t="s">
        <v>282</v>
      </c>
      <c r="G10" s="107" t="s">
        <v>283</v>
      </c>
      <c r="H10" s="107" t="s">
        <v>284</v>
      </c>
      <c r="I10" s="107" t="s">
        <v>285</v>
      </c>
      <c r="J10" s="107" t="s">
        <v>286</v>
      </c>
      <c r="K10" s="107" t="s">
        <v>287</v>
      </c>
      <c r="L10" s="107" t="s">
        <v>275</v>
      </c>
      <c r="M10" s="107" t="s">
        <v>288</v>
      </c>
      <c r="N10" s="107" t="s">
        <v>289</v>
      </c>
      <c r="O10" s="107" t="s">
        <v>290</v>
      </c>
      <c r="P10" s="107" t="s">
        <v>291</v>
      </c>
      <c r="Q10" s="107" t="s">
        <v>292</v>
      </c>
      <c r="R10" s="107" t="s">
        <v>293</v>
      </c>
      <c r="S10" s="107" t="s">
        <v>294</v>
      </c>
      <c r="T10" s="107" t="s">
        <v>295</v>
      </c>
      <c r="U10" s="107" t="s">
        <v>296</v>
      </c>
      <c r="V10" s="107" t="s">
        <v>297</v>
      </c>
      <c r="W10" s="107" t="s">
        <v>298</v>
      </c>
      <c r="X10" s="107" t="s">
        <v>299</v>
      </c>
      <c r="Y10" s="107" t="s">
        <v>300</v>
      </c>
      <c r="Z10" s="107" t="s">
        <v>301</v>
      </c>
    </row>
    <row r="11" spans="1:144" s="14" customFormat="1" ht="12.75" hidden="1" outlineLevel="2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</row>
    <row r="12" spans="1:144" collapsed="1" x14ac:dyDescent="0.25">
      <c r="A12" s="16"/>
    </row>
    <row r="13" spans="1:144" x14ac:dyDescent="0.25">
      <c r="A13" s="15" t="s">
        <v>174</v>
      </c>
    </row>
    <row r="14" spans="1:144" hidden="1" outlineLevel="1" x14ac:dyDescent="0.25">
      <c r="A14" s="107" t="s">
        <v>278</v>
      </c>
      <c r="B14" s="107" t="s">
        <v>0</v>
      </c>
      <c r="C14" s="107" t="s">
        <v>279</v>
      </c>
      <c r="D14" s="107" t="s">
        <v>280</v>
      </c>
      <c r="E14" s="107" t="s">
        <v>281</v>
      </c>
      <c r="F14" s="107" t="s">
        <v>282</v>
      </c>
      <c r="G14" s="107" t="s">
        <v>283</v>
      </c>
      <c r="H14" s="107" t="s">
        <v>284</v>
      </c>
      <c r="I14" s="107" t="s">
        <v>285</v>
      </c>
      <c r="J14" s="107" t="s">
        <v>286</v>
      </c>
      <c r="K14" s="107" t="s">
        <v>287</v>
      </c>
      <c r="L14" s="107" t="s">
        <v>275</v>
      </c>
      <c r="M14" s="107" t="s">
        <v>288</v>
      </c>
      <c r="N14" s="107" t="s">
        <v>289</v>
      </c>
      <c r="O14" s="107" t="s">
        <v>290</v>
      </c>
      <c r="P14" s="107" t="s">
        <v>291</v>
      </c>
      <c r="Q14" s="107" t="s">
        <v>292</v>
      </c>
      <c r="R14" s="107" t="s">
        <v>293</v>
      </c>
      <c r="S14" s="107" t="s">
        <v>294</v>
      </c>
      <c r="T14" s="107" t="s">
        <v>295</v>
      </c>
      <c r="U14" s="107" t="s">
        <v>296</v>
      </c>
      <c r="V14" s="107" t="s">
        <v>297</v>
      </c>
      <c r="W14" s="107" t="s">
        <v>298</v>
      </c>
      <c r="X14" s="107" t="s">
        <v>299</v>
      </c>
      <c r="Y14" s="107" t="s">
        <v>300</v>
      </c>
      <c r="Z14" s="107" t="s">
        <v>301</v>
      </c>
    </row>
    <row r="15" spans="1:144" hidden="1" outlineLevel="2" x14ac:dyDescent="0.25"/>
    <row r="16" spans="1:144" collapsed="1" x14ac:dyDescent="0.25"/>
  </sheetData>
  <autoFilter ref="A4:Z4">
    <sortState ref="A5:K98">
      <sortCondition ref="A4:A92"/>
    </sortState>
  </autoFilter>
  <sortState ref="A7:Z98">
    <sortCondition ref="A7"/>
  </sortState>
  <conditionalFormatting sqref="A6:K6 M6:Q6 Z6">
    <cfRule type="containsBlanks" dxfId="4" priority="2">
      <formula>LEN(TRIM(A6))=0</formula>
    </cfRule>
  </conditionalFormatting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CI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outlineLevelRow="1" x14ac:dyDescent="0.25"/>
  <cols>
    <col min="1" max="1" width="16.140625" style="31" bestFit="1" customWidth="1"/>
    <col min="2" max="2" width="0.85546875" style="31" customWidth="1"/>
    <col min="3" max="4" width="21" style="31" bestFit="1" customWidth="1"/>
    <col min="5" max="5" width="9.85546875" style="31" customWidth="1"/>
    <col min="6" max="6" width="27.7109375" style="31" bestFit="1" customWidth="1"/>
    <col min="7" max="7" width="6.42578125" style="31" customWidth="1"/>
    <col min="8" max="8" width="15.7109375" style="31" customWidth="1"/>
    <col min="9" max="17" width="0.85546875" style="31" customWidth="1"/>
    <col min="18" max="18" width="16.7109375" style="31" bestFit="1" customWidth="1"/>
    <col min="19" max="26" width="0.85546875" style="31" customWidth="1"/>
    <col min="27" max="27" width="9" style="31" bestFit="1" customWidth="1"/>
    <col min="28" max="28" width="4.7109375" style="31" bestFit="1" customWidth="1"/>
    <col min="29" max="29" width="4.140625" style="31" bestFit="1" customWidth="1"/>
    <col min="30" max="30" width="15.140625" style="31" bestFit="1" customWidth="1"/>
    <col min="31" max="86" width="0.85546875" style="31" customWidth="1"/>
    <col min="87" max="87" width="1.7109375" style="31" customWidth="1"/>
  </cols>
  <sheetData>
    <row r="1" spans="1:87" s="114" customFormat="1" ht="27.75" customHeight="1" x14ac:dyDescent="0.25">
      <c r="A1" s="111" t="s">
        <v>314</v>
      </c>
      <c r="B1" s="111" t="s">
        <v>315</v>
      </c>
      <c r="C1" s="111" t="s">
        <v>0</v>
      </c>
      <c r="D1" s="111" t="s">
        <v>316</v>
      </c>
      <c r="E1" s="111" t="s">
        <v>278</v>
      </c>
      <c r="F1" s="111" t="s">
        <v>317</v>
      </c>
      <c r="G1" s="111" t="s">
        <v>318</v>
      </c>
      <c r="H1" s="111" t="s">
        <v>319</v>
      </c>
      <c r="I1" s="111" t="s">
        <v>320</v>
      </c>
      <c r="J1" s="111" t="s">
        <v>321</v>
      </c>
      <c r="K1" s="112" t="s">
        <v>322</v>
      </c>
      <c r="L1" s="112" t="s">
        <v>323</v>
      </c>
      <c r="M1" s="113" t="s">
        <v>324</v>
      </c>
      <c r="N1" s="114" t="s">
        <v>325</v>
      </c>
      <c r="O1" s="114" t="s">
        <v>326</v>
      </c>
      <c r="P1" s="114" t="s">
        <v>327</v>
      </c>
      <c r="Q1" s="114" t="s">
        <v>328</v>
      </c>
      <c r="R1" s="111" t="s">
        <v>329</v>
      </c>
      <c r="S1" s="114" t="s">
        <v>330</v>
      </c>
      <c r="T1" s="114" t="s">
        <v>331</v>
      </c>
      <c r="U1" s="114" t="s">
        <v>332</v>
      </c>
      <c r="V1" s="114" t="s">
        <v>333</v>
      </c>
      <c r="W1" s="114" t="s">
        <v>334</v>
      </c>
      <c r="X1" s="114" t="s">
        <v>335</v>
      </c>
      <c r="Y1" s="114" t="s">
        <v>336</v>
      </c>
      <c r="Z1" s="114" t="s">
        <v>337</v>
      </c>
      <c r="AA1" s="111" t="s">
        <v>338</v>
      </c>
      <c r="AB1" s="111" t="s">
        <v>339</v>
      </c>
      <c r="AC1" s="111" t="s">
        <v>340</v>
      </c>
      <c r="AD1" s="111" t="s">
        <v>341</v>
      </c>
      <c r="AE1" s="114" t="s">
        <v>342</v>
      </c>
      <c r="AF1" s="114" t="s">
        <v>343</v>
      </c>
      <c r="AG1" s="113" t="s">
        <v>344</v>
      </c>
      <c r="AH1" s="114" t="s">
        <v>345</v>
      </c>
      <c r="AI1" s="114" t="s">
        <v>346</v>
      </c>
      <c r="AJ1" s="113" t="s">
        <v>347</v>
      </c>
      <c r="AK1" s="114" t="s">
        <v>296</v>
      </c>
      <c r="AL1" s="114" t="s">
        <v>348</v>
      </c>
      <c r="AM1" s="114" t="s">
        <v>297</v>
      </c>
      <c r="AN1" s="114" t="s">
        <v>349</v>
      </c>
      <c r="AO1" s="114" t="s">
        <v>298</v>
      </c>
      <c r="AP1" s="114" t="s">
        <v>350</v>
      </c>
      <c r="AQ1" s="114" t="s">
        <v>299</v>
      </c>
      <c r="AR1" s="114" t="s">
        <v>351</v>
      </c>
      <c r="AS1" s="114" t="s">
        <v>300</v>
      </c>
      <c r="AT1" s="114" t="s">
        <v>352</v>
      </c>
      <c r="AU1" s="113" t="s">
        <v>353</v>
      </c>
      <c r="AV1" s="113" t="s">
        <v>354</v>
      </c>
      <c r="AW1" s="113" t="s">
        <v>0</v>
      </c>
      <c r="AX1" s="113" t="s">
        <v>355</v>
      </c>
      <c r="AY1" s="113" t="s">
        <v>356</v>
      </c>
      <c r="AZ1" s="113" t="s">
        <v>357</v>
      </c>
      <c r="BA1" s="113" t="s">
        <v>327</v>
      </c>
      <c r="BB1" s="113" t="s">
        <v>358</v>
      </c>
      <c r="BC1" s="113" t="s">
        <v>359</v>
      </c>
      <c r="BD1" s="113" t="s">
        <v>360</v>
      </c>
      <c r="BE1" s="113" t="s">
        <v>361</v>
      </c>
      <c r="BF1" s="114" t="s">
        <v>362</v>
      </c>
      <c r="BG1" s="114" t="s">
        <v>363</v>
      </c>
      <c r="BH1" s="113" t="s">
        <v>364</v>
      </c>
      <c r="BI1" s="114" t="s">
        <v>365</v>
      </c>
      <c r="BJ1" s="114" t="s">
        <v>366</v>
      </c>
      <c r="BK1" s="114" t="s">
        <v>367</v>
      </c>
      <c r="BL1" s="114" t="s">
        <v>368</v>
      </c>
      <c r="BM1" s="113" t="s">
        <v>369</v>
      </c>
      <c r="BN1" s="114" t="s">
        <v>370</v>
      </c>
      <c r="BO1" s="114" t="s">
        <v>371</v>
      </c>
      <c r="BP1" s="114" t="s">
        <v>372</v>
      </c>
      <c r="BQ1" s="114" t="s">
        <v>373</v>
      </c>
      <c r="BR1" s="113" t="s">
        <v>374</v>
      </c>
      <c r="BS1" s="114" t="s">
        <v>375</v>
      </c>
      <c r="BT1" s="114" t="s">
        <v>376</v>
      </c>
      <c r="BU1" s="114" t="s">
        <v>377</v>
      </c>
      <c r="BV1" s="114" t="s">
        <v>378</v>
      </c>
      <c r="BW1" s="113" t="s">
        <v>379</v>
      </c>
      <c r="BX1" s="114" t="s">
        <v>380</v>
      </c>
      <c r="BY1" s="114" t="s">
        <v>381</v>
      </c>
      <c r="BZ1" s="114" t="s">
        <v>382</v>
      </c>
      <c r="CA1" s="114" t="s">
        <v>383</v>
      </c>
      <c r="CB1" s="113" t="s">
        <v>384</v>
      </c>
      <c r="CC1" s="114" t="s">
        <v>385</v>
      </c>
      <c r="CD1" s="114" t="s">
        <v>386</v>
      </c>
      <c r="CE1" s="114" t="s">
        <v>387</v>
      </c>
      <c r="CF1" s="114" t="s">
        <v>388</v>
      </c>
      <c r="CG1" s="113" t="s">
        <v>389</v>
      </c>
      <c r="CH1" s="114" t="s">
        <v>390</v>
      </c>
      <c r="CI1" s="114" t="s">
        <v>391</v>
      </c>
    </row>
    <row r="2" spans="1:87" x14ac:dyDescent="0.25">
      <c r="A2" s="37" t="s">
        <v>392</v>
      </c>
      <c r="B2" s="37" t="s">
        <v>393</v>
      </c>
      <c r="C2" s="31" t="s">
        <v>394</v>
      </c>
      <c r="D2" s="31" t="s">
        <v>394</v>
      </c>
      <c r="E2" s="31" t="s">
        <v>302</v>
      </c>
      <c r="F2" s="37" t="s">
        <v>303</v>
      </c>
      <c r="G2" s="31" t="s">
        <v>395</v>
      </c>
      <c r="H2" s="31" t="s">
        <v>396</v>
      </c>
      <c r="I2" s="31" t="s">
        <v>1</v>
      </c>
      <c r="J2" s="31" t="s">
        <v>1</v>
      </c>
      <c r="K2" s="31" t="s">
        <v>7</v>
      </c>
      <c r="L2" s="31" t="s">
        <v>7</v>
      </c>
      <c r="M2" s="37" t="s">
        <v>7</v>
      </c>
      <c r="N2" s="31" t="s">
        <v>7</v>
      </c>
      <c r="O2" s="31" t="s">
        <v>7</v>
      </c>
      <c r="P2" s="31" t="s">
        <v>7</v>
      </c>
      <c r="Q2" s="31" t="s">
        <v>7</v>
      </c>
      <c r="R2" s="31" t="s">
        <v>397</v>
      </c>
      <c r="S2" s="31">
        <v>0</v>
      </c>
      <c r="T2" s="31" t="s">
        <v>3</v>
      </c>
      <c r="U2" s="31" t="s">
        <v>3</v>
      </c>
      <c r="V2" s="31" t="s">
        <v>3</v>
      </c>
      <c r="W2" s="31" t="s">
        <v>3</v>
      </c>
      <c r="X2" s="31">
        <v>0</v>
      </c>
      <c r="Y2" s="31">
        <v>0</v>
      </c>
      <c r="Z2" s="31">
        <v>0</v>
      </c>
      <c r="AA2" s="31">
        <v>0</v>
      </c>
      <c r="AB2" s="31" t="s">
        <v>398</v>
      </c>
      <c r="AC2" s="31" t="s">
        <v>399</v>
      </c>
      <c r="AD2" s="31" t="s">
        <v>400</v>
      </c>
      <c r="AE2" s="31">
        <v>0</v>
      </c>
      <c r="AF2" s="31" t="s">
        <v>7</v>
      </c>
      <c r="AG2" s="37" t="s">
        <v>401</v>
      </c>
      <c r="AH2" s="31">
        <v>0</v>
      </c>
      <c r="AI2" s="31">
        <v>0</v>
      </c>
      <c r="AJ2" s="37" t="s">
        <v>402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7" t="s">
        <v>7</v>
      </c>
      <c r="AV2" s="37" t="s">
        <v>7</v>
      </c>
      <c r="AW2" s="37" t="s">
        <v>7</v>
      </c>
      <c r="AX2" s="37" t="s">
        <v>399</v>
      </c>
      <c r="AY2" s="37" t="s">
        <v>7</v>
      </c>
      <c r="AZ2" s="37" t="s">
        <v>7</v>
      </c>
      <c r="BA2" s="37" t="s">
        <v>7</v>
      </c>
      <c r="BB2" s="37" t="s">
        <v>7</v>
      </c>
      <c r="BC2" s="37" t="s">
        <v>7</v>
      </c>
      <c r="BD2" s="37" t="s">
        <v>7</v>
      </c>
      <c r="BE2" s="37" t="s">
        <v>7</v>
      </c>
      <c r="BF2" s="31">
        <v>0</v>
      </c>
      <c r="BG2" s="31" t="s">
        <v>7</v>
      </c>
      <c r="BH2" s="37" t="s">
        <v>7</v>
      </c>
      <c r="BI2" s="31">
        <v>0</v>
      </c>
      <c r="BJ2" s="31">
        <v>0</v>
      </c>
      <c r="BK2" s="31">
        <v>0</v>
      </c>
      <c r="BL2" s="31" t="s">
        <v>7</v>
      </c>
      <c r="BM2" s="37" t="s">
        <v>7</v>
      </c>
      <c r="BN2" s="31">
        <v>0</v>
      </c>
      <c r="BO2" s="31">
        <v>0</v>
      </c>
      <c r="BP2" s="31">
        <v>0</v>
      </c>
      <c r="BQ2" s="31" t="s">
        <v>7</v>
      </c>
      <c r="BR2" s="37" t="s">
        <v>7</v>
      </c>
      <c r="BS2" s="31">
        <v>0</v>
      </c>
      <c r="BT2" s="31">
        <v>0</v>
      </c>
      <c r="BU2" s="31">
        <v>0</v>
      </c>
      <c r="BV2" s="31" t="s">
        <v>7</v>
      </c>
      <c r="BW2" s="37" t="s">
        <v>7</v>
      </c>
      <c r="BX2" s="31">
        <v>0</v>
      </c>
      <c r="BY2" s="31">
        <v>0</v>
      </c>
      <c r="BZ2" s="31">
        <v>0</v>
      </c>
      <c r="CA2" s="31" t="s">
        <v>7</v>
      </c>
      <c r="CB2" s="37" t="s">
        <v>7</v>
      </c>
      <c r="CC2" s="31">
        <v>0</v>
      </c>
      <c r="CD2" s="31">
        <v>0</v>
      </c>
      <c r="CE2" s="31">
        <v>0</v>
      </c>
      <c r="CF2" s="31" t="s">
        <v>7</v>
      </c>
      <c r="CG2" s="37" t="s">
        <v>7</v>
      </c>
      <c r="CH2" s="31">
        <v>0</v>
      </c>
      <c r="CI2" s="31">
        <v>0</v>
      </c>
    </row>
    <row r="4" spans="1:87" x14ac:dyDescent="0.25">
      <c r="A4" s="15" t="s">
        <v>263</v>
      </c>
    </row>
    <row r="5" spans="1:87" s="36" customFormat="1" ht="12.75" outlineLevel="1" x14ac:dyDescent="0.2">
      <c r="A5" s="108" t="s">
        <v>314</v>
      </c>
      <c r="B5" s="108" t="s">
        <v>315</v>
      </c>
      <c r="C5" s="107" t="s">
        <v>0</v>
      </c>
      <c r="D5" s="107" t="s">
        <v>316</v>
      </c>
      <c r="E5" s="107" t="s">
        <v>278</v>
      </c>
      <c r="F5" s="108" t="s">
        <v>317</v>
      </c>
      <c r="G5" s="107" t="s">
        <v>318</v>
      </c>
      <c r="H5" s="107" t="s">
        <v>319</v>
      </c>
      <c r="I5" s="107" t="s">
        <v>320</v>
      </c>
      <c r="J5" s="107" t="s">
        <v>321</v>
      </c>
      <c r="K5" s="107" t="s">
        <v>322</v>
      </c>
      <c r="L5" s="107" t="s">
        <v>323</v>
      </c>
      <c r="M5" s="108" t="s">
        <v>324</v>
      </c>
      <c r="N5" s="107" t="s">
        <v>325</v>
      </c>
      <c r="O5" s="107" t="s">
        <v>326</v>
      </c>
      <c r="P5" s="107" t="s">
        <v>327</v>
      </c>
      <c r="Q5" s="107" t="s">
        <v>328</v>
      </c>
      <c r="R5" s="107" t="s">
        <v>329</v>
      </c>
      <c r="S5" s="107" t="s">
        <v>330</v>
      </c>
      <c r="T5" s="107" t="s">
        <v>331</v>
      </c>
      <c r="U5" s="107" t="s">
        <v>332</v>
      </c>
      <c r="V5" s="107" t="s">
        <v>333</v>
      </c>
      <c r="W5" s="107" t="s">
        <v>334</v>
      </c>
      <c r="X5" s="107" t="s">
        <v>335</v>
      </c>
      <c r="Y5" s="107" t="s">
        <v>336</v>
      </c>
      <c r="Z5" s="107" t="s">
        <v>337</v>
      </c>
      <c r="AA5" s="107" t="s">
        <v>338</v>
      </c>
      <c r="AB5" s="107" t="s">
        <v>339</v>
      </c>
      <c r="AC5" s="107" t="s">
        <v>340</v>
      </c>
      <c r="AD5" s="107" t="s">
        <v>341</v>
      </c>
      <c r="AE5" s="107" t="s">
        <v>342</v>
      </c>
      <c r="AF5" s="107" t="s">
        <v>343</v>
      </c>
      <c r="AG5" s="108" t="s">
        <v>344</v>
      </c>
      <c r="AH5" s="107" t="s">
        <v>345</v>
      </c>
      <c r="AI5" s="107" t="s">
        <v>346</v>
      </c>
      <c r="AJ5" s="108" t="s">
        <v>347</v>
      </c>
      <c r="AK5" s="107" t="s">
        <v>296</v>
      </c>
      <c r="AL5" s="107" t="s">
        <v>348</v>
      </c>
      <c r="AM5" s="107" t="s">
        <v>297</v>
      </c>
      <c r="AN5" s="107" t="s">
        <v>349</v>
      </c>
      <c r="AO5" s="107" t="s">
        <v>298</v>
      </c>
      <c r="AP5" s="107" t="s">
        <v>350</v>
      </c>
      <c r="AQ5" s="107" t="s">
        <v>299</v>
      </c>
      <c r="AR5" s="107" t="s">
        <v>351</v>
      </c>
      <c r="AS5" s="107" t="s">
        <v>300</v>
      </c>
      <c r="AT5" s="107" t="s">
        <v>352</v>
      </c>
      <c r="AU5" s="108" t="s">
        <v>353</v>
      </c>
      <c r="AV5" s="108" t="s">
        <v>354</v>
      </c>
      <c r="AW5" s="108" t="s">
        <v>0</v>
      </c>
      <c r="AX5" s="108" t="s">
        <v>355</v>
      </c>
      <c r="AY5" s="108" t="s">
        <v>356</v>
      </c>
      <c r="AZ5" s="108" t="s">
        <v>357</v>
      </c>
      <c r="BA5" s="108" t="s">
        <v>327</v>
      </c>
      <c r="BB5" s="108" t="s">
        <v>358</v>
      </c>
      <c r="BC5" s="108" t="s">
        <v>359</v>
      </c>
      <c r="BD5" s="108" t="s">
        <v>360</v>
      </c>
      <c r="BE5" s="108" t="s">
        <v>361</v>
      </c>
      <c r="BF5" s="107" t="s">
        <v>362</v>
      </c>
      <c r="BG5" s="107" t="s">
        <v>363</v>
      </c>
      <c r="BH5" s="108" t="s">
        <v>364</v>
      </c>
      <c r="BI5" s="107" t="s">
        <v>365</v>
      </c>
      <c r="BJ5" s="107" t="s">
        <v>366</v>
      </c>
      <c r="BK5" s="107" t="s">
        <v>367</v>
      </c>
      <c r="BL5" s="107" t="s">
        <v>368</v>
      </c>
      <c r="BM5" s="108" t="s">
        <v>369</v>
      </c>
      <c r="BN5" s="107" t="s">
        <v>370</v>
      </c>
      <c r="BO5" s="107" t="s">
        <v>371</v>
      </c>
      <c r="BP5" s="107" t="s">
        <v>372</v>
      </c>
      <c r="BQ5" s="107" t="s">
        <v>373</v>
      </c>
      <c r="BR5" s="108" t="s">
        <v>374</v>
      </c>
      <c r="BS5" s="107" t="s">
        <v>375</v>
      </c>
      <c r="BT5" s="107" t="s">
        <v>376</v>
      </c>
      <c r="BU5" s="107" t="s">
        <v>377</v>
      </c>
      <c r="BV5" s="107" t="s">
        <v>378</v>
      </c>
      <c r="BW5" s="108" t="s">
        <v>379</v>
      </c>
      <c r="BX5" s="107" t="s">
        <v>380</v>
      </c>
      <c r="BY5" s="107" t="s">
        <v>381</v>
      </c>
      <c r="BZ5" s="107" t="s">
        <v>382</v>
      </c>
      <c r="CA5" s="107" t="s">
        <v>383</v>
      </c>
      <c r="CB5" s="108" t="s">
        <v>384</v>
      </c>
      <c r="CC5" s="107" t="s">
        <v>385</v>
      </c>
      <c r="CD5" s="107" t="s">
        <v>386</v>
      </c>
      <c r="CE5" s="107" t="s">
        <v>387</v>
      </c>
      <c r="CF5" s="107" t="s">
        <v>388</v>
      </c>
      <c r="CG5" s="108" t="s">
        <v>389</v>
      </c>
      <c r="CH5" s="107" t="s">
        <v>390</v>
      </c>
      <c r="CI5" s="107" t="s">
        <v>391</v>
      </c>
    </row>
    <row r="6" spans="1:87" outlineLevel="1" x14ac:dyDescent="0.25">
      <c r="A6" s="109"/>
      <c r="B6" s="109" t="s">
        <v>393</v>
      </c>
      <c r="C6" s="41"/>
      <c r="D6" s="41"/>
      <c r="E6" s="41"/>
      <c r="F6" s="41" t="e">
        <f>VLOOKUP(E6,'Stock Group Load'!$A:$B,2,FALSE)</f>
        <v>#N/A</v>
      </c>
      <c r="G6" s="41" t="s">
        <v>400</v>
      </c>
      <c r="H6" s="110" t="s">
        <v>400</v>
      </c>
      <c r="I6" s="41" t="s">
        <v>1</v>
      </c>
      <c r="J6" s="41" t="s">
        <v>1</v>
      </c>
      <c r="K6" s="41" t="s">
        <v>7</v>
      </c>
      <c r="L6" s="41" t="s">
        <v>7</v>
      </c>
      <c r="M6" s="41" t="s">
        <v>7</v>
      </c>
      <c r="N6" s="41" t="s">
        <v>7</v>
      </c>
      <c r="O6" s="41" t="s">
        <v>7</v>
      </c>
      <c r="P6" s="41" t="s">
        <v>7</v>
      </c>
      <c r="Q6" s="41" t="s">
        <v>7</v>
      </c>
      <c r="R6" s="110"/>
      <c r="S6" s="41">
        <v>0</v>
      </c>
      <c r="T6" s="41" t="s">
        <v>3</v>
      </c>
      <c r="U6" s="41" t="s">
        <v>3</v>
      </c>
      <c r="V6" s="41" t="s">
        <v>3</v>
      </c>
      <c r="W6" s="41" t="s">
        <v>3</v>
      </c>
      <c r="X6" s="41">
        <v>0</v>
      </c>
      <c r="Y6" s="41">
        <v>0</v>
      </c>
      <c r="Z6" s="41">
        <v>0</v>
      </c>
      <c r="AA6" s="41">
        <v>0</v>
      </c>
      <c r="AB6" s="41" t="s">
        <v>398</v>
      </c>
      <c r="AC6" s="41" t="s">
        <v>399</v>
      </c>
      <c r="AD6" s="41" t="s">
        <v>400</v>
      </c>
      <c r="AE6" s="41">
        <v>0</v>
      </c>
      <c r="AF6" s="41" t="s">
        <v>7</v>
      </c>
      <c r="AG6" s="41" t="s">
        <v>401</v>
      </c>
      <c r="AH6" s="41">
        <v>0</v>
      </c>
      <c r="AI6" s="41">
        <v>0</v>
      </c>
      <c r="AJ6" s="41" t="s">
        <v>402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 t="s">
        <v>7</v>
      </c>
      <c r="AV6" s="41" t="s">
        <v>7</v>
      </c>
      <c r="AW6" s="41" t="s">
        <v>7</v>
      </c>
      <c r="AX6" s="41" t="s">
        <v>399</v>
      </c>
      <c r="AY6" s="41" t="s">
        <v>7</v>
      </c>
      <c r="AZ6" s="41" t="s">
        <v>7</v>
      </c>
      <c r="BA6" s="41" t="s">
        <v>7</v>
      </c>
      <c r="BB6" s="41" t="s">
        <v>7</v>
      </c>
      <c r="BC6" s="41" t="s">
        <v>7</v>
      </c>
      <c r="BD6" s="41" t="s">
        <v>7</v>
      </c>
      <c r="BE6" s="41" t="s">
        <v>7</v>
      </c>
      <c r="BF6" s="41">
        <v>0</v>
      </c>
      <c r="BG6" s="41" t="s">
        <v>7</v>
      </c>
      <c r="BH6" s="41" t="s">
        <v>7</v>
      </c>
      <c r="BI6" s="41">
        <v>0</v>
      </c>
      <c r="BJ6" s="41">
        <v>0</v>
      </c>
      <c r="BK6" s="41">
        <v>0</v>
      </c>
      <c r="BL6" s="41" t="s">
        <v>7</v>
      </c>
      <c r="BM6" s="41" t="s">
        <v>7</v>
      </c>
      <c r="BN6" s="41">
        <v>0</v>
      </c>
      <c r="BO6" s="41">
        <v>0</v>
      </c>
      <c r="BP6" s="41">
        <v>0</v>
      </c>
      <c r="BQ6" s="41" t="s">
        <v>7</v>
      </c>
      <c r="BR6" s="41" t="s">
        <v>7</v>
      </c>
      <c r="BS6" s="41">
        <v>0</v>
      </c>
      <c r="BT6" s="41">
        <v>0</v>
      </c>
      <c r="BU6" s="41">
        <v>0</v>
      </c>
      <c r="BV6" s="41" t="s">
        <v>7</v>
      </c>
      <c r="BW6" s="41" t="s">
        <v>7</v>
      </c>
      <c r="BX6" s="41">
        <v>0</v>
      </c>
      <c r="BY6" s="41">
        <v>0</v>
      </c>
      <c r="BZ6" s="41">
        <v>0</v>
      </c>
      <c r="CA6" s="41" t="s">
        <v>7</v>
      </c>
      <c r="CB6" s="41" t="s">
        <v>7</v>
      </c>
      <c r="CC6" s="41">
        <v>0</v>
      </c>
      <c r="CD6" s="41">
        <v>0</v>
      </c>
      <c r="CE6" s="41">
        <v>0</v>
      </c>
      <c r="CF6" s="41" t="s">
        <v>7</v>
      </c>
      <c r="CG6" s="41" t="s">
        <v>7</v>
      </c>
      <c r="CH6" s="41">
        <v>0</v>
      </c>
      <c r="CI6" s="41">
        <v>0</v>
      </c>
    </row>
    <row r="8" spans="1:87" x14ac:dyDescent="0.25">
      <c r="A8" s="15" t="s">
        <v>165</v>
      </c>
    </row>
    <row r="9" spans="1:87" s="36" customFormat="1" ht="12.75" hidden="1" outlineLevel="1" x14ac:dyDescent="0.2">
      <c r="A9" s="108" t="s">
        <v>314</v>
      </c>
      <c r="B9" s="108" t="s">
        <v>315</v>
      </c>
      <c r="C9" s="107" t="s">
        <v>0</v>
      </c>
      <c r="D9" s="107" t="s">
        <v>316</v>
      </c>
      <c r="E9" s="107" t="s">
        <v>278</v>
      </c>
      <c r="F9" s="108" t="s">
        <v>317</v>
      </c>
      <c r="G9" s="107" t="s">
        <v>318</v>
      </c>
      <c r="H9" s="107" t="s">
        <v>319</v>
      </c>
      <c r="I9" s="107" t="s">
        <v>320</v>
      </c>
      <c r="J9" s="107" t="s">
        <v>321</v>
      </c>
      <c r="K9" s="107" t="s">
        <v>322</v>
      </c>
      <c r="L9" s="107" t="s">
        <v>323</v>
      </c>
      <c r="M9" s="108" t="s">
        <v>324</v>
      </c>
      <c r="N9" s="107" t="s">
        <v>325</v>
      </c>
      <c r="O9" s="107" t="s">
        <v>326</v>
      </c>
      <c r="P9" s="107" t="s">
        <v>327</v>
      </c>
      <c r="Q9" s="107" t="s">
        <v>328</v>
      </c>
      <c r="R9" s="107" t="s">
        <v>329</v>
      </c>
      <c r="S9" s="107" t="s">
        <v>330</v>
      </c>
      <c r="T9" s="107" t="s">
        <v>331</v>
      </c>
      <c r="U9" s="107" t="s">
        <v>332</v>
      </c>
      <c r="V9" s="107" t="s">
        <v>333</v>
      </c>
      <c r="W9" s="107" t="s">
        <v>334</v>
      </c>
      <c r="X9" s="107" t="s">
        <v>335</v>
      </c>
      <c r="Y9" s="107" t="s">
        <v>336</v>
      </c>
      <c r="Z9" s="107" t="s">
        <v>337</v>
      </c>
      <c r="AA9" s="107" t="s">
        <v>338</v>
      </c>
      <c r="AB9" s="107" t="s">
        <v>339</v>
      </c>
      <c r="AC9" s="107" t="s">
        <v>340</v>
      </c>
      <c r="AD9" s="107" t="s">
        <v>341</v>
      </c>
      <c r="AE9" s="107" t="s">
        <v>342</v>
      </c>
      <c r="AF9" s="107" t="s">
        <v>343</v>
      </c>
      <c r="AG9" s="108" t="s">
        <v>344</v>
      </c>
      <c r="AH9" s="107" t="s">
        <v>345</v>
      </c>
      <c r="AI9" s="107" t="s">
        <v>346</v>
      </c>
      <c r="AJ9" s="108" t="s">
        <v>347</v>
      </c>
      <c r="AK9" s="107" t="s">
        <v>296</v>
      </c>
      <c r="AL9" s="107" t="s">
        <v>348</v>
      </c>
      <c r="AM9" s="107" t="s">
        <v>297</v>
      </c>
      <c r="AN9" s="107" t="s">
        <v>349</v>
      </c>
      <c r="AO9" s="107" t="s">
        <v>298</v>
      </c>
      <c r="AP9" s="107" t="s">
        <v>350</v>
      </c>
      <c r="AQ9" s="107" t="s">
        <v>299</v>
      </c>
      <c r="AR9" s="107" t="s">
        <v>351</v>
      </c>
      <c r="AS9" s="107" t="s">
        <v>300</v>
      </c>
      <c r="AT9" s="107" t="s">
        <v>352</v>
      </c>
      <c r="AU9" s="108" t="s">
        <v>353</v>
      </c>
      <c r="AV9" s="108" t="s">
        <v>354</v>
      </c>
      <c r="AW9" s="108" t="s">
        <v>0</v>
      </c>
      <c r="AX9" s="108" t="s">
        <v>355</v>
      </c>
      <c r="AY9" s="108" t="s">
        <v>356</v>
      </c>
      <c r="AZ9" s="108" t="s">
        <v>357</v>
      </c>
      <c r="BA9" s="108" t="s">
        <v>327</v>
      </c>
      <c r="BB9" s="108" t="s">
        <v>358</v>
      </c>
      <c r="BC9" s="108" t="s">
        <v>359</v>
      </c>
      <c r="BD9" s="108" t="s">
        <v>360</v>
      </c>
      <c r="BE9" s="108" t="s">
        <v>361</v>
      </c>
      <c r="BF9" s="107" t="s">
        <v>362</v>
      </c>
      <c r="BG9" s="107" t="s">
        <v>363</v>
      </c>
      <c r="BH9" s="108" t="s">
        <v>364</v>
      </c>
      <c r="BI9" s="107" t="s">
        <v>365</v>
      </c>
      <c r="BJ9" s="107" t="s">
        <v>366</v>
      </c>
      <c r="BK9" s="107" t="s">
        <v>367</v>
      </c>
      <c r="BL9" s="107" t="s">
        <v>368</v>
      </c>
      <c r="BM9" s="108" t="s">
        <v>369</v>
      </c>
      <c r="BN9" s="107" t="s">
        <v>370</v>
      </c>
      <c r="BO9" s="107" t="s">
        <v>371</v>
      </c>
      <c r="BP9" s="107" t="s">
        <v>372</v>
      </c>
      <c r="BQ9" s="107" t="s">
        <v>373</v>
      </c>
      <c r="BR9" s="108" t="s">
        <v>374</v>
      </c>
      <c r="BS9" s="107" t="s">
        <v>375</v>
      </c>
      <c r="BT9" s="107" t="s">
        <v>376</v>
      </c>
      <c r="BU9" s="107" t="s">
        <v>377</v>
      </c>
      <c r="BV9" s="107" t="s">
        <v>378</v>
      </c>
      <c r="BW9" s="108" t="s">
        <v>379</v>
      </c>
      <c r="BX9" s="107" t="s">
        <v>380</v>
      </c>
      <c r="BY9" s="107" t="s">
        <v>381</v>
      </c>
      <c r="BZ9" s="107" t="s">
        <v>382</v>
      </c>
      <c r="CA9" s="107" t="s">
        <v>383</v>
      </c>
      <c r="CB9" s="108" t="s">
        <v>384</v>
      </c>
      <c r="CC9" s="107" t="s">
        <v>385</v>
      </c>
      <c r="CD9" s="107" t="s">
        <v>386</v>
      </c>
      <c r="CE9" s="107" t="s">
        <v>387</v>
      </c>
      <c r="CF9" s="107" t="s">
        <v>388</v>
      </c>
      <c r="CG9" s="108" t="s">
        <v>389</v>
      </c>
      <c r="CH9" s="107" t="s">
        <v>390</v>
      </c>
      <c r="CI9" s="107" t="s">
        <v>391</v>
      </c>
    </row>
    <row r="10" spans="1:87" collapsed="1" x14ac:dyDescent="0.25">
      <c r="A10" s="16"/>
    </row>
    <row r="11" spans="1:87" x14ac:dyDescent="0.25">
      <c r="A11" s="16"/>
    </row>
    <row r="12" spans="1:87" x14ac:dyDescent="0.25">
      <c r="A12" s="15" t="s">
        <v>174</v>
      </c>
    </row>
    <row r="13" spans="1:87" s="36" customFormat="1" ht="12.75" hidden="1" outlineLevel="1" x14ac:dyDescent="0.2">
      <c r="A13" s="108" t="s">
        <v>314</v>
      </c>
      <c r="B13" s="108" t="s">
        <v>315</v>
      </c>
      <c r="C13" s="107" t="s">
        <v>0</v>
      </c>
      <c r="D13" s="107" t="s">
        <v>316</v>
      </c>
      <c r="E13" s="107" t="s">
        <v>278</v>
      </c>
      <c r="F13" s="108" t="s">
        <v>317</v>
      </c>
      <c r="G13" s="107" t="s">
        <v>318</v>
      </c>
      <c r="H13" s="107" t="s">
        <v>319</v>
      </c>
      <c r="I13" s="107" t="s">
        <v>320</v>
      </c>
      <c r="J13" s="107" t="s">
        <v>321</v>
      </c>
      <c r="K13" s="107" t="s">
        <v>322</v>
      </c>
      <c r="L13" s="107" t="s">
        <v>323</v>
      </c>
      <c r="M13" s="108" t="s">
        <v>324</v>
      </c>
      <c r="N13" s="107" t="s">
        <v>325</v>
      </c>
      <c r="O13" s="107" t="s">
        <v>326</v>
      </c>
      <c r="P13" s="107" t="s">
        <v>327</v>
      </c>
      <c r="Q13" s="107" t="s">
        <v>328</v>
      </c>
      <c r="R13" s="107" t="s">
        <v>329</v>
      </c>
      <c r="S13" s="107" t="s">
        <v>330</v>
      </c>
      <c r="T13" s="107" t="s">
        <v>331</v>
      </c>
      <c r="U13" s="107" t="s">
        <v>332</v>
      </c>
      <c r="V13" s="107" t="s">
        <v>333</v>
      </c>
      <c r="W13" s="107" t="s">
        <v>334</v>
      </c>
      <c r="X13" s="107" t="s">
        <v>335</v>
      </c>
      <c r="Y13" s="107" t="s">
        <v>336</v>
      </c>
      <c r="Z13" s="107" t="s">
        <v>337</v>
      </c>
      <c r="AA13" s="107" t="s">
        <v>338</v>
      </c>
      <c r="AB13" s="107" t="s">
        <v>339</v>
      </c>
      <c r="AC13" s="107" t="s">
        <v>340</v>
      </c>
      <c r="AD13" s="107" t="s">
        <v>341</v>
      </c>
      <c r="AE13" s="107" t="s">
        <v>342</v>
      </c>
      <c r="AF13" s="107" t="s">
        <v>343</v>
      </c>
      <c r="AG13" s="108" t="s">
        <v>344</v>
      </c>
      <c r="AH13" s="107" t="s">
        <v>345</v>
      </c>
      <c r="AI13" s="107" t="s">
        <v>346</v>
      </c>
      <c r="AJ13" s="108" t="s">
        <v>347</v>
      </c>
      <c r="AK13" s="107" t="s">
        <v>296</v>
      </c>
      <c r="AL13" s="107" t="s">
        <v>348</v>
      </c>
      <c r="AM13" s="107" t="s">
        <v>297</v>
      </c>
      <c r="AN13" s="107" t="s">
        <v>349</v>
      </c>
      <c r="AO13" s="107" t="s">
        <v>298</v>
      </c>
      <c r="AP13" s="107" t="s">
        <v>350</v>
      </c>
      <c r="AQ13" s="107" t="s">
        <v>299</v>
      </c>
      <c r="AR13" s="107" t="s">
        <v>351</v>
      </c>
      <c r="AS13" s="107" t="s">
        <v>300</v>
      </c>
      <c r="AT13" s="107" t="s">
        <v>352</v>
      </c>
      <c r="AU13" s="108" t="s">
        <v>353</v>
      </c>
      <c r="AV13" s="108" t="s">
        <v>354</v>
      </c>
      <c r="AW13" s="108" t="s">
        <v>0</v>
      </c>
      <c r="AX13" s="108" t="s">
        <v>355</v>
      </c>
      <c r="AY13" s="108" t="s">
        <v>356</v>
      </c>
      <c r="AZ13" s="108" t="s">
        <v>357</v>
      </c>
      <c r="BA13" s="108" t="s">
        <v>327</v>
      </c>
      <c r="BB13" s="108" t="s">
        <v>358</v>
      </c>
      <c r="BC13" s="108" t="s">
        <v>359</v>
      </c>
      <c r="BD13" s="108" t="s">
        <v>360</v>
      </c>
      <c r="BE13" s="108" t="s">
        <v>361</v>
      </c>
      <c r="BF13" s="107" t="s">
        <v>362</v>
      </c>
      <c r="BG13" s="107" t="s">
        <v>363</v>
      </c>
      <c r="BH13" s="108" t="s">
        <v>364</v>
      </c>
      <c r="BI13" s="107" t="s">
        <v>365</v>
      </c>
      <c r="BJ13" s="107" t="s">
        <v>366</v>
      </c>
      <c r="BK13" s="107" t="s">
        <v>367</v>
      </c>
      <c r="BL13" s="107" t="s">
        <v>368</v>
      </c>
      <c r="BM13" s="108" t="s">
        <v>369</v>
      </c>
      <c r="BN13" s="107" t="s">
        <v>370</v>
      </c>
      <c r="BO13" s="107" t="s">
        <v>371</v>
      </c>
      <c r="BP13" s="107" t="s">
        <v>372</v>
      </c>
      <c r="BQ13" s="107" t="s">
        <v>373</v>
      </c>
      <c r="BR13" s="108" t="s">
        <v>374</v>
      </c>
      <c r="BS13" s="107" t="s">
        <v>375</v>
      </c>
      <c r="BT13" s="107" t="s">
        <v>376</v>
      </c>
      <c r="BU13" s="107" t="s">
        <v>377</v>
      </c>
      <c r="BV13" s="107" t="s">
        <v>378</v>
      </c>
      <c r="BW13" s="108" t="s">
        <v>379</v>
      </c>
      <c r="BX13" s="107" t="s">
        <v>380</v>
      </c>
      <c r="BY13" s="107" t="s">
        <v>381</v>
      </c>
      <c r="BZ13" s="107" t="s">
        <v>382</v>
      </c>
      <c r="CA13" s="107" t="s">
        <v>383</v>
      </c>
      <c r="CB13" s="108" t="s">
        <v>384</v>
      </c>
      <c r="CC13" s="107" t="s">
        <v>385</v>
      </c>
      <c r="CD13" s="107" t="s">
        <v>386</v>
      </c>
      <c r="CE13" s="107" t="s">
        <v>387</v>
      </c>
      <c r="CF13" s="107" t="s">
        <v>388</v>
      </c>
      <c r="CG13" s="108" t="s">
        <v>389</v>
      </c>
      <c r="CH13" s="107" t="s">
        <v>390</v>
      </c>
      <c r="CI13" s="107" t="s">
        <v>391</v>
      </c>
    </row>
    <row r="14" spans="1:87" collapsed="1" x14ac:dyDescent="0.25"/>
  </sheetData>
  <sortState ref="A97:CI153">
    <sortCondition ref="A7"/>
  </sortState>
  <conditionalFormatting sqref="A6 C6:E6">
    <cfRule type="containsBlanks" dxfId="3" priority="3">
      <formula>LEN(TRIM(A6))=0</formula>
    </cfRule>
  </conditionalFormatting>
  <conditionalFormatting sqref="F6">
    <cfRule type="containsErrors" dxfId="2" priority="2">
      <formula>ISERROR(F6)</formula>
    </cfRule>
  </conditionalFormatting>
  <conditionalFormatting sqref="R6">
    <cfRule type="containsBlanks" dxfId="1" priority="1">
      <formula>LEN(TRIM(R6))=0</formula>
    </cfRule>
  </conditionalFormatting>
  <dataValidations count="1">
    <dataValidation type="list" allowBlank="1" showInputMessage="1" showErrorMessage="1" sqref="G6:H8 G10:H12 G14:H17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50"/>
  </sheetPr>
  <dimension ref="A1:T4"/>
  <sheetViews>
    <sheetView workbookViewId="0">
      <pane xSplit="4" ySplit="3" topLeftCell="E4" activePane="bottomRight" state="frozen"/>
      <selection pane="topRight" activeCell="K1" sqref="K1"/>
      <selection pane="bottomLeft" activeCell="A4" sqref="A4"/>
      <selection pane="bottomRight" activeCell="C9" sqref="C9"/>
    </sheetView>
  </sheetViews>
  <sheetFormatPr defaultRowHeight="15" x14ac:dyDescent="0.25"/>
  <cols>
    <col min="1" max="1" width="13.5703125" customWidth="1"/>
    <col min="2" max="2" width="34.28515625" customWidth="1"/>
    <col min="3" max="20" width="11.85546875" customWidth="1"/>
  </cols>
  <sheetData>
    <row r="1" spans="1:20" ht="18.75" x14ac:dyDescent="0.3">
      <c r="A1" s="22" t="s">
        <v>417</v>
      </c>
      <c r="B1" s="22"/>
    </row>
    <row r="3" spans="1:20" s="4" customFormat="1" ht="30" customHeight="1" x14ac:dyDescent="0.25">
      <c r="A3" s="30" t="s">
        <v>416</v>
      </c>
      <c r="B3" s="30" t="s">
        <v>0</v>
      </c>
      <c r="C3" s="30" t="s">
        <v>418</v>
      </c>
      <c r="D3" s="30" t="s">
        <v>419</v>
      </c>
      <c r="E3" s="30" t="s">
        <v>420</v>
      </c>
      <c r="F3" s="30" t="s">
        <v>421</v>
      </c>
      <c r="G3" s="30" t="s">
        <v>422</v>
      </c>
      <c r="H3" s="30" t="s">
        <v>423</v>
      </c>
      <c r="I3" s="30" t="s">
        <v>424</v>
      </c>
      <c r="J3" s="30" t="s">
        <v>425</v>
      </c>
      <c r="K3" s="30" t="s">
        <v>426</v>
      </c>
      <c r="L3" s="30" t="s">
        <v>427</v>
      </c>
      <c r="M3" s="30" t="s">
        <v>428</v>
      </c>
      <c r="N3" s="30" t="s">
        <v>429</v>
      </c>
      <c r="O3" s="30" t="s">
        <v>430</v>
      </c>
      <c r="P3" s="30" t="s">
        <v>431</v>
      </c>
      <c r="Q3" s="30" t="s">
        <v>432</v>
      </c>
      <c r="R3" s="30" t="s">
        <v>433</v>
      </c>
      <c r="S3" s="30" t="s">
        <v>434</v>
      </c>
      <c r="T3" s="30" t="s">
        <v>435</v>
      </c>
    </row>
    <row r="4" spans="1:20" x14ac:dyDescent="0.25">
      <c r="A4" s="109" t="s">
        <v>410</v>
      </c>
      <c r="B4" s="40" t="str">
        <f>VLOOKUP(A4,'Groups Load Format'!$A:$B,2,FALSE)</f>
        <v>Plant</v>
      </c>
      <c r="C4" s="2"/>
      <c r="D4" s="2"/>
      <c r="E4" s="2"/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</row>
  </sheetData>
  <autoFilter ref="A3:T4"/>
  <pageMargins left="0.39370078740157483" right="0.15748031496062992" top="0.31496062992125984" bottom="0.27559055118110237" header="0.31496062992125984" footer="0.31496062992125984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8DF0267A-7E39-4A7B-A215-C7D862E747A6}">
            <xm:f>AND(C4&lt;&gt;"",ISERROR(VLOOKUP(C4,'Stock Item Format'!$A:$A,1,FALSE)),ISERROR(VLOOKUP(C4,'Groups Load Format'!$A:$A,1,FALSE)))=TRUE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C4:T4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"/>
  <sheetViews>
    <sheetView workbookViewId="0">
      <selection activeCell="D6" sqref="D6"/>
    </sheetView>
  </sheetViews>
  <sheetFormatPr defaultRowHeight="15" x14ac:dyDescent="0.25"/>
  <cols>
    <col min="1" max="1" width="13.5703125" customWidth="1"/>
    <col min="2" max="2" width="12.85546875" customWidth="1"/>
    <col min="18" max="16384" width="9.140625" style="38"/>
  </cols>
  <sheetData>
    <row r="1" spans="1:17" x14ac:dyDescent="0.25">
      <c r="A1" s="3" t="s">
        <v>609</v>
      </c>
    </row>
    <row r="4" spans="1:17" s="98" customFormat="1" x14ac:dyDescent="0.25">
      <c r="A4" s="97" t="s">
        <v>612</v>
      </c>
      <c r="B4" s="118" t="s">
        <v>611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x14ac:dyDescent="0.25">
      <c r="A5" s="2" t="s">
        <v>610</v>
      </c>
      <c r="B5" s="2" t="s">
        <v>1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440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441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442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">
    <mergeCell ref="B4: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C000"/>
  </sheetPr>
  <dimension ref="A1:AL385"/>
  <sheetViews>
    <sheetView topLeftCell="B1" workbookViewId="0">
      <selection activeCell="B1" sqref="B1"/>
    </sheetView>
  </sheetViews>
  <sheetFormatPr defaultRowHeight="15" x14ac:dyDescent="0.25"/>
  <cols>
    <col min="1" max="1" width="0" style="38" hidden="1" customWidth="1"/>
    <col min="2" max="2" width="10.28515625" customWidth="1"/>
    <col min="3" max="3" width="24.85546875" bestFit="1" customWidth="1"/>
    <col min="4" max="4" width="16.7109375" bestFit="1" customWidth="1"/>
    <col min="5" max="5" width="5.85546875" bestFit="1" customWidth="1"/>
    <col min="6" max="7" width="6.42578125" bestFit="1" customWidth="1"/>
    <col min="8" max="8" width="5.42578125" bestFit="1" customWidth="1"/>
    <col min="9" max="9" width="6.85546875" bestFit="1" customWidth="1"/>
    <col min="10" max="10" width="16.28515625" bestFit="1" customWidth="1"/>
    <col min="11" max="11" width="15" bestFit="1" customWidth="1"/>
    <col min="12" max="12" width="10.42578125" bestFit="1" customWidth="1"/>
    <col min="13" max="13" width="14.5703125" bestFit="1" customWidth="1"/>
    <col min="14" max="14" width="21" bestFit="1" customWidth="1"/>
    <col min="15" max="15" width="11.5703125" bestFit="1" customWidth="1"/>
    <col min="16" max="16" width="12" bestFit="1" customWidth="1"/>
    <col min="17" max="17" width="9.42578125" bestFit="1" customWidth="1"/>
    <col min="18" max="18" width="11.140625" bestFit="1" customWidth="1"/>
    <col min="19" max="19" width="11.5703125" bestFit="1" customWidth="1"/>
    <col min="20" max="20" width="9.7109375" bestFit="1" customWidth="1"/>
    <col min="21" max="21" width="12" bestFit="1" customWidth="1"/>
    <col min="22" max="22" width="7.140625" bestFit="1" customWidth="1"/>
    <col min="23" max="23" width="6.28515625" bestFit="1" customWidth="1"/>
    <col min="24" max="24" width="11.5703125" bestFit="1" customWidth="1"/>
    <col min="25" max="25" width="6.28515625" bestFit="1" customWidth="1"/>
    <col min="26" max="26" width="6.85546875" bestFit="1" customWidth="1"/>
    <col min="27" max="27" width="9" bestFit="1" customWidth="1"/>
    <col min="28" max="28" width="13.5703125" bestFit="1" customWidth="1"/>
    <col min="29" max="29" width="10.85546875" customWidth="1"/>
    <col min="30" max="30" width="4.7109375" bestFit="1" customWidth="1"/>
    <col min="31" max="31" width="6.140625" bestFit="1" customWidth="1"/>
    <col min="32" max="32" width="6.42578125" bestFit="1" customWidth="1"/>
    <col min="33" max="33" width="8.42578125" bestFit="1" customWidth="1"/>
    <col min="34" max="34" width="11.28515625" bestFit="1" customWidth="1"/>
    <col min="35" max="35" width="8.42578125" bestFit="1" customWidth="1"/>
    <col min="36" max="36" width="23.5703125" bestFit="1" customWidth="1"/>
    <col min="37" max="37" width="8.42578125" bestFit="1" customWidth="1"/>
    <col min="38" max="38" width="12.140625" customWidth="1"/>
    <col min="39" max="16384" width="9.140625" style="38"/>
  </cols>
  <sheetData>
    <row r="1" spans="1:38" x14ac:dyDescent="0.25">
      <c r="B1" s="3" t="s">
        <v>437</v>
      </c>
    </row>
    <row r="3" spans="1:38" s="106" customFormat="1" ht="30" customHeight="1" x14ac:dyDescent="0.25">
      <c r="B3" s="104" t="s">
        <v>438</v>
      </c>
      <c r="C3" s="104" t="s">
        <v>0</v>
      </c>
      <c r="D3" s="104" t="s">
        <v>439</v>
      </c>
      <c r="E3" s="104" t="s">
        <v>582</v>
      </c>
      <c r="F3" s="104" t="s">
        <v>583</v>
      </c>
      <c r="G3" s="104" t="s">
        <v>584</v>
      </c>
      <c r="H3" s="104" t="s">
        <v>585</v>
      </c>
      <c r="I3" s="104" t="s">
        <v>586</v>
      </c>
      <c r="J3" s="104" t="s">
        <v>587</v>
      </c>
      <c r="K3" s="104" t="s">
        <v>588</v>
      </c>
      <c r="L3" s="104" t="s">
        <v>622</v>
      </c>
      <c r="M3" s="104" t="s">
        <v>589</v>
      </c>
      <c r="N3" s="104" t="s">
        <v>623</v>
      </c>
      <c r="O3" s="104" t="s">
        <v>590</v>
      </c>
      <c r="P3" s="104" t="s">
        <v>591</v>
      </c>
      <c r="Q3" s="104" t="s">
        <v>592</v>
      </c>
      <c r="R3" s="104" t="s">
        <v>593</v>
      </c>
      <c r="S3" s="104" t="s">
        <v>594</v>
      </c>
      <c r="T3" s="104" t="s">
        <v>595</v>
      </c>
      <c r="U3" s="104" t="s">
        <v>596</v>
      </c>
      <c r="V3" s="104" t="s">
        <v>597</v>
      </c>
      <c r="W3" s="104" t="s">
        <v>598</v>
      </c>
      <c r="X3" s="104" t="s">
        <v>599</v>
      </c>
      <c r="Y3" s="104" t="s">
        <v>600</v>
      </c>
      <c r="Z3" s="104" t="s">
        <v>601</v>
      </c>
      <c r="AA3" s="104" t="s">
        <v>602</v>
      </c>
      <c r="AB3" s="104" t="s">
        <v>603</v>
      </c>
      <c r="AC3" s="104" t="s">
        <v>604</v>
      </c>
      <c r="AD3" s="104" t="s">
        <v>339</v>
      </c>
      <c r="AE3" s="104" t="s">
        <v>605</v>
      </c>
      <c r="AF3" s="104" t="s">
        <v>606</v>
      </c>
      <c r="AG3" s="104" t="s">
        <v>436</v>
      </c>
      <c r="AH3" s="104" t="s">
        <v>607</v>
      </c>
      <c r="AI3" s="104" t="s">
        <v>440</v>
      </c>
      <c r="AJ3" s="104" t="s">
        <v>608</v>
      </c>
      <c r="AK3" s="104" t="s">
        <v>441</v>
      </c>
      <c r="AL3" s="104" t="s">
        <v>624</v>
      </c>
    </row>
    <row r="4" spans="1:38" x14ac:dyDescent="0.25">
      <c r="A4" s="38" t="str">
        <f>B4&amp;"."&amp;J4</f>
        <v>P110.P</v>
      </c>
      <c r="B4" s="105" t="s">
        <v>274</v>
      </c>
      <c r="C4" s="41" t="s">
        <v>443</v>
      </c>
      <c r="D4" s="41" t="s">
        <v>443</v>
      </c>
      <c r="E4" s="41" t="s">
        <v>1</v>
      </c>
      <c r="F4" s="41" t="s">
        <v>7</v>
      </c>
      <c r="G4" s="105" t="s">
        <v>7</v>
      </c>
      <c r="H4" s="41" t="s">
        <v>7</v>
      </c>
      <c r="I4" s="41" t="s">
        <v>7</v>
      </c>
      <c r="J4" s="41" t="s">
        <v>164</v>
      </c>
      <c r="K4" s="105" t="s">
        <v>403</v>
      </c>
      <c r="L4" s="41" t="s">
        <v>395</v>
      </c>
      <c r="M4" s="41" t="s">
        <v>1</v>
      </c>
      <c r="N4" s="41" t="s">
        <v>3</v>
      </c>
      <c r="O4" s="41" t="s">
        <v>625</v>
      </c>
      <c r="P4" s="41" t="s">
        <v>7</v>
      </c>
      <c r="Q4" s="41" t="s">
        <v>626</v>
      </c>
      <c r="R4" s="41" t="s">
        <v>7</v>
      </c>
      <c r="S4" s="41" t="s">
        <v>627</v>
      </c>
      <c r="T4" s="41" t="s">
        <v>7</v>
      </c>
      <c r="U4" s="41" t="s">
        <v>7</v>
      </c>
      <c r="V4" s="41" t="s">
        <v>3</v>
      </c>
      <c r="W4" s="41" t="s">
        <v>7</v>
      </c>
      <c r="X4" s="105" t="s">
        <v>7</v>
      </c>
      <c r="Y4" s="41" t="s">
        <v>7</v>
      </c>
      <c r="Z4" s="105" t="s">
        <v>7</v>
      </c>
      <c r="AA4" s="41" t="s">
        <v>7</v>
      </c>
      <c r="AB4" s="105" t="s">
        <v>7</v>
      </c>
      <c r="AC4" s="41">
        <v>0</v>
      </c>
      <c r="AD4" s="41" t="s">
        <v>7</v>
      </c>
      <c r="AE4" s="105" t="s">
        <v>401</v>
      </c>
      <c r="AF4" s="41" t="s">
        <v>3</v>
      </c>
      <c r="AG4" s="41" t="s">
        <v>164</v>
      </c>
      <c r="AH4" s="105" t="s">
        <v>403</v>
      </c>
      <c r="AI4" s="41" t="s">
        <v>628</v>
      </c>
      <c r="AJ4" s="105" t="s">
        <v>443</v>
      </c>
      <c r="AK4" s="41" t="s">
        <v>7</v>
      </c>
      <c r="AL4" s="105" t="s">
        <v>7</v>
      </c>
    </row>
    <row r="5" spans="1:38" x14ac:dyDescent="0.25">
      <c r="A5" s="38" t="str">
        <f t="shared" ref="A5:A68" si="0">B5&amp;"."&amp;J5</f>
        <v>P310.P</v>
      </c>
      <c r="B5" s="105" t="s">
        <v>444</v>
      </c>
      <c r="C5" s="41" t="s">
        <v>445</v>
      </c>
      <c r="D5" s="41" t="s">
        <v>445</v>
      </c>
      <c r="E5" s="41" t="s">
        <v>1</v>
      </c>
      <c r="F5" s="41" t="s">
        <v>7</v>
      </c>
      <c r="G5" s="105" t="s">
        <v>7</v>
      </c>
      <c r="H5" s="41" t="s">
        <v>7</v>
      </c>
      <c r="I5" s="41" t="s">
        <v>7</v>
      </c>
      <c r="J5" s="41" t="s">
        <v>164</v>
      </c>
      <c r="K5" s="105" t="s">
        <v>403</v>
      </c>
      <c r="L5" s="41" t="s">
        <v>395</v>
      </c>
      <c r="M5" s="41" t="s">
        <v>1</v>
      </c>
      <c r="N5" s="41" t="s">
        <v>3</v>
      </c>
      <c r="O5" s="41" t="s">
        <v>7</v>
      </c>
      <c r="P5" s="41" t="s">
        <v>7</v>
      </c>
      <c r="Q5" s="41" t="s">
        <v>626</v>
      </c>
      <c r="R5" s="41" t="s">
        <v>7</v>
      </c>
      <c r="S5" s="41" t="s">
        <v>627</v>
      </c>
      <c r="T5" s="41" t="s">
        <v>7</v>
      </c>
      <c r="U5" s="41" t="s">
        <v>7</v>
      </c>
      <c r="V5" s="41" t="s">
        <v>3</v>
      </c>
      <c r="W5" s="41" t="s">
        <v>7</v>
      </c>
      <c r="X5" s="105" t="s">
        <v>7</v>
      </c>
      <c r="Y5" s="41" t="s">
        <v>7</v>
      </c>
      <c r="Z5" s="105" t="s">
        <v>7</v>
      </c>
      <c r="AA5" s="41" t="s">
        <v>7</v>
      </c>
      <c r="AB5" s="105" t="s">
        <v>7</v>
      </c>
      <c r="AC5" s="41">
        <v>0</v>
      </c>
      <c r="AD5" s="41" t="s">
        <v>7</v>
      </c>
      <c r="AE5" s="105" t="s">
        <v>401</v>
      </c>
      <c r="AF5" s="41" t="s">
        <v>3</v>
      </c>
      <c r="AG5" s="41" t="s">
        <v>164</v>
      </c>
      <c r="AH5" s="105" t="s">
        <v>403</v>
      </c>
      <c r="AI5" s="41" t="s">
        <v>629</v>
      </c>
      <c r="AJ5" s="105" t="s">
        <v>630</v>
      </c>
      <c r="AK5" s="41" t="s">
        <v>7</v>
      </c>
      <c r="AL5" s="105" t="s">
        <v>7</v>
      </c>
    </row>
    <row r="6" spans="1:38" x14ac:dyDescent="0.25">
      <c r="A6" s="38" t="str">
        <f t="shared" si="0"/>
        <v>P311.P</v>
      </c>
      <c r="B6" s="105" t="s">
        <v>631</v>
      </c>
      <c r="C6" s="41" t="s">
        <v>632</v>
      </c>
      <c r="D6" s="41" t="s">
        <v>633</v>
      </c>
      <c r="E6" s="41" t="s">
        <v>1</v>
      </c>
      <c r="F6" s="41" t="s">
        <v>7</v>
      </c>
      <c r="G6" s="105" t="s">
        <v>7</v>
      </c>
      <c r="H6" s="41" t="s">
        <v>634</v>
      </c>
      <c r="I6" s="41" t="s">
        <v>7</v>
      </c>
      <c r="J6" s="41" t="s">
        <v>164</v>
      </c>
      <c r="K6" s="105" t="s">
        <v>403</v>
      </c>
      <c r="L6" s="41" t="s">
        <v>395</v>
      </c>
      <c r="M6" s="41" t="s">
        <v>1</v>
      </c>
      <c r="N6" s="41" t="s">
        <v>3</v>
      </c>
      <c r="O6" s="41" t="s">
        <v>7</v>
      </c>
      <c r="P6" s="41" t="s">
        <v>7</v>
      </c>
      <c r="Q6" s="41" t="s">
        <v>635</v>
      </c>
      <c r="R6" s="41" t="s">
        <v>7</v>
      </c>
      <c r="S6" s="41" t="s">
        <v>7</v>
      </c>
      <c r="T6" s="41" t="s">
        <v>7</v>
      </c>
      <c r="U6" s="41" t="s">
        <v>7</v>
      </c>
      <c r="V6" s="41" t="s">
        <v>3</v>
      </c>
      <c r="W6" s="41" t="s">
        <v>7</v>
      </c>
      <c r="X6" s="105" t="s">
        <v>7</v>
      </c>
      <c r="Y6" s="41" t="s">
        <v>7</v>
      </c>
      <c r="Z6" s="105" t="s">
        <v>7</v>
      </c>
      <c r="AA6" s="41" t="s">
        <v>7</v>
      </c>
      <c r="AB6" s="105" t="s">
        <v>7</v>
      </c>
      <c r="AC6" s="41">
        <v>0</v>
      </c>
      <c r="AD6" s="41" t="s">
        <v>7</v>
      </c>
      <c r="AE6" s="105" t="s">
        <v>401</v>
      </c>
      <c r="AF6" s="41" t="s">
        <v>1</v>
      </c>
      <c r="AG6" s="41" t="s">
        <v>164</v>
      </c>
      <c r="AH6" s="105" t="s">
        <v>403</v>
      </c>
      <c r="AI6" s="41" t="s">
        <v>636</v>
      </c>
      <c r="AJ6" s="105" t="s">
        <v>637</v>
      </c>
      <c r="AK6" s="41" t="s">
        <v>7</v>
      </c>
      <c r="AL6" s="105" t="s">
        <v>7</v>
      </c>
    </row>
    <row r="7" spans="1:38" x14ac:dyDescent="0.25">
      <c r="A7" s="38" t="str">
        <f t="shared" si="0"/>
        <v>P360.P</v>
      </c>
      <c r="B7" s="105" t="s">
        <v>446</v>
      </c>
      <c r="C7" s="41" t="s">
        <v>447</v>
      </c>
      <c r="D7" s="41" t="s">
        <v>448</v>
      </c>
      <c r="E7" s="41" t="s">
        <v>1</v>
      </c>
      <c r="F7" s="41" t="s">
        <v>7</v>
      </c>
      <c r="G7" s="105" t="s">
        <v>7</v>
      </c>
      <c r="H7" s="41" t="s">
        <v>7</v>
      </c>
      <c r="I7" s="41" t="s">
        <v>7</v>
      </c>
      <c r="J7" s="41" t="s">
        <v>164</v>
      </c>
      <c r="K7" s="105" t="s">
        <v>403</v>
      </c>
      <c r="L7" s="41" t="s">
        <v>395</v>
      </c>
      <c r="M7" s="41" t="s">
        <v>1</v>
      </c>
      <c r="N7" s="41" t="s">
        <v>3</v>
      </c>
      <c r="O7" s="41" t="s">
        <v>625</v>
      </c>
      <c r="P7" s="41" t="s">
        <v>638</v>
      </c>
      <c r="Q7" s="41" t="s">
        <v>626</v>
      </c>
      <c r="R7" s="41" t="s">
        <v>7</v>
      </c>
      <c r="S7" s="41" t="s">
        <v>627</v>
      </c>
      <c r="T7" s="41" t="s">
        <v>7</v>
      </c>
      <c r="U7" s="41" t="s">
        <v>7</v>
      </c>
      <c r="V7" s="41" t="s">
        <v>3</v>
      </c>
      <c r="W7" s="41" t="s">
        <v>7</v>
      </c>
      <c r="X7" s="105" t="s">
        <v>7</v>
      </c>
      <c r="Y7" s="41" t="s">
        <v>7</v>
      </c>
      <c r="Z7" s="105" t="s">
        <v>7</v>
      </c>
      <c r="AA7" s="41" t="s">
        <v>7</v>
      </c>
      <c r="AB7" s="105" t="s">
        <v>7</v>
      </c>
      <c r="AC7" s="41">
        <v>0</v>
      </c>
      <c r="AD7" s="41" t="s">
        <v>7</v>
      </c>
      <c r="AE7" s="105" t="s">
        <v>401</v>
      </c>
      <c r="AF7" s="41" t="s">
        <v>3</v>
      </c>
      <c r="AG7" s="41" t="s">
        <v>164</v>
      </c>
      <c r="AH7" s="105" t="s">
        <v>403</v>
      </c>
      <c r="AI7" s="41" t="s">
        <v>629</v>
      </c>
      <c r="AJ7" s="105" t="s">
        <v>630</v>
      </c>
      <c r="AK7" s="41" t="s">
        <v>7</v>
      </c>
      <c r="AL7" s="105" t="s">
        <v>7</v>
      </c>
    </row>
    <row r="8" spans="1:38" x14ac:dyDescent="0.25">
      <c r="A8" s="38" t="str">
        <f t="shared" si="0"/>
        <v>P510.P</v>
      </c>
      <c r="B8" s="105" t="s">
        <v>449</v>
      </c>
      <c r="C8" s="41" t="s">
        <v>639</v>
      </c>
      <c r="D8" s="41" t="s">
        <v>450</v>
      </c>
      <c r="E8" s="41" t="s">
        <v>1</v>
      </c>
      <c r="F8" s="41" t="s">
        <v>7</v>
      </c>
      <c r="G8" s="105" t="s">
        <v>7</v>
      </c>
      <c r="H8" s="41" t="s">
        <v>7</v>
      </c>
      <c r="I8" s="41" t="s">
        <v>7</v>
      </c>
      <c r="J8" s="41" t="s">
        <v>164</v>
      </c>
      <c r="K8" s="105" t="s">
        <v>403</v>
      </c>
      <c r="L8" s="41" t="s">
        <v>395</v>
      </c>
      <c r="M8" s="41" t="s">
        <v>1</v>
      </c>
      <c r="N8" s="41" t="s">
        <v>3</v>
      </c>
      <c r="O8" s="41" t="s">
        <v>625</v>
      </c>
      <c r="P8" s="41" t="s">
        <v>638</v>
      </c>
      <c r="Q8" s="41" t="s">
        <v>626</v>
      </c>
      <c r="R8" s="41" t="s">
        <v>640</v>
      </c>
      <c r="S8" s="41" t="s">
        <v>627</v>
      </c>
      <c r="T8" s="41" t="s">
        <v>7</v>
      </c>
      <c r="U8" s="41" t="s">
        <v>7</v>
      </c>
      <c r="V8" s="41" t="s">
        <v>3</v>
      </c>
      <c r="W8" s="41" t="s">
        <v>7</v>
      </c>
      <c r="X8" s="105" t="s">
        <v>7</v>
      </c>
      <c r="Y8" s="41" t="s">
        <v>7</v>
      </c>
      <c r="Z8" s="105" t="s">
        <v>7</v>
      </c>
      <c r="AA8" s="41" t="s">
        <v>7</v>
      </c>
      <c r="AB8" s="105" t="s">
        <v>7</v>
      </c>
      <c r="AC8" s="41">
        <v>0</v>
      </c>
      <c r="AD8" s="41" t="s">
        <v>7</v>
      </c>
      <c r="AE8" s="105" t="s">
        <v>401</v>
      </c>
      <c r="AF8" s="41" t="s">
        <v>3</v>
      </c>
      <c r="AG8" s="41" t="s">
        <v>164</v>
      </c>
      <c r="AH8" s="105" t="s">
        <v>403</v>
      </c>
      <c r="AI8" s="41" t="s">
        <v>636</v>
      </c>
      <c r="AJ8" s="105" t="s">
        <v>637</v>
      </c>
      <c r="AK8" s="41" t="s">
        <v>641</v>
      </c>
      <c r="AL8" s="105" t="s">
        <v>642</v>
      </c>
    </row>
    <row r="9" spans="1:38" x14ac:dyDescent="0.25">
      <c r="A9" s="38" t="str">
        <f t="shared" si="0"/>
        <v>P511.P</v>
      </c>
      <c r="B9" s="105" t="s">
        <v>643</v>
      </c>
      <c r="C9" s="41" t="s">
        <v>644</v>
      </c>
      <c r="D9" s="41" t="s">
        <v>645</v>
      </c>
      <c r="E9" s="41" t="s">
        <v>1</v>
      </c>
      <c r="F9" s="41" t="s">
        <v>7</v>
      </c>
      <c r="G9" s="105" t="s">
        <v>7</v>
      </c>
      <c r="H9" s="41" t="s">
        <v>7</v>
      </c>
      <c r="I9" s="41" t="s">
        <v>7</v>
      </c>
      <c r="J9" s="41" t="s">
        <v>164</v>
      </c>
      <c r="K9" s="105" t="s">
        <v>403</v>
      </c>
      <c r="L9" s="41" t="s">
        <v>395</v>
      </c>
      <c r="M9" s="41" t="s">
        <v>1</v>
      </c>
      <c r="N9" s="41" t="s">
        <v>3</v>
      </c>
      <c r="O9" s="41" t="s">
        <v>625</v>
      </c>
      <c r="P9" s="41" t="s">
        <v>7</v>
      </c>
      <c r="Q9" s="41" t="s">
        <v>626</v>
      </c>
      <c r="R9" s="41" t="s">
        <v>640</v>
      </c>
      <c r="S9" s="41" t="s">
        <v>627</v>
      </c>
      <c r="T9" s="41" t="s">
        <v>7</v>
      </c>
      <c r="U9" s="41" t="s">
        <v>7</v>
      </c>
      <c r="V9" s="41" t="s">
        <v>3</v>
      </c>
      <c r="W9" s="41" t="s">
        <v>7</v>
      </c>
      <c r="X9" s="105" t="s">
        <v>7</v>
      </c>
      <c r="Y9" s="41" t="s">
        <v>7</v>
      </c>
      <c r="Z9" s="105" t="s">
        <v>7</v>
      </c>
      <c r="AA9" s="41" t="s">
        <v>7</v>
      </c>
      <c r="AB9" s="105" t="s">
        <v>7</v>
      </c>
      <c r="AC9" s="41">
        <v>0</v>
      </c>
      <c r="AD9" s="41" t="s">
        <v>7</v>
      </c>
      <c r="AE9" s="105" t="s">
        <v>401</v>
      </c>
      <c r="AF9" s="41" t="s">
        <v>3</v>
      </c>
      <c r="AG9" s="41" t="s">
        <v>164</v>
      </c>
      <c r="AH9" s="105" t="s">
        <v>403</v>
      </c>
      <c r="AI9" s="41" t="s">
        <v>636</v>
      </c>
      <c r="AJ9" s="105" t="s">
        <v>637</v>
      </c>
      <c r="AK9" s="41" t="s">
        <v>7</v>
      </c>
      <c r="AL9" s="105" t="s">
        <v>7</v>
      </c>
    </row>
    <row r="10" spans="1:38" x14ac:dyDescent="0.25">
      <c r="A10" s="38" t="str">
        <f t="shared" si="0"/>
        <v>P512.P</v>
      </c>
      <c r="B10" s="105" t="s">
        <v>646</v>
      </c>
      <c r="C10" s="41" t="s">
        <v>647</v>
      </c>
      <c r="D10" s="41" t="s">
        <v>648</v>
      </c>
      <c r="E10" s="41" t="s">
        <v>1</v>
      </c>
      <c r="F10" s="41" t="s">
        <v>7</v>
      </c>
      <c r="G10" s="105" t="s">
        <v>7</v>
      </c>
      <c r="H10" s="41" t="s">
        <v>7</v>
      </c>
      <c r="I10" s="41" t="s">
        <v>7</v>
      </c>
      <c r="J10" s="41" t="s">
        <v>164</v>
      </c>
      <c r="K10" s="105" t="s">
        <v>403</v>
      </c>
      <c r="L10" s="41" t="s">
        <v>395</v>
      </c>
      <c r="M10" s="41" t="s">
        <v>1</v>
      </c>
      <c r="N10" s="41" t="s">
        <v>3</v>
      </c>
      <c r="O10" s="41" t="s">
        <v>625</v>
      </c>
      <c r="P10" s="41" t="s">
        <v>7</v>
      </c>
      <c r="Q10" s="41" t="s">
        <v>626</v>
      </c>
      <c r="R10" s="41" t="s">
        <v>640</v>
      </c>
      <c r="S10" s="41" t="s">
        <v>627</v>
      </c>
      <c r="T10" s="41" t="s">
        <v>7</v>
      </c>
      <c r="U10" s="41" t="s">
        <v>7</v>
      </c>
      <c r="V10" s="41" t="s">
        <v>3</v>
      </c>
      <c r="W10" s="41" t="s">
        <v>7</v>
      </c>
      <c r="X10" s="105" t="s">
        <v>7</v>
      </c>
      <c r="Y10" s="41" t="s">
        <v>7</v>
      </c>
      <c r="Z10" s="105" t="s">
        <v>7</v>
      </c>
      <c r="AA10" s="41" t="s">
        <v>7</v>
      </c>
      <c r="AB10" s="105" t="s">
        <v>7</v>
      </c>
      <c r="AC10" s="41">
        <v>0</v>
      </c>
      <c r="AD10" s="41" t="s">
        <v>7</v>
      </c>
      <c r="AE10" s="105" t="s">
        <v>401</v>
      </c>
      <c r="AF10" s="41" t="s">
        <v>3</v>
      </c>
      <c r="AG10" s="41" t="s">
        <v>164</v>
      </c>
      <c r="AH10" s="105" t="s">
        <v>403</v>
      </c>
      <c r="AI10" s="41" t="s">
        <v>636</v>
      </c>
      <c r="AJ10" s="105" t="s">
        <v>637</v>
      </c>
      <c r="AK10" s="41" t="s">
        <v>7</v>
      </c>
      <c r="AL10" s="105" t="s">
        <v>7</v>
      </c>
    </row>
    <row r="11" spans="1:38" x14ac:dyDescent="0.25">
      <c r="A11" s="38" t="str">
        <f t="shared" si="0"/>
        <v>P513.P</v>
      </c>
      <c r="B11" s="105" t="s">
        <v>649</v>
      </c>
      <c r="C11" s="41" t="s">
        <v>650</v>
      </c>
      <c r="D11" s="41" t="s">
        <v>651</v>
      </c>
      <c r="E11" s="41" t="s">
        <v>1</v>
      </c>
      <c r="F11" s="41" t="s">
        <v>7</v>
      </c>
      <c r="G11" s="105" t="s">
        <v>7</v>
      </c>
      <c r="H11" s="41" t="s">
        <v>7</v>
      </c>
      <c r="I11" s="41" t="s">
        <v>7</v>
      </c>
      <c r="J11" s="41" t="s">
        <v>164</v>
      </c>
      <c r="K11" s="105" t="s">
        <v>403</v>
      </c>
      <c r="L11" s="41" t="s">
        <v>395</v>
      </c>
      <c r="M11" s="41" t="s">
        <v>1</v>
      </c>
      <c r="N11" s="41" t="s">
        <v>3</v>
      </c>
      <c r="O11" s="41" t="s">
        <v>625</v>
      </c>
      <c r="P11" s="41" t="s">
        <v>7</v>
      </c>
      <c r="Q11" s="41" t="s">
        <v>626</v>
      </c>
      <c r="R11" s="41" t="s">
        <v>640</v>
      </c>
      <c r="S11" s="41" t="s">
        <v>627</v>
      </c>
      <c r="T11" s="41" t="s">
        <v>7</v>
      </c>
      <c r="U11" s="41" t="s">
        <v>7</v>
      </c>
      <c r="V11" s="41" t="s">
        <v>3</v>
      </c>
      <c r="W11" s="41" t="s">
        <v>7</v>
      </c>
      <c r="X11" s="105" t="s">
        <v>7</v>
      </c>
      <c r="Y11" s="41" t="s">
        <v>7</v>
      </c>
      <c r="Z11" s="105" t="s">
        <v>7</v>
      </c>
      <c r="AA11" s="41" t="s">
        <v>7</v>
      </c>
      <c r="AB11" s="105" t="s">
        <v>7</v>
      </c>
      <c r="AC11" s="41">
        <v>0</v>
      </c>
      <c r="AD11" s="41" t="s">
        <v>7</v>
      </c>
      <c r="AE11" s="105" t="s">
        <v>401</v>
      </c>
      <c r="AF11" s="41" t="s">
        <v>3</v>
      </c>
      <c r="AG11" s="41" t="s">
        <v>164</v>
      </c>
      <c r="AH11" s="105" t="s">
        <v>403</v>
      </c>
      <c r="AI11" s="41" t="s">
        <v>636</v>
      </c>
      <c r="AJ11" s="105" t="s">
        <v>637</v>
      </c>
      <c r="AK11" s="41" t="s">
        <v>7</v>
      </c>
      <c r="AL11" s="105" t="s">
        <v>7</v>
      </c>
    </row>
    <row r="12" spans="1:38" x14ac:dyDescent="0.25">
      <c r="A12" s="38" t="str">
        <f t="shared" si="0"/>
        <v>P514.P</v>
      </c>
      <c r="B12" s="105" t="s">
        <v>652</v>
      </c>
      <c r="C12" s="41" t="s">
        <v>653</v>
      </c>
      <c r="D12" s="41" t="s">
        <v>654</v>
      </c>
      <c r="E12" s="41" t="s">
        <v>1</v>
      </c>
      <c r="F12" s="41" t="s">
        <v>7</v>
      </c>
      <c r="G12" s="105" t="s">
        <v>7</v>
      </c>
      <c r="H12" s="41" t="s">
        <v>7</v>
      </c>
      <c r="I12" s="41" t="s">
        <v>7</v>
      </c>
      <c r="J12" s="41" t="s">
        <v>164</v>
      </c>
      <c r="K12" s="105" t="s">
        <v>403</v>
      </c>
      <c r="L12" s="41" t="s">
        <v>395</v>
      </c>
      <c r="M12" s="41" t="s">
        <v>1</v>
      </c>
      <c r="N12" s="41" t="s">
        <v>3</v>
      </c>
      <c r="O12" s="41" t="s">
        <v>625</v>
      </c>
      <c r="P12" s="41" t="s">
        <v>7</v>
      </c>
      <c r="Q12" s="41" t="s">
        <v>626</v>
      </c>
      <c r="R12" s="41" t="s">
        <v>640</v>
      </c>
      <c r="S12" s="41" t="s">
        <v>627</v>
      </c>
      <c r="T12" s="41" t="s">
        <v>7</v>
      </c>
      <c r="U12" s="41" t="s">
        <v>7</v>
      </c>
      <c r="V12" s="41" t="s">
        <v>3</v>
      </c>
      <c r="W12" s="41" t="s">
        <v>7</v>
      </c>
      <c r="X12" s="105" t="s">
        <v>7</v>
      </c>
      <c r="Y12" s="41" t="s">
        <v>7</v>
      </c>
      <c r="Z12" s="105" t="s">
        <v>7</v>
      </c>
      <c r="AA12" s="41" t="s">
        <v>7</v>
      </c>
      <c r="AB12" s="105" t="s">
        <v>7</v>
      </c>
      <c r="AC12" s="41">
        <v>0</v>
      </c>
      <c r="AD12" s="41" t="s">
        <v>7</v>
      </c>
      <c r="AE12" s="105" t="s">
        <v>401</v>
      </c>
      <c r="AF12" s="41" t="s">
        <v>3</v>
      </c>
      <c r="AG12" s="41" t="s">
        <v>164</v>
      </c>
      <c r="AH12" s="105" t="s">
        <v>403</v>
      </c>
      <c r="AI12" s="41" t="s">
        <v>636</v>
      </c>
      <c r="AJ12" s="105" t="s">
        <v>637</v>
      </c>
      <c r="AK12" s="41" t="s">
        <v>7</v>
      </c>
      <c r="AL12" s="105" t="s">
        <v>7</v>
      </c>
    </row>
    <row r="13" spans="1:38" x14ac:dyDescent="0.25">
      <c r="A13" s="38" t="str">
        <f t="shared" si="0"/>
        <v>P515.P</v>
      </c>
      <c r="B13" s="105" t="s">
        <v>655</v>
      </c>
      <c r="C13" s="41" t="s">
        <v>656</v>
      </c>
      <c r="D13" s="41" t="s">
        <v>657</v>
      </c>
      <c r="E13" s="41" t="s">
        <v>1</v>
      </c>
      <c r="F13" s="41" t="s">
        <v>7</v>
      </c>
      <c r="G13" s="105" t="s">
        <v>7</v>
      </c>
      <c r="H13" s="41" t="s">
        <v>7</v>
      </c>
      <c r="I13" s="41" t="s">
        <v>7</v>
      </c>
      <c r="J13" s="41" t="s">
        <v>164</v>
      </c>
      <c r="K13" s="105" t="s">
        <v>403</v>
      </c>
      <c r="L13" s="41" t="s">
        <v>395</v>
      </c>
      <c r="M13" s="41" t="s">
        <v>1</v>
      </c>
      <c r="N13" s="41" t="s">
        <v>3</v>
      </c>
      <c r="O13" s="41" t="s">
        <v>625</v>
      </c>
      <c r="P13" s="41" t="s">
        <v>7</v>
      </c>
      <c r="Q13" s="41" t="s">
        <v>626</v>
      </c>
      <c r="R13" s="41" t="s">
        <v>640</v>
      </c>
      <c r="S13" s="41" t="s">
        <v>627</v>
      </c>
      <c r="T13" s="41" t="s">
        <v>7</v>
      </c>
      <c r="U13" s="41" t="s">
        <v>7</v>
      </c>
      <c r="V13" s="41" t="s">
        <v>3</v>
      </c>
      <c r="W13" s="41" t="s">
        <v>7</v>
      </c>
      <c r="X13" s="105" t="s">
        <v>7</v>
      </c>
      <c r="Y13" s="41" t="s">
        <v>7</v>
      </c>
      <c r="Z13" s="105" t="s">
        <v>7</v>
      </c>
      <c r="AA13" s="41" t="s">
        <v>7</v>
      </c>
      <c r="AB13" s="105" t="s">
        <v>7</v>
      </c>
      <c r="AC13" s="41">
        <v>0</v>
      </c>
      <c r="AD13" s="41" t="s">
        <v>7</v>
      </c>
      <c r="AE13" s="105" t="s">
        <v>401</v>
      </c>
      <c r="AF13" s="41" t="s">
        <v>3</v>
      </c>
      <c r="AG13" s="41" t="s">
        <v>164</v>
      </c>
      <c r="AH13" s="105" t="s">
        <v>403</v>
      </c>
      <c r="AI13" s="41" t="s">
        <v>636</v>
      </c>
      <c r="AJ13" s="105" t="s">
        <v>637</v>
      </c>
      <c r="AK13" s="41" t="s">
        <v>7</v>
      </c>
      <c r="AL13" s="105" t="s">
        <v>7</v>
      </c>
    </row>
    <row r="14" spans="1:38" x14ac:dyDescent="0.25">
      <c r="A14" s="38" t="str">
        <f t="shared" si="0"/>
        <v>P520.P</v>
      </c>
      <c r="B14" s="105" t="s">
        <v>451</v>
      </c>
      <c r="C14" s="41" t="s">
        <v>452</v>
      </c>
      <c r="D14" s="41" t="s">
        <v>453</v>
      </c>
      <c r="E14" s="41" t="s">
        <v>1</v>
      </c>
      <c r="F14" s="41" t="s">
        <v>7</v>
      </c>
      <c r="G14" s="105" t="s">
        <v>7</v>
      </c>
      <c r="H14" s="41" t="s">
        <v>7</v>
      </c>
      <c r="I14" s="41" t="s">
        <v>7</v>
      </c>
      <c r="J14" s="41" t="s">
        <v>164</v>
      </c>
      <c r="K14" s="105" t="s">
        <v>403</v>
      </c>
      <c r="L14" s="41" t="s">
        <v>395</v>
      </c>
      <c r="M14" s="41" t="s">
        <v>1</v>
      </c>
      <c r="N14" s="41" t="s">
        <v>3</v>
      </c>
      <c r="O14" s="41" t="s">
        <v>625</v>
      </c>
      <c r="P14" s="41" t="s">
        <v>7</v>
      </c>
      <c r="Q14" s="41" t="s">
        <v>626</v>
      </c>
      <c r="R14" s="41" t="s">
        <v>640</v>
      </c>
      <c r="S14" s="41" t="s">
        <v>627</v>
      </c>
      <c r="T14" s="41" t="s">
        <v>7</v>
      </c>
      <c r="U14" s="41" t="s">
        <v>7</v>
      </c>
      <c r="V14" s="41" t="s">
        <v>3</v>
      </c>
      <c r="W14" s="41" t="s">
        <v>7</v>
      </c>
      <c r="X14" s="105" t="s">
        <v>7</v>
      </c>
      <c r="Y14" s="41" t="s">
        <v>7</v>
      </c>
      <c r="Z14" s="105" t="s">
        <v>7</v>
      </c>
      <c r="AA14" s="41" t="s">
        <v>7</v>
      </c>
      <c r="AB14" s="105" t="s">
        <v>7</v>
      </c>
      <c r="AC14" s="41">
        <v>0</v>
      </c>
      <c r="AD14" s="41" t="s">
        <v>7</v>
      </c>
      <c r="AE14" s="105" t="s">
        <v>401</v>
      </c>
      <c r="AF14" s="41" t="s">
        <v>3</v>
      </c>
      <c r="AG14" s="41" t="s">
        <v>164</v>
      </c>
      <c r="AH14" s="105" t="s">
        <v>403</v>
      </c>
      <c r="AI14" s="41" t="s">
        <v>636</v>
      </c>
      <c r="AJ14" s="105" t="s">
        <v>637</v>
      </c>
      <c r="AK14" s="41" t="s">
        <v>7</v>
      </c>
      <c r="AL14" s="105" t="s">
        <v>7</v>
      </c>
    </row>
    <row r="15" spans="1:38" x14ac:dyDescent="0.25">
      <c r="A15" s="38" t="str">
        <f t="shared" si="0"/>
        <v>P530.P</v>
      </c>
      <c r="B15" s="105" t="s">
        <v>454</v>
      </c>
      <c r="C15" s="41" t="s">
        <v>455</v>
      </c>
      <c r="D15" s="41" t="s">
        <v>456</v>
      </c>
      <c r="E15" s="41" t="s">
        <v>1</v>
      </c>
      <c r="F15" s="41" t="s">
        <v>7</v>
      </c>
      <c r="G15" s="105" t="s">
        <v>7</v>
      </c>
      <c r="H15" s="41" t="s">
        <v>7</v>
      </c>
      <c r="I15" s="41" t="s">
        <v>7</v>
      </c>
      <c r="J15" s="41" t="s">
        <v>164</v>
      </c>
      <c r="K15" s="105" t="s">
        <v>403</v>
      </c>
      <c r="L15" s="41" t="s">
        <v>395</v>
      </c>
      <c r="M15" s="41" t="s">
        <v>1</v>
      </c>
      <c r="N15" s="41" t="s">
        <v>3</v>
      </c>
      <c r="O15" s="41" t="s">
        <v>625</v>
      </c>
      <c r="P15" s="41" t="s">
        <v>7</v>
      </c>
      <c r="Q15" s="41" t="s">
        <v>626</v>
      </c>
      <c r="R15" s="41" t="s">
        <v>640</v>
      </c>
      <c r="S15" s="41" t="s">
        <v>627</v>
      </c>
      <c r="T15" s="41" t="s">
        <v>7</v>
      </c>
      <c r="U15" s="41" t="s">
        <v>7</v>
      </c>
      <c r="V15" s="41" t="s">
        <v>3</v>
      </c>
      <c r="W15" s="41" t="s">
        <v>7</v>
      </c>
      <c r="X15" s="105" t="s">
        <v>7</v>
      </c>
      <c r="Y15" s="41" t="s">
        <v>7</v>
      </c>
      <c r="Z15" s="105" t="s">
        <v>7</v>
      </c>
      <c r="AA15" s="41" t="s">
        <v>7</v>
      </c>
      <c r="AB15" s="105" t="s">
        <v>7</v>
      </c>
      <c r="AC15" s="41">
        <v>0</v>
      </c>
      <c r="AD15" s="41" t="s">
        <v>7</v>
      </c>
      <c r="AE15" s="105" t="s">
        <v>401</v>
      </c>
      <c r="AF15" s="41" t="s">
        <v>3</v>
      </c>
      <c r="AG15" s="41" t="s">
        <v>164</v>
      </c>
      <c r="AH15" s="105" t="s">
        <v>403</v>
      </c>
      <c r="AI15" s="41" t="s">
        <v>636</v>
      </c>
      <c r="AJ15" s="105" t="s">
        <v>637</v>
      </c>
      <c r="AK15" s="41" t="s">
        <v>7</v>
      </c>
      <c r="AL15" s="105" t="s">
        <v>7</v>
      </c>
    </row>
    <row r="16" spans="1:38" x14ac:dyDescent="0.25">
      <c r="A16" s="38" t="str">
        <f t="shared" si="0"/>
        <v>P540.P</v>
      </c>
      <c r="B16" s="105" t="s">
        <v>457</v>
      </c>
      <c r="C16" s="41" t="s">
        <v>458</v>
      </c>
      <c r="D16" s="41" t="s">
        <v>458</v>
      </c>
      <c r="E16" s="41" t="s">
        <v>1</v>
      </c>
      <c r="F16" s="41" t="s">
        <v>7</v>
      </c>
      <c r="G16" s="105" t="s">
        <v>7</v>
      </c>
      <c r="H16" s="41" t="s">
        <v>7</v>
      </c>
      <c r="I16" s="41" t="s">
        <v>7</v>
      </c>
      <c r="J16" s="41" t="s">
        <v>164</v>
      </c>
      <c r="K16" s="105" t="s">
        <v>403</v>
      </c>
      <c r="L16" s="41" t="s">
        <v>395</v>
      </c>
      <c r="M16" s="41" t="s">
        <v>1</v>
      </c>
      <c r="N16" s="41" t="s">
        <v>3</v>
      </c>
      <c r="O16" s="41" t="s">
        <v>625</v>
      </c>
      <c r="P16" s="41" t="s">
        <v>7</v>
      </c>
      <c r="Q16" s="41" t="s">
        <v>626</v>
      </c>
      <c r="R16" s="41" t="s">
        <v>640</v>
      </c>
      <c r="S16" s="41" t="s">
        <v>627</v>
      </c>
      <c r="T16" s="41" t="s">
        <v>7</v>
      </c>
      <c r="U16" s="41" t="s">
        <v>7</v>
      </c>
      <c r="V16" s="41" t="s">
        <v>3</v>
      </c>
      <c r="W16" s="41" t="s">
        <v>7</v>
      </c>
      <c r="X16" s="105" t="s">
        <v>7</v>
      </c>
      <c r="Y16" s="41" t="s">
        <v>7</v>
      </c>
      <c r="Z16" s="105" t="s">
        <v>7</v>
      </c>
      <c r="AA16" s="41" t="s">
        <v>7</v>
      </c>
      <c r="AB16" s="105" t="s">
        <v>7</v>
      </c>
      <c r="AC16" s="41">
        <v>0</v>
      </c>
      <c r="AD16" s="41" t="s">
        <v>7</v>
      </c>
      <c r="AE16" s="105" t="s">
        <v>401</v>
      </c>
      <c r="AF16" s="41" t="s">
        <v>3</v>
      </c>
      <c r="AG16" s="41" t="s">
        <v>164</v>
      </c>
      <c r="AH16" s="105" t="s">
        <v>403</v>
      </c>
      <c r="AI16" s="41" t="s">
        <v>636</v>
      </c>
      <c r="AJ16" s="105" t="s">
        <v>637</v>
      </c>
      <c r="AK16" s="41" t="s">
        <v>7</v>
      </c>
      <c r="AL16" s="105" t="s">
        <v>7</v>
      </c>
    </row>
    <row r="17" spans="1:38" x14ac:dyDescent="0.25">
      <c r="A17" s="38" t="str">
        <f t="shared" si="0"/>
        <v>P550.P</v>
      </c>
      <c r="B17" s="105" t="s">
        <v>459</v>
      </c>
      <c r="C17" s="41" t="s">
        <v>460</v>
      </c>
      <c r="D17" s="41" t="s">
        <v>460</v>
      </c>
      <c r="E17" s="41" t="s">
        <v>1</v>
      </c>
      <c r="F17" s="41" t="s">
        <v>7</v>
      </c>
      <c r="G17" s="105" t="s">
        <v>7</v>
      </c>
      <c r="H17" s="41" t="s">
        <v>7</v>
      </c>
      <c r="I17" s="41" t="s">
        <v>7</v>
      </c>
      <c r="J17" s="41" t="s">
        <v>164</v>
      </c>
      <c r="K17" s="105" t="s">
        <v>403</v>
      </c>
      <c r="L17" s="41" t="s">
        <v>395</v>
      </c>
      <c r="M17" s="41" t="s">
        <v>1</v>
      </c>
      <c r="N17" s="41" t="s">
        <v>3</v>
      </c>
      <c r="O17" s="41" t="s">
        <v>625</v>
      </c>
      <c r="P17" s="41" t="s">
        <v>7</v>
      </c>
      <c r="Q17" s="41" t="s">
        <v>626</v>
      </c>
      <c r="R17" s="41" t="s">
        <v>640</v>
      </c>
      <c r="S17" s="41" t="s">
        <v>627</v>
      </c>
      <c r="T17" s="41" t="s">
        <v>7</v>
      </c>
      <c r="U17" s="41" t="s">
        <v>7</v>
      </c>
      <c r="V17" s="41" t="s">
        <v>3</v>
      </c>
      <c r="W17" s="41" t="s">
        <v>7</v>
      </c>
      <c r="X17" s="105" t="s">
        <v>7</v>
      </c>
      <c r="Y17" s="41" t="s">
        <v>7</v>
      </c>
      <c r="Z17" s="105" t="s">
        <v>7</v>
      </c>
      <c r="AA17" s="41" t="s">
        <v>7</v>
      </c>
      <c r="AB17" s="105" t="s">
        <v>7</v>
      </c>
      <c r="AC17" s="41">
        <v>0</v>
      </c>
      <c r="AD17" s="41" t="s">
        <v>7</v>
      </c>
      <c r="AE17" s="105" t="s">
        <v>401</v>
      </c>
      <c r="AF17" s="41" t="s">
        <v>3</v>
      </c>
      <c r="AG17" s="41" t="s">
        <v>164</v>
      </c>
      <c r="AH17" s="105" t="s">
        <v>403</v>
      </c>
      <c r="AI17" s="41" t="s">
        <v>636</v>
      </c>
      <c r="AJ17" s="105" t="s">
        <v>637</v>
      </c>
      <c r="AK17" s="41" t="s">
        <v>7</v>
      </c>
      <c r="AL17" s="105" t="s">
        <v>7</v>
      </c>
    </row>
    <row r="18" spans="1:38" x14ac:dyDescent="0.25">
      <c r="A18" s="38" t="str">
        <f t="shared" si="0"/>
        <v>P560.P</v>
      </c>
      <c r="B18" s="105" t="s">
        <v>461</v>
      </c>
      <c r="C18" s="41" t="s">
        <v>462</v>
      </c>
      <c r="D18" s="41" t="s">
        <v>463</v>
      </c>
      <c r="E18" s="41" t="s">
        <v>1</v>
      </c>
      <c r="F18" s="41" t="s">
        <v>7</v>
      </c>
      <c r="G18" s="105" t="s">
        <v>7</v>
      </c>
      <c r="H18" s="41" t="s">
        <v>7</v>
      </c>
      <c r="I18" s="41" t="s">
        <v>7</v>
      </c>
      <c r="J18" s="41" t="s">
        <v>164</v>
      </c>
      <c r="K18" s="105" t="s">
        <v>403</v>
      </c>
      <c r="L18" s="41" t="s">
        <v>395</v>
      </c>
      <c r="M18" s="41" t="s">
        <v>1</v>
      </c>
      <c r="N18" s="41" t="s">
        <v>3</v>
      </c>
      <c r="O18" s="41" t="s">
        <v>625</v>
      </c>
      <c r="P18" s="41" t="s">
        <v>7</v>
      </c>
      <c r="Q18" s="41" t="s">
        <v>626</v>
      </c>
      <c r="R18" s="41" t="s">
        <v>640</v>
      </c>
      <c r="S18" s="41" t="s">
        <v>627</v>
      </c>
      <c r="T18" s="41" t="s">
        <v>7</v>
      </c>
      <c r="U18" s="41" t="s">
        <v>7</v>
      </c>
      <c r="V18" s="41" t="s">
        <v>3</v>
      </c>
      <c r="W18" s="41" t="s">
        <v>7</v>
      </c>
      <c r="X18" s="105" t="s">
        <v>7</v>
      </c>
      <c r="Y18" s="41" t="s">
        <v>7</v>
      </c>
      <c r="Z18" s="105" t="s">
        <v>7</v>
      </c>
      <c r="AA18" s="41" t="s">
        <v>7</v>
      </c>
      <c r="AB18" s="105" t="s">
        <v>7</v>
      </c>
      <c r="AC18" s="41">
        <v>0</v>
      </c>
      <c r="AD18" s="41" t="s">
        <v>7</v>
      </c>
      <c r="AE18" s="105" t="s">
        <v>401</v>
      </c>
      <c r="AF18" s="41" t="s">
        <v>3</v>
      </c>
      <c r="AG18" s="41" t="s">
        <v>164</v>
      </c>
      <c r="AH18" s="105" t="s">
        <v>403</v>
      </c>
      <c r="AI18" s="41" t="s">
        <v>636</v>
      </c>
      <c r="AJ18" s="105" t="s">
        <v>637</v>
      </c>
      <c r="AK18" s="41" t="s">
        <v>7</v>
      </c>
      <c r="AL18" s="105" t="s">
        <v>7</v>
      </c>
    </row>
    <row r="19" spans="1:38" x14ac:dyDescent="0.25">
      <c r="A19" s="38" t="str">
        <f t="shared" si="0"/>
        <v>P570.P</v>
      </c>
      <c r="B19" s="105" t="s">
        <v>464</v>
      </c>
      <c r="C19" s="41" t="s">
        <v>465</v>
      </c>
      <c r="D19" s="41" t="s">
        <v>465</v>
      </c>
      <c r="E19" s="41" t="s">
        <v>1</v>
      </c>
      <c r="F19" s="41" t="s">
        <v>7</v>
      </c>
      <c r="G19" s="105" t="s">
        <v>7</v>
      </c>
      <c r="H19" s="41" t="s">
        <v>7</v>
      </c>
      <c r="I19" s="41" t="s">
        <v>7</v>
      </c>
      <c r="J19" s="41" t="s">
        <v>164</v>
      </c>
      <c r="K19" s="105" t="s">
        <v>403</v>
      </c>
      <c r="L19" s="41" t="s">
        <v>395</v>
      </c>
      <c r="M19" s="41" t="s">
        <v>1</v>
      </c>
      <c r="N19" s="41" t="s">
        <v>3</v>
      </c>
      <c r="O19" s="41" t="s">
        <v>625</v>
      </c>
      <c r="P19" s="41" t="s">
        <v>7</v>
      </c>
      <c r="Q19" s="41" t="s">
        <v>626</v>
      </c>
      <c r="R19" s="41" t="s">
        <v>640</v>
      </c>
      <c r="S19" s="41" t="s">
        <v>627</v>
      </c>
      <c r="T19" s="41" t="s">
        <v>7</v>
      </c>
      <c r="U19" s="41" t="s">
        <v>7</v>
      </c>
      <c r="V19" s="41" t="s">
        <v>3</v>
      </c>
      <c r="W19" s="41" t="s">
        <v>7</v>
      </c>
      <c r="X19" s="105" t="s">
        <v>7</v>
      </c>
      <c r="Y19" s="41" t="s">
        <v>7</v>
      </c>
      <c r="Z19" s="105" t="s">
        <v>7</v>
      </c>
      <c r="AA19" s="41" t="s">
        <v>7</v>
      </c>
      <c r="AB19" s="105" t="s">
        <v>7</v>
      </c>
      <c r="AC19" s="41">
        <v>0</v>
      </c>
      <c r="AD19" s="41" t="s">
        <v>7</v>
      </c>
      <c r="AE19" s="105" t="s">
        <v>401</v>
      </c>
      <c r="AF19" s="41" t="s">
        <v>3</v>
      </c>
      <c r="AG19" s="41" t="s">
        <v>164</v>
      </c>
      <c r="AH19" s="105" t="s">
        <v>403</v>
      </c>
      <c r="AI19" s="41" t="s">
        <v>636</v>
      </c>
      <c r="AJ19" s="105" t="s">
        <v>637</v>
      </c>
      <c r="AK19" s="41" t="s">
        <v>7</v>
      </c>
      <c r="AL19" s="105" t="s">
        <v>7</v>
      </c>
    </row>
    <row r="20" spans="1:38" x14ac:dyDescent="0.25">
      <c r="A20" s="38" t="str">
        <f t="shared" si="0"/>
        <v>P580.P</v>
      </c>
      <c r="B20" s="105" t="s">
        <v>466</v>
      </c>
      <c r="C20" s="41" t="s">
        <v>5</v>
      </c>
      <c r="D20" s="41" t="s">
        <v>5</v>
      </c>
      <c r="E20" s="41" t="s">
        <v>1</v>
      </c>
      <c r="F20" s="41" t="s">
        <v>7</v>
      </c>
      <c r="G20" s="105" t="s">
        <v>7</v>
      </c>
      <c r="H20" s="41" t="s">
        <v>7</v>
      </c>
      <c r="I20" s="41" t="s">
        <v>7</v>
      </c>
      <c r="J20" s="41" t="s">
        <v>164</v>
      </c>
      <c r="K20" s="105" t="s">
        <v>403</v>
      </c>
      <c r="L20" s="41" t="s">
        <v>395</v>
      </c>
      <c r="M20" s="41" t="s">
        <v>1</v>
      </c>
      <c r="N20" s="41" t="s">
        <v>3</v>
      </c>
      <c r="O20" s="41" t="s">
        <v>625</v>
      </c>
      <c r="P20" s="41" t="s">
        <v>7</v>
      </c>
      <c r="Q20" s="41" t="s">
        <v>626</v>
      </c>
      <c r="R20" s="41" t="s">
        <v>640</v>
      </c>
      <c r="S20" s="41" t="s">
        <v>627</v>
      </c>
      <c r="T20" s="41" t="s">
        <v>7</v>
      </c>
      <c r="U20" s="41" t="s">
        <v>7</v>
      </c>
      <c r="V20" s="41" t="s">
        <v>3</v>
      </c>
      <c r="W20" s="41" t="s">
        <v>7</v>
      </c>
      <c r="X20" s="105" t="s">
        <v>7</v>
      </c>
      <c r="Y20" s="41" t="s">
        <v>7</v>
      </c>
      <c r="Z20" s="105" t="s">
        <v>7</v>
      </c>
      <c r="AA20" s="41" t="s">
        <v>7</v>
      </c>
      <c r="AB20" s="105" t="s">
        <v>7</v>
      </c>
      <c r="AC20" s="41">
        <v>0</v>
      </c>
      <c r="AD20" s="41" t="s">
        <v>7</v>
      </c>
      <c r="AE20" s="105" t="s">
        <v>401</v>
      </c>
      <c r="AF20" s="41" t="s">
        <v>3</v>
      </c>
      <c r="AG20" s="41" t="s">
        <v>164</v>
      </c>
      <c r="AH20" s="105" t="s">
        <v>403</v>
      </c>
      <c r="AI20" s="41" t="s">
        <v>636</v>
      </c>
      <c r="AJ20" s="105" t="s">
        <v>637</v>
      </c>
      <c r="AK20" s="41" t="s">
        <v>7</v>
      </c>
      <c r="AL20" s="105" t="s">
        <v>7</v>
      </c>
    </row>
    <row r="21" spans="1:38" x14ac:dyDescent="0.25">
      <c r="A21" s="38" t="str">
        <f t="shared" si="0"/>
        <v>P590.P</v>
      </c>
      <c r="B21" s="105" t="s">
        <v>467</v>
      </c>
      <c r="C21" s="41" t="s">
        <v>468</v>
      </c>
      <c r="D21" s="41" t="s">
        <v>468</v>
      </c>
      <c r="E21" s="41" t="s">
        <v>1</v>
      </c>
      <c r="F21" s="41" t="s">
        <v>7</v>
      </c>
      <c r="G21" s="105" t="s">
        <v>7</v>
      </c>
      <c r="H21" s="41" t="s">
        <v>7</v>
      </c>
      <c r="I21" s="41" t="s">
        <v>7</v>
      </c>
      <c r="J21" s="41" t="s">
        <v>164</v>
      </c>
      <c r="K21" s="105" t="s">
        <v>403</v>
      </c>
      <c r="L21" s="41" t="s">
        <v>395</v>
      </c>
      <c r="M21" s="41" t="s">
        <v>1</v>
      </c>
      <c r="N21" s="41" t="s">
        <v>3</v>
      </c>
      <c r="O21" s="41" t="s">
        <v>625</v>
      </c>
      <c r="P21" s="41" t="s">
        <v>7</v>
      </c>
      <c r="Q21" s="41" t="s">
        <v>626</v>
      </c>
      <c r="R21" s="41" t="s">
        <v>640</v>
      </c>
      <c r="S21" s="41" t="s">
        <v>627</v>
      </c>
      <c r="T21" s="41" t="s">
        <v>7</v>
      </c>
      <c r="U21" s="41" t="s">
        <v>7</v>
      </c>
      <c r="V21" s="41" t="s">
        <v>3</v>
      </c>
      <c r="W21" s="41" t="s">
        <v>7</v>
      </c>
      <c r="X21" s="105" t="s">
        <v>7</v>
      </c>
      <c r="Y21" s="41" t="s">
        <v>7</v>
      </c>
      <c r="Z21" s="105" t="s">
        <v>7</v>
      </c>
      <c r="AA21" s="41" t="s">
        <v>7</v>
      </c>
      <c r="AB21" s="105" t="s">
        <v>7</v>
      </c>
      <c r="AC21" s="41">
        <v>0</v>
      </c>
      <c r="AD21" s="41" t="s">
        <v>7</v>
      </c>
      <c r="AE21" s="105" t="s">
        <v>401</v>
      </c>
      <c r="AF21" s="41" t="s">
        <v>3</v>
      </c>
      <c r="AG21" s="41" t="s">
        <v>164</v>
      </c>
      <c r="AH21" s="105" t="s">
        <v>403</v>
      </c>
      <c r="AI21" s="41" t="s">
        <v>636</v>
      </c>
      <c r="AJ21" s="105" t="s">
        <v>637</v>
      </c>
      <c r="AK21" s="41" t="s">
        <v>7</v>
      </c>
      <c r="AL21" s="105" t="s">
        <v>7</v>
      </c>
    </row>
    <row r="22" spans="1:38" x14ac:dyDescent="0.25">
      <c r="A22" s="38" t="str">
        <f t="shared" si="0"/>
        <v>P710.P</v>
      </c>
      <c r="B22" s="105" t="s">
        <v>469</v>
      </c>
      <c r="C22" s="41" t="s">
        <v>470</v>
      </c>
      <c r="D22" s="41" t="s">
        <v>471</v>
      </c>
      <c r="E22" s="41" t="s">
        <v>1</v>
      </c>
      <c r="F22" s="41" t="s">
        <v>7</v>
      </c>
      <c r="G22" s="105" t="s">
        <v>7</v>
      </c>
      <c r="H22" s="41" t="s">
        <v>7</v>
      </c>
      <c r="I22" s="41" t="s">
        <v>7</v>
      </c>
      <c r="J22" s="41" t="s">
        <v>164</v>
      </c>
      <c r="K22" s="105" t="s">
        <v>403</v>
      </c>
      <c r="L22" s="41" t="s">
        <v>395</v>
      </c>
      <c r="M22" s="41" t="s">
        <v>1</v>
      </c>
      <c r="N22" s="41" t="s">
        <v>3</v>
      </c>
      <c r="O22" s="41" t="s">
        <v>625</v>
      </c>
      <c r="P22" s="41" t="s">
        <v>7</v>
      </c>
      <c r="Q22" s="41" t="s">
        <v>626</v>
      </c>
      <c r="R22" s="41" t="s">
        <v>640</v>
      </c>
      <c r="S22" s="41" t="s">
        <v>627</v>
      </c>
      <c r="T22" s="41" t="s">
        <v>7</v>
      </c>
      <c r="U22" s="41" t="s">
        <v>7</v>
      </c>
      <c r="V22" s="41" t="s">
        <v>3</v>
      </c>
      <c r="W22" s="41" t="s">
        <v>7</v>
      </c>
      <c r="X22" s="105" t="s">
        <v>7</v>
      </c>
      <c r="Y22" s="41" t="s">
        <v>7</v>
      </c>
      <c r="Z22" s="105" t="s">
        <v>7</v>
      </c>
      <c r="AA22" s="41" t="s">
        <v>7</v>
      </c>
      <c r="AB22" s="105" t="s">
        <v>7</v>
      </c>
      <c r="AC22" s="41">
        <v>0</v>
      </c>
      <c r="AD22" s="41" t="s">
        <v>7</v>
      </c>
      <c r="AE22" s="105" t="s">
        <v>401</v>
      </c>
      <c r="AF22" s="41" t="s">
        <v>3</v>
      </c>
      <c r="AG22" s="41" t="s">
        <v>164</v>
      </c>
      <c r="AH22" s="105" t="s">
        <v>403</v>
      </c>
      <c r="AI22" s="41" t="s">
        <v>658</v>
      </c>
      <c r="AJ22" s="105" t="s">
        <v>470</v>
      </c>
      <c r="AK22" s="41" t="s">
        <v>7</v>
      </c>
      <c r="AL22" s="105" t="s">
        <v>7</v>
      </c>
    </row>
    <row r="23" spans="1:38" x14ac:dyDescent="0.25">
      <c r="A23" s="38" t="str">
        <f t="shared" si="0"/>
        <v>P810.P</v>
      </c>
      <c r="B23" s="105" t="s">
        <v>472</v>
      </c>
      <c r="C23" s="41" t="s">
        <v>6</v>
      </c>
      <c r="D23" s="41" t="s">
        <v>6</v>
      </c>
      <c r="E23" s="41" t="s">
        <v>1</v>
      </c>
      <c r="F23" s="41" t="s">
        <v>7</v>
      </c>
      <c r="G23" s="105" t="s">
        <v>7</v>
      </c>
      <c r="H23" s="41" t="s">
        <v>7</v>
      </c>
      <c r="I23" s="41" t="s">
        <v>7</v>
      </c>
      <c r="J23" s="41" t="s">
        <v>164</v>
      </c>
      <c r="K23" s="105" t="s">
        <v>403</v>
      </c>
      <c r="L23" s="41" t="s">
        <v>395</v>
      </c>
      <c r="M23" s="41" t="s">
        <v>1</v>
      </c>
      <c r="N23" s="41" t="s">
        <v>3</v>
      </c>
      <c r="O23" s="41" t="s">
        <v>625</v>
      </c>
      <c r="P23" s="41" t="s">
        <v>7</v>
      </c>
      <c r="Q23" s="41" t="s">
        <v>626</v>
      </c>
      <c r="R23" s="41" t="s">
        <v>640</v>
      </c>
      <c r="S23" s="41" t="s">
        <v>627</v>
      </c>
      <c r="T23" s="41" t="s">
        <v>7</v>
      </c>
      <c r="U23" s="41" t="s">
        <v>7</v>
      </c>
      <c r="V23" s="41" t="s">
        <v>3</v>
      </c>
      <c r="W23" s="41" t="s">
        <v>7</v>
      </c>
      <c r="X23" s="105" t="s">
        <v>7</v>
      </c>
      <c r="Y23" s="41" t="s">
        <v>7</v>
      </c>
      <c r="Z23" s="105" t="s">
        <v>7</v>
      </c>
      <c r="AA23" s="41" t="s">
        <v>7</v>
      </c>
      <c r="AB23" s="105" t="s">
        <v>7</v>
      </c>
      <c r="AC23" s="41">
        <v>0</v>
      </c>
      <c r="AD23" s="41" t="s">
        <v>7</v>
      </c>
      <c r="AE23" s="105" t="s">
        <v>401</v>
      </c>
      <c r="AF23" s="41" t="s">
        <v>3</v>
      </c>
      <c r="AG23" s="41" t="s">
        <v>164</v>
      </c>
      <c r="AH23" s="105" t="s">
        <v>403</v>
      </c>
      <c r="AI23" s="41" t="s">
        <v>659</v>
      </c>
      <c r="AJ23" s="105" t="s">
        <v>161</v>
      </c>
      <c r="AK23" s="41" t="s">
        <v>7</v>
      </c>
      <c r="AL23" s="105" t="s">
        <v>7</v>
      </c>
    </row>
    <row r="24" spans="1:38" x14ac:dyDescent="0.25">
      <c r="A24" s="38" t="str">
        <f t="shared" si="0"/>
        <v>P820.P</v>
      </c>
      <c r="B24" s="105" t="s">
        <v>473</v>
      </c>
      <c r="C24" s="41" t="s">
        <v>474</v>
      </c>
      <c r="D24" s="41" t="s">
        <v>475</v>
      </c>
      <c r="E24" s="41" t="s">
        <v>1</v>
      </c>
      <c r="F24" s="41" t="s">
        <v>7</v>
      </c>
      <c r="G24" s="105" t="s">
        <v>7</v>
      </c>
      <c r="H24" s="41" t="s">
        <v>7</v>
      </c>
      <c r="I24" s="41" t="s">
        <v>7</v>
      </c>
      <c r="J24" s="41" t="s">
        <v>164</v>
      </c>
      <c r="K24" s="105" t="s">
        <v>403</v>
      </c>
      <c r="L24" s="41" t="s">
        <v>395</v>
      </c>
      <c r="M24" s="41" t="s">
        <v>1</v>
      </c>
      <c r="N24" s="41" t="s">
        <v>3</v>
      </c>
      <c r="O24" s="41" t="s">
        <v>625</v>
      </c>
      <c r="P24" s="41" t="s">
        <v>7</v>
      </c>
      <c r="Q24" s="41" t="s">
        <v>626</v>
      </c>
      <c r="R24" s="41" t="s">
        <v>640</v>
      </c>
      <c r="S24" s="41" t="s">
        <v>627</v>
      </c>
      <c r="T24" s="41" t="s">
        <v>7</v>
      </c>
      <c r="U24" s="41" t="s">
        <v>7</v>
      </c>
      <c r="V24" s="41" t="s">
        <v>3</v>
      </c>
      <c r="W24" s="41" t="s">
        <v>7</v>
      </c>
      <c r="X24" s="105" t="s">
        <v>7</v>
      </c>
      <c r="Y24" s="41" t="s">
        <v>7</v>
      </c>
      <c r="Z24" s="105" t="s">
        <v>7</v>
      </c>
      <c r="AA24" s="41" t="s">
        <v>7</v>
      </c>
      <c r="AB24" s="105" t="s">
        <v>7</v>
      </c>
      <c r="AC24" s="41">
        <v>0</v>
      </c>
      <c r="AD24" s="41" t="s">
        <v>7</v>
      </c>
      <c r="AE24" s="105" t="s">
        <v>401</v>
      </c>
      <c r="AF24" s="41" t="s">
        <v>3</v>
      </c>
      <c r="AG24" s="41" t="s">
        <v>164</v>
      </c>
      <c r="AH24" s="105" t="s">
        <v>403</v>
      </c>
      <c r="AI24" s="41" t="s">
        <v>659</v>
      </c>
      <c r="AJ24" s="105" t="s">
        <v>161</v>
      </c>
      <c r="AK24" s="41" t="s">
        <v>7</v>
      </c>
      <c r="AL24" s="105" t="s">
        <v>7</v>
      </c>
    </row>
    <row r="25" spans="1:38" x14ac:dyDescent="0.25">
      <c r="A25" s="38" t="str">
        <f t="shared" si="0"/>
        <v>P910.P</v>
      </c>
      <c r="B25" s="105" t="s">
        <v>476</v>
      </c>
      <c r="C25" s="41" t="s">
        <v>477</v>
      </c>
      <c r="D25" s="41" t="s">
        <v>478</v>
      </c>
      <c r="E25" s="41" t="s">
        <v>1</v>
      </c>
      <c r="F25" s="41" t="s">
        <v>7</v>
      </c>
      <c r="G25" s="105" t="s">
        <v>7</v>
      </c>
      <c r="H25" s="41" t="s">
        <v>7</v>
      </c>
      <c r="I25" s="41" t="s">
        <v>7</v>
      </c>
      <c r="J25" s="41" t="s">
        <v>164</v>
      </c>
      <c r="K25" s="105" t="s">
        <v>403</v>
      </c>
      <c r="L25" s="41" t="s">
        <v>395</v>
      </c>
      <c r="M25" s="41" t="s">
        <v>1</v>
      </c>
      <c r="N25" s="41" t="s">
        <v>3</v>
      </c>
      <c r="O25" s="41" t="s">
        <v>625</v>
      </c>
      <c r="P25" s="41" t="s">
        <v>7</v>
      </c>
      <c r="Q25" s="41" t="s">
        <v>626</v>
      </c>
      <c r="R25" s="41" t="s">
        <v>640</v>
      </c>
      <c r="S25" s="41" t="s">
        <v>627</v>
      </c>
      <c r="T25" s="41" t="s">
        <v>7</v>
      </c>
      <c r="U25" s="41" t="s">
        <v>7</v>
      </c>
      <c r="V25" s="41" t="s">
        <v>3</v>
      </c>
      <c r="W25" s="41" t="s">
        <v>7</v>
      </c>
      <c r="X25" s="105" t="s">
        <v>7</v>
      </c>
      <c r="Y25" s="41" t="s">
        <v>7</v>
      </c>
      <c r="Z25" s="105" t="s">
        <v>7</v>
      </c>
      <c r="AA25" s="41" t="s">
        <v>7</v>
      </c>
      <c r="AB25" s="105" t="s">
        <v>7</v>
      </c>
      <c r="AC25" s="41">
        <v>0</v>
      </c>
      <c r="AD25" s="41" t="s">
        <v>7</v>
      </c>
      <c r="AE25" s="105" t="s">
        <v>401</v>
      </c>
      <c r="AF25" s="41" t="s">
        <v>3</v>
      </c>
      <c r="AG25" s="41" t="s">
        <v>164</v>
      </c>
      <c r="AH25" s="105" t="s">
        <v>403</v>
      </c>
      <c r="AI25" s="41" t="s">
        <v>660</v>
      </c>
      <c r="AJ25" s="105" t="s">
        <v>661</v>
      </c>
      <c r="AK25" s="41" t="s">
        <v>7</v>
      </c>
      <c r="AL25" s="105" t="s">
        <v>7</v>
      </c>
    </row>
    <row r="26" spans="1:38" x14ac:dyDescent="0.25">
      <c r="A26" s="38" t="str">
        <f t="shared" si="0"/>
        <v>P920.P</v>
      </c>
      <c r="B26" s="105" t="s">
        <v>479</v>
      </c>
      <c r="C26" s="41" t="s">
        <v>480</v>
      </c>
      <c r="D26" s="41" t="s">
        <v>480</v>
      </c>
      <c r="E26" s="41" t="s">
        <v>1</v>
      </c>
      <c r="F26" s="41" t="s">
        <v>7</v>
      </c>
      <c r="G26" s="105" t="s">
        <v>7</v>
      </c>
      <c r="H26" s="41" t="s">
        <v>7</v>
      </c>
      <c r="I26" s="41" t="s">
        <v>7</v>
      </c>
      <c r="J26" s="41" t="s">
        <v>164</v>
      </c>
      <c r="K26" s="105" t="s">
        <v>403</v>
      </c>
      <c r="L26" s="41" t="s">
        <v>395</v>
      </c>
      <c r="M26" s="41" t="s">
        <v>1</v>
      </c>
      <c r="N26" s="41" t="s">
        <v>3</v>
      </c>
      <c r="O26" s="41" t="s">
        <v>625</v>
      </c>
      <c r="P26" s="41" t="s">
        <v>7</v>
      </c>
      <c r="Q26" s="41" t="s">
        <v>626</v>
      </c>
      <c r="R26" s="41" t="s">
        <v>640</v>
      </c>
      <c r="S26" s="41" t="s">
        <v>627</v>
      </c>
      <c r="T26" s="41" t="s">
        <v>7</v>
      </c>
      <c r="U26" s="41" t="s">
        <v>7</v>
      </c>
      <c r="V26" s="41" t="s">
        <v>3</v>
      </c>
      <c r="W26" s="41" t="s">
        <v>7</v>
      </c>
      <c r="X26" s="105" t="s">
        <v>7</v>
      </c>
      <c r="Y26" s="41" t="s">
        <v>7</v>
      </c>
      <c r="Z26" s="105" t="s">
        <v>7</v>
      </c>
      <c r="AA26" s="41" t="s">
        <v>7</v>
      </c>
      <c r="AB26" s="105" t="s">
        <v>7</v>
      </c>
      <c r="AC26" s="41">
        <v>0</v>
      </c>
      <c r="AD26" s="41" t="s">
        <v>7</v>
      </c>
      <c r="AE26" s="105" t="s">
        <v>401</v>
      </c>
      <c r="AF26" s="41" t="s">
        <v>3</v>
      </c>
      <c r="AG26" s="41" t="s">
        <v>164</v>
      </c>
      <c r="AH26" s="105" t="s">
        <v>403</v>
      </c>
      <c r="AI26" s="41" t="s">
        <v>660</v>
      </c>
      <c r="AJ26" s="105" t="s">
        <v>661</v>
      </c>
      <c r="AK26" s="41" t="s">
        <v>7</v>
      </c>
      <c r="AL26" s="105" t="s">
        <v>7</v>
      </c>
    </row>
    <row r="27" spans="1:38" x14ac:dyDescent="0.25">
      <c r="A27" s="38" t="str">
        <f t="shared" si="0"/>
        <v>P930.P</v>
      </c>
      <c r="B27" s="105" t="s">
        <v>481</v>
      </c>
      <c r="C27" s="41" t="s">
        <v>482</v>
      </c>
      <c r="D27" s="41" t="s">
        <v>483</v>
      </c>
      <c r="E27" s="41" t="s">
        <v>1</v>
      </c>
      <c r="F27" s="41" t="s">
        <v>7</v>
      </c>
      <c r="G27" s="105" t="s">
        <v>7</v>
      </c>
      <c r="H27" s="41" t="s">
        <v>7</v>
      </c>
      <c r="I27" s="41" t="s">
        <v>7</v>
      </c>
      <c r="J27" s="41" t="s">
        <v>164</v>
      </c>
      <c r="K27" s="105" t="s">
        <v>403</v>
      </c>
      <c r="L27" s="41" t="s">
        <v>395</v>
      </c>
      <c r="M27" s="41" t="s">
        <v>1</v>
      </c>
      <c r="N27" s="41" t="s">
        <v>3</v>
      </c>
      <c r="O27" s="41" t="s">
        <v>625</v>
      </c>
      <c r="P27" s="41" t="s">
        <v>7</v>
      </c>
      <c r="Q27" s="41" t="s">
        <v>626</v>
      </c>
      <c r="R27" s="41" t="s">
        <v>640</v>
      </c>
      <c r="S27" s="41" t="s">
        <v>627</v>
      </c>
      <c r="T27" s="41" t="s">
        <v>7</v>
      </c>
      <c r="U27" s="41" t="s">
        <v>7</v>
      </c>
      <c r="V27" s="41" t="s">
        <v>3</v>
      </c>
      <c r="W27" s="41" t="s">
        <v>7</v>
      </c>
      <c r="X27" s="105" t="s">
        <v>7</v>
      </c>
      <c r="Y27" s="41" t="s">
        <v>7</v>
      </c>
      <c r="Z27" s="105" t="s">
        <v>7</v>
      </c>
      <c r="AA27" s="41" t="s">
        <v>7</v>
      </c>
      <c r="AB27" s="105" t="s">
        <v>7</v>
      </c>
      <c r="AC27" s="41">
        <v>0</v>
      </c>
      <c r="AD27" s="41" t="s">
        <v>7</v>
      </c>
      <c r="AE27" s="105" t="s">
        <v>401</v>
      </c>
      <c r="AF27" s="41" t="s">
        <v>3</v>
      </c>
      <c r="AG27" s="41" t="s">
        <v>164</v>
      </c>
      <c r="AH27" s="105" t="s">
        <v>403</v>
      </c>
      <c r="AI27" s="41" t="s">
        <v>660</v>
      </c>
      <c r="AJ27" s="105" t="s">
        <v>661</v>
      </c>
      <c r="AK27" s="41" t="s">
        <v>7</v>
      </c>
      <c r="AL27" s="105" t="s">
        <v>7</v>
      </c>
    </row>
    <row r="28" spans="1:38" x14ac:dyDescent="0.25">
      <c r="A28" s="38" t="str">
        <f t="shared" si="0"/>
        <v>P940.P</v>
      </c>
      <c r="B28" s="105" t="s">
        <v>484</v>
      </c>
      <c r="C28" s="41" t="s">
        <v>485</v>
      </c>
      <c r="D28" s="41" t="s">
        <v>486</v>
      </c>
      <c r="E28" s="41" t="s">
        <v>1</v>
      </c>
      <c r="F28" s="41" t="s">
        <v>662</v>
      </c>
      <c r="G28" s="105" t="s">
        <v>662</v>
      </c>
      <c r="H28" s="41" t="s">
        <v>7</v>
      </c>
      <c r="I28" s="41" t="s">
        <v>7</v>
      </c>
      <c r="J28" s="41" t="s">
        <v>164</v>
      </c>
      <c r="K28" s="105" t="s">
        <v>403</v>
      </c>
      <c r="L28" s="41" t="s">
        <v>395</v>
      </c>
      <c r="M28" s="41" t="s">
        <v>1</v>
      </c>
      <c r="N28" s="41" t="s">
        <v>3</v>
      </c>
      <c r="O28" s="41" t="s">
        <v>7</v>
      </c>
      <c r="P28" s="41" t="s">
        <v>7</v>
      </c>
      <c r="Q28" s="41" t="s">
        <v>626</v>
      </c>
      <c r="R28" s="41" t="s">
        <v>7</v>
      </c>
      <c r="S28" s="41" t="s">
        <v>7</v>
      </c>
      <c r="T28" s="41" t="s">
        <v>7</v>
      </c>
      <c r="U28" s="41" t="s">
        <v>7</v>
      </c>
      <c r="V28" s="41" t="s">
        <v>3</v>
      </c>
      <c r="W28" s="41" t="s">
        <v>7</v>
      </c>
      <c r="X28" s="105" t="s">
        <v>7</v>
      </c>
      <c r="Y28" s="41" t="s">
        <v>7</v>
      </c>
      <c r="Z28" s="105" t="s">
        <v>7</v>
      </c>
      <c r="AA28" s="41" t="s">
        <v>7</v>
      </c>
      <c r="AB28" s="105" t="s">
        <v>7</v>
      </c>
      <c r="AC28" s="41">
        <v>0</v>
      </c>
      <c r="AD28" s="41" t="s">
        <v>7</v>
      </c>
      <c r="AE28" s="105" t="s">
        <v>401</v>
      </c>
      <c r="AF28" s="41" t="s">
        <v>1</v>
      </c>
      <c r="AG28" s="41" t="s">
        <v>164</v>
      </c>
      <c r="AH28" s="105" t="s">
        <v>403</v>
      </c>
      <c r="AI28" s="41" t="s">
        <v>660</v>
      </c>
      <c r="AJ28" s="105" t="s">
        <v>661</v>
      </c>
      <c r="AK28" s="41" t="s">
        <v>7</v>
      </c>
      <c r="AL28" s="105" t="s">
        <v>7</v>
      </c>
    </row>
    <row r="29" spans="1:38" x14ac:dyDescent="0.25">
      <c r="A29" s="38" t="str">
        <f t="shared" si="0"/>
        <v>.</v>
      </c>
    </row>
    <row r="30" spans="1:38" x14ac:dyDescent="0.25">
      <c r="A30" s="38" t="str">
        <f t="shared" si="0"/>
        <v>.</v>
      </c>
    </row>
    <row r="31" spans="1:38" x14ac:dyDescent="0.25">
      <c r="A31" s="38" t="str">
        <f t="shared" si="0"/>
        <v>.</v>
      </c>
    </row>
    <row r="32" spans="1:38" x14ac:dyDescent="0.25">
      <c r="A32" s="38" t="str">
        <f t="shared" si="0"/>
        <v>.</v>
      </c>
    </row>
    <row r="33" spans="1:1" x14ac:dyDescent="0.25">
      <c r="A33" s="38" t="str">
        <f t="shared" si="0"/>
        <v>.</v>
      </c>
    </row>
    <row r="34" spans="1:1" x14ac:dyDescent="0.25">
      <c r="A34" s="38" t="str">
        <f t="shared" si="0"/>
        <v>.</v>
      </c>
    </row>
    <row r="35" spans="1:1" x14ac:dyDescent="0.25">
      <c r="A35" s="38" t="str">
        <f t="shared" si="0"/>
        <v>.</v>
      </c>
    </row>
    <row r="36" spans="1:1" x14ac:dyDescent="0.25">
      <c r="A36" s="38" t="str">
        <f t="shared" si="0"/>
        <v>.</v>
      </c>
    </row>
    <row r="37" spans="1:1" x14ac:dyDescent="0.25">
      <c r="A37" s="38" t="str">
        <f t="shared" si="0"/>
        <v>.</v>
      </c>
    </row>
    <row r="38" spans="1:1" x14ac:dyDescent="0.25">
      <c r="A38" s="38" t="str">
        <f t="shared" si="0"/>
        <v>.</v>
      </c>
    </row>
    <row r="39" spans="1:1" x14ac:dyDescent="0.25">
      <c r="A39" s="38" t="str">
        <f t="shared" si="0"/>
        <v>.</v>
      </c>
    </row>
    <row r="40" spans="1:1" x14ac:dyDescent="0.25">
      <c r="A40" s="38" t="str">
        <f t="shared" si="0"/>
        <v>.</v>
      </c>
    </row>
    <row r="41" spans="1:1" x14ac:dyDescent="0.25">
      <c r="A41" s="38" t="str">
        <f t="shared" si="0"/>
        <v>.</v>
      </c>
    </row>
    <row r="42" spans="1:1" x14ac:dyDescent="0.25">
      <c r="A42" s="38" t="str">
        <f t="shared" si="0"/>
        <v>.</v>
      </c>
    </row>
    <row r="43" spans="1:1" x14ac:dyDescent="0.25">
      <c r="A43" s="38" t="str">
        <f t="shared" si="0"/>
        <v>.</v>
      </c>
    </row>
    <row r="44" spans="1:1" x14ac:dyDescent="0.25">
      <c r="A44" s="38" t="str">
        <f t="shared" si="0"/>
        <v>.</v>
      </c>
    </row>
    <row r="45" spans="1:1" x14ac:dyDescent="0.25">
      <c r="A45" s="38" t="str">
        <f t="shared" si="0"/>
        <v>.</v>
      </c>
    </row>
    <row r="46" spans="1:1" x14ac:dyDescent="0.25">
      <c r="A46" s="38" t="str">
        <f t="shared" si="0"/>
        <v>.</v>
      </c>
    </row>
    <row r="47" spans="1:1" x14ac:dyDescent="0.25">
      <c r="A47" s="38" t="str">
        <f t="shared" si="0"/>
        <v>.</v>
      </c>
    </row>
    <row r="48" spans="1:1" x14ac:dyDescent="0.25">
      <c r="A48" s="38" t="str">
        <f t="shared" si="0"/>
        <v>.</v>
      </c>
    </row>
    <row r="49" spans="1:1" x14ac:dyDescent="0.25">
      <c r="A49" s="38" t="str">
        <f t="shared" si="0"/>
        <v>.</v>
      </c>
    </row>
    <row r="50" spans="1:1" x14ac:dyDescent="0.25">
      <c r="A50" s="38" t="str">
        <f t="shared" si="0"/>
        <v>.</v>
      </c>
    </row>
    <row r="51" spans="1:1" x14ac:dyDescent="0.25">
      <c r="A51" s="38" t="str">
        <f t="shared" si="0"/>
        <v>.</v>
      </c>
    </row>
    <row r="52" spans="1:1" x14ac:dyDescent="0.25">
      <c r="A52" s="38" t="str">
        <f t="shared" si="0"/>
        <v>.</v>
      </c>
    </row>
    <row r="53" spans="1:1" x14ac:dyDescent="0.25">
      <c r="A53" s="38" t="str">
        <f t="shared" si="0"/>
        <v>.</v>
      </c>
    </row>
    <row r="54" spans="1:1" x14ac:dyDescent="0.25">
      <c r="A54" s="38" t="str">
        <f t="shared" si="0"/>
        <v>.</v>
      </c>
    </row>
    <row r="55" spans="1:1" x14ac:dyDescent="0.25">
      <c r="A55" s="38" t="str">
        <f t="shared" si="0"/>
        <v>.</v>
      </c>
    </row>
    <row r="56" spans="1:1" x14ac:dyDescent="0.25">
      <c r="A56" s="38" t="str">
        <f t="shared" si="0"/>
        <v>.</v>
      </c>
    </row>
    <row r="57" spans="1:1" x14ac:dyDescent="0.25">
      <c r="A57" s="38" t="str">
        <f t="shared" si="0"/>
        <v>.</v>
      </c>
    </row>
    <row r="58" spans="1:1" x14ac:dyDescent="0.25">
      <c r="A58" s="38" t="str">
        <f t="shared" si="0"/>
        <v>.</v>
      </c>
    </row>
    <row r="59" spans="1:1" x14ac:dyDescent="0.25">
      <c r="A59" s="38" t="str">
        <f t="shared" si="0"/>
        <v>.</v>
      </c>
    </row>
    <row r="60" spans="1:1" x14ac:dyDescent="0.25">
      <c r="A60" s="38" t="str">
        <f t="shared" si="0"/>
        <v>.</v>
      </c>
    </row>
    <row r="61" spans="1:1" x14ac:dyDescent="0.25">
      <c r="A61" s="38" t="str">
        <f t="shared" si="0"/>
        <v>.</v>
      </c>
    </row>
    <row r="62" spans="1:1" x14ac:dyDescent="0.25">
      <c r="A62" s="38" t="str">
        <f t="shared" si="0"/>
        <v>.</v>
      </c>
    </row>
    <row r="63" spans="1:1" x14ac:dyDescent="0.25">
      <c r="A63" s="38" t="str">
        <f t="shared" si="0"/>
        <v>.</v>
      </c>
    </row>
    <row r="64" spans="1:1" x14ac:dyDescent="0.25">
      <c r="A64" s="38" t="str">
        <f t="shared" si="0"/>
        <v>.</v>
      </c>
    </row>
    <row r="65" spans="1:1" x14ac:dyDescent="0.25">
      <c r="A65" s="38" t="str">
        <f t="shared" si="0"/>
        <v>.</v>
      </c>
    </row>
    <row r="66" spans="1:1" x14ac:dyDescent="0.25">
      <c r="A66" s="38" t="str">
        <f t="shared" si="0"/>
        <v>.</v>
      </c>
    </row>
    <row r="67" spans="1:1" x14ac:dyDescent="0.25">
      <c r="A67" s="38" t="str">
        <f t="shared" si="0"/>
        <v>.</v>
      </c>
    </row>
    <row r="68" spans="1:1" x14ac:dyDescent="0.25">
      <c r="A68" s="38" t="str">
        <f t="shared" si="0"/>
        <v>.</v>
      </c>
    </row>
    <row r="69" spans="1:1" x14ac:dyDescent="0.25">
      <c r="A69" s="38" t="str">
        <f t="shared" ref="A69:A132" si="1">B69&amp;"."&amp;J69</f>
        <v>.</v>
      </c>
    </row>
    <row r="70" spans="1:1" x14ac:dyDescent="0.25">
      <c r="A70" s="38" t="str">
        <f t="shared" si="1"/>
        <v>.</v>
      </c>
    </row>
    <row r="71" spans="1:1" x14ac:dyDescent="0.25">
      <c r="A71" s="38" t="str">
        <f t="shared" si="1"/>
        <v>.</v>
      </c>
    </row>
    <row r="72" spans="1:1" x14ac:dyDescent="0.25">
      <c r="A72" s="38" t="str">
        <f t="shared" si="1"/>
        <v>.</v>
      </c>
    </row>
    <row r="73" spans="1:1" x14ac:dyDescent="0.25">
      <c r="A73" s="38" t="str">
        <f t="shared" si="1"/>
        <v>.</v>
      </c>
    </row>
    <row r="74" spans="1:1" x14ac:dyDescent="0.25">
      <c r="A74" s="38" t="str">
        <f t="shared" si="1"/>
        <v>.</v>
      </c>
    </row>
    <row r="75" spans="1:1" x14ac:dyDescent="0.25">
      <c r="A75" s="38" t="str">
        <f t="shared" si="1"/>
        <v>.</v>
      </c>
    </row>
    <row r="76" spans="1:1" x14ac:dyDescent="0.25">
      <c r="A76" s="38" t="str">
        <f t="shared" si="1"/>
        <v>.</v>
      </c>
    </row>
    <row r="77" spans="1:1" x14ac:dyDescent="0.25">
      <c r="A77" s="38" t="str">
        <f t="shared" si="1"/>
        <v>.</v>
      </c>
    </row>
    <row r="78" spans="1:1" x14ac:dyDescent="0.25">
      <c r="A78" s="38" t="str">
        <f t="shared" si="1"/>
        <v>.</v>
      </c>
    </row>
    <row r="79" spans="1:1" x14ac:dyDescent="0.25">
      <c r="A79" s="38" t="str">
        <f t="shared" si="1"/>
        <v>.</v>
      </c>
    </row>
    <row r="80" spans="1:1" x14ac:dyDescent="0.25">
      <c r="A80" s="38" t="str">
        <f t="shared" si="1"/>
        <v>.</v>
      </c>
    </row>
    <row r="81" spans="1:1" x14ac:dyDescent="0.25">
      <c r="A81" s="38" t="str">
        <f t="shared" si="1"/>
        <v>.</v>
      </c>
    </row>
    <row r="82" spans="1:1" x14ac:dyDescent="0.25">
      <c r="A82" s="38" t="str">
        <f t="shared" si="1"/>
        <v>.</v>
      </c>
    </row>
    <row r="83" spans="1:1" x14ac:dyDescent="0.25">
      <c r="A83" s="38" t="str">
        <f t="shared" si="1"/>
        <v>.</v>
      </c>
    </row>
    <row r="84" spans="1:1" x14ac:dyDescent="0.25">
      <c r="A84" s="38" t="str">
        <f t="shared" si="1"/>
        <v>.</v>
      </c>
    </row>
    <row r="85" spans="1:1" x14ac:dyDescent="0.25">
      <c r="A85" s="38" t="str">
        <f t="shared" si="1"/>
        <v>.</v>
      </c>
    </row>
    <row r="86" spans="1:1" x14ac:dyDescent="0.25">
      <c r="A86" s="38" t="str">
        <f t="shared" si="1"/>
        <v>.</v>
      </c>
    </row>
    <row r="87" spans="1:1" x14ac:dyDescent="0.25">
      <c r="A87" s="38" t="str">
        <f t="shared" si="1"/>
        <v>.</v>
      </c>
    </row>
    <row r="88" spans="1:1" x14ac:dyDescent="0.25">
      <c r="A88" s="38" t="str">
        <f t="shared" si="1"/>
        <v>.</v>
      </c>
    </row>
    <row r="89" spans="1:1" x14ac:dyDescent="0.25">
      <c r="A89" s="38" t="str">
        <f t="shared" si="1"/>
        <v>.</v>
      </c>
    </row>
    <row r="90" spans="1:1" x14ac:dyDescent="0.25">
      <c r="A90" s="38" t="str">
        <f t="shared" si="1"/>
        <v>.</v>
      </c>
    </row>
    <row r="91" spans="1:1" x14ac:dyDescent="0.25">
      <c r="A91" s="38" t="str">
        <f t="shared" si="1"/>
        <v>.</v>
      </c>
    </row>
    <row r="92" spans="1:1" x14ac:dyDescent="0.25">
      <c r="A92" s="38" t="str">
        <f t="shared" si="1"/>
        <v>.</v>
      </c>
    </row>
    <row r="93" spans="1:1" x14ac:dyDescent="0.25">
      <c r="A93" s="38" t="str">
        <f t="shared" si="1"/>
        <v>.</v>
      </c>
    </row>
    <row r="94" spans="1:1" x14ac:dyDescent="0.25">
      <c r="A94" s="38" t="str">
        <f t="shared" si="1"/>
        <v>.</v>
      </c>
    </row>
    <row r="95" spans="1:1" x14ac:dyDescent="0.25">
      <c r="A95" s="38" t="str">
        <f t="shared" si="1"/>
        <v>.</v>
      </c>
    </row>
    <row r="96" spans="1:1" x14ac:dyDescent="0.25">
      <c r="A96" s="38" t="str">
        <f t="shared" si="1"/>
        <v>.</v>
      </c>
    </row>
    <row r="97" spans="1:1" x14ac:dyDescent="0.25">
      <c r="A97" s="38" t="str">
        <f t="shared" si="1"/>
        <v>.</v>
      </c>
    </row>
    <row r="98" spans="1:1" x14ac:dyDescent="0.25">
      <c r="A98" s="38" t="str">
        <f t="shared" si="1"/>
        <v>.</v>
      </c>
    </row>
    <row r="99" spans="1:1" x14ac:dyDescent="0.25">
      <c r="A99" s="38" t="str">
        <f t="shared" si="1"/>
        <v>.</v>
      </c>
    </row>
    <row r="100" spans="1:1" x14ac:dyDescent="0.25">
      <c r="A100" s="38" t="str">
        <f t="shared" si="1"/>
        <v>.</v>
      </c>
    </row>
    <row r="101" spans="1:1" x14ac:dyDescent="0.25">
      <c r="A101" s="38" t="str">
        <f t="shared" si="1"/>
        <v>.</v>
      </c>
    </row>
    <row r="102" spans="1:1" x14ac:dyDescent="0.25">
      <c r="A102" s="38" t="str">
        <f t="shared" si="1"/>
        <v>.</v>
      </c>
    </row>
    <row r="103" spans="1:1" x14ac:dyDescent="0.25">
      <c r="A103" s="38" t="str">
        <f t="shared" si="1"/>
        <v>.</v>
      </c>
    </row>
    <row r="104" spans="1:1" x14ac:dyDescent="0.25">
      <c r="A104" s="38" t="str">
        <f t="shared" si="1"/>
        <v>.</v>
      </c>
    </row>
    <row r="105" spans="1:1" x14ac:dyDescent="0.25">
      <c r="A105" s="38" t="str">
        <f t="shared" si="1"/>
        <v>.</v>
      </c>
    </row>
    <row r="106" spans="1:1" x14ac:dyDescent="0.25">
      <c r="A106" s="38" t="str">
        <f t="shared" si="1"/>
        <v>.</v>
      </c>
    </row>
    <row r="107" spans="1:1" x14ac:dyDescent="0.25">
      <c r="A107" s="38" t="str">
        <f t="shared" si="1"/>
        <v>.</v>
      </c>
    </row>
    <row r="108" spans="1:1" x14ac:dyDescent="0.25">
      <c r="A108" s="38" t="str">
        <f t="shared" si="1"/>
        <v>.</v>
      </c>
    </row>
    <row r="109" spans="1:1" x14ac:dyDescent="0.25">
      <c r="A109" s="38" t="str">
        <f t="shared" si="1"/>
        <v>.</v>
      </c>
    </row>
    <row r="110" spans="1:1" x14ac:dyDescent="0.25">
      <c r="A110" s="38" t="str">
        <f t="shared" si="1"/>
        <v>.</v>
      </c>
    </row>
    <row r="111" spans="1:1" x14ac:dyDescent="0.25">
      <c r="A111" s="38" t="str">
        <f t="shared" si="1"/>
        <v>.</v>
      </c>
    </row>
    <row r="112" spans="1:1" x14ac:dyDescent="0.25">
      <c r="A112" s="38" t="str">
        <f t="shared" si="1"/>
        <v>.</v>
      </c>
    </row>
    <row r="113" spans="1:1" x14ac:dyDescent="0.25">
      <c r="A113" s="38" t="str">
        <f t="shared" si="1"/>
        <v>.</v>
      </c>
    </row>
    <row r="114" spans="1:1" x14ac:dyDescent="0.25">
      <c r="A114" s="38" t="str">
        <f t="shared" si="1"/>
        <v>.</v>
      </c>
    </row>
    <row r="115" spans="1:1" x14ac:dyDescent="0.25">
      <c r="A115" s="38" t="str">
        <f t="shared" si="1"/>
        <v>.</v>
      </c>
    </row>
    <row r="116" spans="1:1" x14ac:dyDescent="0.25">
      <c r="A116" s="38" t="str">
        <f t="shared" si="1"/>
        <v>.</v>
      </c>
    </row>
    <row r="117" spans="1:1" x14ac:dyDescent="0.25">
      <c r="A117" s="38" t="str">
        <f t="shared" si="1"/>
        <v>.</v>
      </c>
    </row>
    <row r="118" spans="1:1" x14ac:dyDescent="0.25">
      <c r="A118" s="38" t="str">
        <f t="shared" si="1"/>
        <v>.</v>
      </c>
    </row>
    <row r="119" spans="1:1" x14ac:dyDescent="0.25">
      <c r="A119" s="38" t="str">
        <f t="shared" si="1"/>
        <v>.</v>
      </c>
    </row>
    <row r="120" spans="1:1" x14ac:dyDescent="0.25">
      <c r="A120" s="38" t="str">
        <f t="shared" si="1"/>
        <v>.</v>
      </c>
    </row>
    <row r="121" spans="1:1" x14ac:dyDescent="0.25">
      <c r="A121" s="38" t="str">
        <f t="shared" si="1"/>
        <v>.</v>
      </c>
    </row>
    <row r="122" spans="1:1" x14ac:dyDescent="0.25">
      <c r="A122" s="38" t="str">
        <f t="shared" si="1"/>
        <v>.</v>
      </c>
    </row>
    <row r="123" spans="1:1" x14ac:dyDescent="0.25">
      <c r="A123" s="38" t="str">
        <f t="shared" si="1"/>
        <v>.</v>
      </c>
    </row>
    <row r="124" spans="1:1" x14ac:dyDescent="0.25">
      <c r="A124" s="38" t="str">
        <f t="shared" si="1"/>
        <v>.</v>
      </c>
    </row>
    <row r="125" spans="1:1" x14ac:dyDescent="0.25">
      <c r="A125" s="38" t="str">
        <f t="shared" si="1"/>
        <v>.</v>
      </c>
    </row>
    <row r="126" spans="1:1" x14ac:dyDescent="0.25">
      <c r="A126" s="38" t="str">
        <f t="shared" si="1"/>
        <v>.</v>
      </c>
    </row>
    <row r="127" spans="1:1" x14ac:dyDescent="0.25">
      <c r="A127" s="38" t="str">
        <f t="shared" si="1"/>
        <v>.</v>
      </c>
    </row>
    <row r="128" spans="1:1" x14ac:dyDescent="0.25">
      <c r="A128" s="38" t="str">
        <f t="shared" si="1"/>
        <v>.</v>
      </c>
    </row>
    <row r="129" spans="1:1" x14ac:dyDescent="0.25">
      <c r="A129" s="38" t="str">
        <f t="shared" si="1"/>
        <v>.</v>
      </c>
    </row>
    <row r="130" spans="1:1" x14ac:dyDescent="0.25">
      <c r="A130" s="38" t="str">
        <f t="shared" si="1"/>
        <v>.</v>
      </c>
    </row>
    <row r="131" spans="1:1" x14ac:dyDescent="0.25">
      <c r="A131" s="38" t="str">
        <f t="shared" si="1"/>
        <v>.</v>
      </c>
    </row>
    <row r="132" spans="1:1" x14ac:dyDescent="0.25">
      <c r="A132" s="38" t="str">
        <f t="shared" si="1"/>
        <v>.</v>
      </c>
    </row>
    <row r="133" spans="1:1" x14ac:dyDescent="0.25">
      <c r="A133" s="38" t="str">
        <f t="shared" ref="A133:A196" si="2">B133&amp;"."&amp;J133</f>
        <v>.</v>
      </c>
    </row>
    <row r="134" spans="1:1" x14ac:dyDescent="0.25">
      <c r="A134" s="38" t="str">
        <f t="shared" si="2"/>
        <v>.</v>
      </c>
    </row>
    <row r="135" spans="1:1" x14ac:dyDescent="0.25">
      <c r="A135" s="38" t="str">
        <f t="shared" si="2"/>
        <v>.</v>
      </c>
    </row>
    <row r="136" spans="1:1" x14ac:dyDescent="0.25">
      <c r="A136" s="38" t="str">
        <f t="shared" si="2"/>
        <v>.</v>
      </c>
    </row>
    <row r="137" spans="1:1" x14ac:dyDescent="0.25">
      <c r="A137" s="38" t="str">
        <f t="shared" si="2"/>
        <v>.</v>
      </c>
    </row>
    <row r="138" spans="1:1" x14ac:dyDescent="0.25">
      <c r="A138" s="38" t="str">
        <f t="shared" si="2"/>
        <v>.</v>
      </c>
    </row>
    <row r="139" spans="1:1" x14ac:dyDescent="0.25">
      <c r="A139" s="38" t="str">
        <f t="shared" si="2"/>
        <v>.</v>
      </c>
    </row>
    <row r="140" spans="1:1" x14ac:dyDescent="0.25">
      <c r="A140" s="38" t="str">
        <f t="shared" si="2"/>
        <v>.</v>
      </c>
    </row>
    <row r="141" spans="1:1" x14ac:dyDescent="0.25">
      <c r="A141" s="38" t="str">
        <f t="shared" si="2"/>
        <v>.</v>
      </c>
    </row>
    <row r="142" spans="1:1" x14ac:dyDescent="0.25">
      <c r="A142" s="38" t="str">
        <f t="shared" si="2"/>
        <v>.</v>
      </c>
    </row>
    <row r="143" spans="1:1" x14ac:dyDescent="0.25">
      <c r="A143" s="38" t="str">
        <f t="shared" si="2"/>
        <v>.</v>
      </c>
    </row>
    <row r="144" spans="1:1" x14ac:dyDescent="0.25">
      <c r="A144" s="38" t="str">
        <f t="shared" si="2"/>
        <v>.</v>
      </c>
    </row>
    <row r="145" spans="1:1" x14ac:dyDescent="0.25">
      <c r="A145" s="38" t="str">
        <f t="shared" si="2"/>
        <v>.</v>
      </c>
    </row>
    <row r="146" spans="1:1" x14ac:dyDescent="0.25">
      <c r="A146" s="38" t="str">
        <f t="shared" si="2"/>
        <v>.</v>
      </c>
    </row>
    <row r="147" spans="1:1" x14ac:dyDescent="0.25">
      <c r="A147" s="38" t="str">
        <f t="shared" si="2"/>
        <v>.</v>
      </c>
    </row>
    <row r="148" spans="1:1" x14ac:dyDescent="0.25">
      <c r="A148" s="38" t="str">
        <f t="shared" si="2"/>
        <v>.</v>
      </c>
    </row>
    <row r="149" spans="1:1" x14ac:dyDescent="0.25">
      <c r="A149" s="38" t="str">
        <f t="shared" si="2"/>
        <v>.</v>
      </c>
    </row>
    <row r="150" spans="1:1" x14ac:dyDescent="0.25">
      <c r="A150" s="38" t="str">
        <f t="shared" si="2"/>
        <v>.</v>
      </c>
    </row>
    <row r="151" spans="1:1" x14ac:dyDescent="0.25">
      <c r="A151" s="38" t="str">
        <f t="shared" si="2"/>
        <v>.</v>
      </c>
    </row>
    <row r="152" spans="1:1" x14ac:dyDescent="0.25">
      <c r="A152" s="38" t="str">
        <f t="shared" si="2"/>
        <v>.</v>
      </c>
    </row>
    <row r="153" spans="1:1" x14ac:dyDescent="0.25">
      <c r="A153" s="38" t="str">
        <f t="shared" si="2"/>
        <v>.</v>
      </c>
    </row>
    <row r="154" spans="1:1" x14ac:dyDescent="0.25">
      <c r="A154" s="38" t="str">
        <f t="shared" si="2"/>
        <v>.</v>
      </c>
    </row>
    <row r="155" spans="1:1" x14ac:dyDescent="0.25">
      <c r="A155" s="38" t="str">
        <f t="shared" si="2"/>
        <v>.</v>
      </c>
    </row>
    <row r="156" spans="1:1" x14ac:dyDescent="0.25">
      <c r="A156" s="38" t="str">
        <f t="shared" si="2"/>
        <v>.</v>
      </c>
    </row>
    <row r="157" spans="1:1" x14ac:dyDescent="0.25">
      <c r="A157" s="38" t="str">
        <f t="shared" si="2"/>
        <v>.</v>
      </c>
    </row>
    <row r="158" spans="1:1" x14ac:dyDescent="0.25">
      <c r="A158" s="38" t="str">
        <f t="shared" si="2"/>
        <v>.</v>
      </c>
    </row>
    <row r="159" spans="1:1" x14ac:dyDescent="0.25">
      <c r="A159" s="38" t="str">
        <f t="shared" si="2"/>
        <v>.</v>
      </c>
    </row>
    <row r="160" spans="1:1" x14ac:dyDescent="0.25">
      <c r="A160" s="38" t="str">
        <f t="shared" si="2"/>
        <v>.</v>
      </c>
    </row>
    <row r="161" spans="1:1" x14ac:dyDescent="0.25">
      <c r="A161" s="38" t="str">
        <f t="shared" si="2"/>
        <v>.</v>
      </c>
    </row>
    <row r="162" spans="1:1" x14ac:dyDescent="0.25">
      <c r="A162" s="38" t="str">
        <f t="shared" si="2"/>
        <v>.</v>
      </c>
    </row>
    <row r="163" spans="1:1" x14ac:dyDescent="0.25">
      <c r="A163" s="38" t="str">
        <f t="shared" si="2"/>
        <v>.</v>
      </c>
    </row>
    <row r="164" spans="1:1" x14ac:dyDescent="0.25">
      <c r="A164" s="38" t="str">
        <f t="shared" si="2"/>
        <v>.</v>
      </c>
    </row>
    <row r="165" spans="1:1" x14ac:dyDescent="0.25">
      <c r="A165" s="38" t="str">
        <f t="shared" si="2"/>
        <v>.</v>
      </c>
    </row>
    <row r="166" spans="1:1" x14ac:dyDescent="0.25">
      <c r="A166" s="38" t="str">
        <f t="shared" si="2"/>
        <v>.</v>
      </c>
    </row>
    <row r="167" spans="1:1" x14ac:dyDescent="0.25">
      <c r="A167" s="38" t="str">
        <f t="shared" si="2"/>
        <v>.</v>
      </c>
    </row>
    <row r="168" spans="1:1" x14ac:dyDescent="0.25">
      <c r="A168" s="38" t="str">
        <f t="shared" si="2"/>
        <v>.</v>
      </c>
    </row>
    <row r="169" spans="1:1" x14ac:dyDescent="0.25">
      <c r="A169" s="38" t="str">
        <f t="shared" si="2"/>
        <v>.</v>
      </c>
    </row>
    <row r="170" spans="1:1" x14ac:dyDescent="0.25">
      <c r="A170" s="38" t="str">
        <f t="shared" si="2"/>
        <v>.</v>
      </c>
    </row>
    <row r="171" spans="1:1" x14ac:dyDescent="0.25">
      <c r="A171" s="38" t="str">
        <f t="shared" si="2"/>
        <v>.</v>
      </c>
    </row>
    <row r="172" spans="1:1" x14ac:dyDescent="0.25">
      <c r="A172" s="38" t="str">
        <f t="shared" si="2"/>
        <v>.</v>
      </c>
    </row>
    <row r="173" spans="1:1" x14ac:dyDescent="0.25">
      <c r="A173" s="38" t="str">
        <f t="shared" si="2"/>
        <v>.</v>
      </c>
    </row>
    <row r="174" spans="1:1" x14ac:dyDescent="0.25">
      <c r="A174" s="38" t="str">
        <f t="shared" si="2"/>
        <v>.</v>
      </c>
    </row>
    <row r="175" spans="1:1" x14ac:dyDescent="0.25">
      <c r="A175" s="38" t="str">
        <f t="shared" si="2"/>
        <v>.</v>
      </c>
    </row>
    <row r="176" spans="1:1" x14ac:dyDescent="0.25">
      <c r="A176" s="38" t="str">
        <f t="shared" si="2"/>
        <v>.</v>
      </c>
    </row>
    <row r="177" spans="1:1" x14ac:dyDescent="0.25">
      <c r="A177" s="38" t="str">
        <f t="shared" si="2"/>
        <v>.</v>
      </c>
    </row>
    <row r="178" spans="1:1" x14ac:dyDescent="0.25">
      <c r="A178" s="38" t="str">
        <f t="shared" si="2"/>
        <v>.</v>
      </c>
    </row>
    <row r="179" spans="1:1" x14ac:dyDescent="0.25">
      <c r="A179" s="38" t="str">
        <f t="shared" si="2"/>
        <v>.</v>
      </c>
    </row>
    <row r="180" spans="1:1" x14ac:dyDescent="0.25">
      <c r="A180" s="38" t="str">
        <f t="shared" si="2"/>
        <v>.</v>
      </c>
    </row>
    <row r="181" spans="1:1" x14ac:dyDescent="0.25">
      <c r="A181" s="38" t="str">
        <f t="shared" si="2"/>
        <v>.</v>
      </c>
    </row>
    <row r="182" spans="1:1" x14ac:dyDescent="0.25">
      <c r="A182" s="38" t="str">
        <f t="shared" si="2"/>
        <v>.</v>
      </c>
    </row>
    <row r="183" spans="1:1" x14ac:dyDescent="0.25">
      <c r="A183" s="38" t="str">
        <f t="shared" si="2"/>
        <v>.</v>
      </c>
    </row>
    <row r="184" spans="1:1" x14ac:dyDescent="0.25">
      <c r="A184" s="38" t="str">
        <f t="shared" si="2"/>
        <v>.</v>
      </c>
    </row>
    <row r="185" spans="1:1" x14ac:dyDescent="0.25">
      <c r="A185" s="38" t="str">
        <f t="shared" si="2"/>
        <v>.</v>
      </c>
    </row>
    <row r="186" spans="1:1" x14ac:dyDescent="0.25">
      <c r="A186" s="38" t="str">
        <f t="shared" si="2"/>
        <v>.</v>
      </c>
    </row>
    <row r="187" spans="1:1" x14ac:dyDescent="0.25">
      <c r="A187" s="38" t="str">
        <f t="shared" si="2"/>
        <v>.</v>
      </c>
    </row>
    <row r="188" spans="1:1" x14ac:dyDescent="0.25">
      <c r="A188" s="38" t="str">
        <f t="shared" si="2"/>
        <v>.</v>
      </c>
    </row>
    <row r="189" spans="1:1" x14ac:dyDescent="0.25">
      <c r="A189" s="38" t="str">
        <f t="shared" si="2"/>
        <v>.</v>
      </c>
    </row>
    <row r="190" spans="1:1" x14ac:dyDescent="0.25">
      <c r="A190" s="38" t="str">
        <f t="shared" si="2"/>
        <v>.</v>
      </c>
    </row>
    <row r="191" spans="1:1" x14ac:dyDescent="0.25">
      <c r="A191" s="38" t="str">
        <f t="shared" si="2"/>
        <v>.</v>
      </c>
    </row>
    <row r="192" spans="1:1" x14ac:dyDescent="0.25">
      <c r="A192" s="38" t="str">
        <f t="shared" si="2"/>
        <v>.</v>
      </c>
    </row>
    <row r="193" spans="1:1" x14ac:dyDescent="0.25">
      <c r="A193" s="38" t="str">
        <f t="shared" si="2"/>
        <v>.</v>
      </c>
    </row>
    <row r="194" spans="1:1" x14ac:dyDescent="0.25">
      <c r="A194" s="38" t="str">
        <f t="shared" si="2"/>
        <v>.</v>
      </c>
    </row>
    <row r="195" spans="1:1" x14ac:dyDescent="0.25">
      <c r="A195" s="38" t="str">
        <f t="shared" si="2"/>
        <v>.</v>
      </c>
    </row>
    <row r="196" spans="1:1" x14ac:dyDescent="0.25">
      <c r="A196" s="38" t="str">
        <f t="shared" si="2"/>
        <v>.</v>
      </c>
    </row>
    <row r="197" spans="1:1" x14ac:dyDescent="0.25">
      <c r="A197" s="38" t="str">
        <f t="shared" ref="A197:A260" si="3">B197&amp;"."&amp;J197</f>
        <v>.</v>
      </c>
    </row>
    <row r="198" spans="1:1" x14ac:dyDescent="0.25">
      <c r="A198" s="38" t="str">
        <f t="shared" si="3"/>
        <v>.</v>
      </c>
    </row>
    <row r="199" spans="1:1" x14ac:dyDescent="0.25">
      <c r="A199" s="38" t="str">
        <f t="shared" si="3"/>
        <v>.</v>
      </c>
    </row>
    <row r="200" spans="1:1" x14ac:dyDescent="0.25">
      <c r="A200" s="38" t="str">
        <f t="shared" si="3"/>
        <v>.</v>
      </c>
    </row>
    <row r="201" spans="1:1" x14ac:dyDescent="0.25">
      <c r="A201" s="38" t="str">
        <f t="shared" si="3"/>
        <v>.</v>
      </c>
    </row>
    <row r="202" spans="1:1" x14ac:dyDescent="0.25">
      <c r="A202" s="38" t="str">
        <f t="shared" si="3"/>
        <v>.</v>
      </c>
    </row>
    <row r="203" spans="1:1" x14ac:dyDescent="0.25">
      <c r="A203" s="38" t="str">
        <f t="shared" si="3"/>
        <v>.</v>
      </c>
    </row>
    <row r="204" spans="1:1" x14ac:dyDescent="0.25">
      <c r="A204" s="38" t="str">
        <f t="shared" si="3"/>
        <v>.</v>
      </c>
    </row>
    <row r="205" spans="1:1" x14ac:dyDescent="0.25">
      <c r="A205" s="38" t="str">
        <f t="shared" si="3"/>
        <v>.</v>
      </c>
    </row>
    <row r="206" spans="1:1" x14ac:dyDescent="0.25">
      <c r="A206" s="38" t="str">
        <f t="shared" si="3"/>
        <v>.</v>
      </c>
    </row>
    <row r="207" spans="1:1" x14ac:dyDescent="0.25">
      <c r="A207" s="38" t="str">
        <f t="shared" si="3"/>
        <v>.</v>
      </c>
    </row>
    <row r="208" spans="1:1" x14ac:dyDescent="0.25">
      <c r="A208" s="38" t="str">
        <f t="shared" si="3"/>
        <v>.</v>
      </c>
    </row>
    <row r="209" spans="1:1" x14ac:dyDescent="0.25">
      <c r="A209" s="38" t="str">
        <f t="shared" si="3"/>
        <v>.</v>
      </c>
    </row>
    <row r="210" spans="1:1" x14ac:dyDescent="0.25">
      <c r="A210" s="38" t="str">
        <f t="shared" si="3"/>
        <v>.</v>
      </c>
    </row>
    <row r="211" spans="1:1" x14ac:dyDescent="0.25">
      <c r="A211" s="38" t="str">
        <f t="shared" si="3"/>
        <v>.</v>
      </c>
    </row>
    <row r="212" spans="1:1" x14ac:dyDescent="0.25">
      <c r="A212" s="38" t="str">
        <f t="shared" si="3"/>
        <v>.</v>
      </c>
    </row>
    <row r="213" spans="1:1" x14ac:dyDescent="0.25">
      <c r="A213" s="38" t="str">
        <f t="shared" si="3"/>
        <v>.</v>
      </c>
    </row>
    <row r="214" spans="1:1" x14ac:dyDescent="0.25">
      <c r="A214" s="38" t="str">
        <f t="shared" si="3"/>
        <v>.</v>
      </c>
    </row>
    <row r="215" spans="1:1" x14ac:dyDescent="0.25">
      <c r="A215" s="38" t="str">
        <f t="shared" si="3"/>
        <v>.</v>
      </c>
    </row>
    <row r="216" spans="1:1" x14ac:dyDescent="0.25">
      <c r="A216" s="38" t="str">
        <f t="shared" si="3"/>
        <v>.</v>
      </c>
    </row>
    <row r="217" spans="1:1" x14ac:dyDescent="0.25">
      <c r="A217" s="38" t="str">
        <f t="shared" si="3"/>
        <v>.</v>
      </c>
    </row>
    <row r="218" spans="1:1" x14ac:dyDescent="0.25">
      <c r="A218" s="38" t="str">
        <f t="shared" si="3"/>
        <v>.</v>
      </c>
    </row>
    <row r="219" spans="1:1" x14ac:dyDescent="0.25">
      <c r="A219" s="38" t="str">
        <f t="shared" si="3"/>
        <v>.</v>
      </c>
    </row>
    <row r="220" spans="1:1" x14ac:dyDescent="0.25">
      <c r="A220" s="38" t="str">
        <f t="shared" si="3"/>
        <v>.</v>
      </c>
    </row>
    <row r="221" spans="1:1" x14ac:dyDescent="0.25">
      <c r="A221" s="38" t="str">
        <f t="shared" si="3"/>
        <v>.</v>
      </c>
    </row>
    <row r="222" spans="1:1" x14ac:dyDescent="0.25">
      <c r="A222" s="38" t="str">
        <f t="shared" si="3"/>
        <v>.</v>
      </c>
    </row>
    <row r="223" spans="1:1" x14ac:dyDescent="0.25">
      <c r="A223" s="38" t="str">
        <f t="shared" si="3"/>
        <v>.</v>
      </c>
    </row>
    <row r="224" spans="1:1" x14ac:dyDescent="0.25">
      <c r="A224" s="38" t="str">
        <f t="shared" si="3"/>
        <v>.</v>
      </c>
    </row>
    <row r="225" spans="1:1" x14ac:dyDescent="0.25">
      <c r="A225" s="38" t="str">
        <f t="shared" si="3"/>
        <v>.</v>
      </c>
    </row>
    <row r="226" spans="1:1" x14ac:dyDescent="0.25">
      <c r="A226" s="38" t="str">
        <f t="shared" si="3"/>
        <v>.</v>
      </c>
    </row>
    <row r="227" spans="1:1" x14ac:dyDescent="0.25">
      <c r="A227" s="38" t="str">
        <f t="shared" si="3"/>
        <v>.</v>
      </c>
    </row>
    <row r="228" spans="1:1" x14ac:dyDescent="0.25">
      <c r="A228" s="38" t="str">
        <f t="shared" si="3"/>
        <v>.</v>
      </c>
    </row>
    <row r="229" spans="1:1" x14ac:dyDescent="0.25">
      <c r="A229" s="38" t="str">
        <f t="shared" si="3"/>
        <v>.</v>
      </c>
    </row>
    <row r="230" spans="1:1" x14ac:dyDescent="0.25">
      <c r="A230" s="38" t="str">
        <f t="shared" si="3"/>
        <v>.</v>
      </c>
    </row>
    <row r="231" spans="1:1" x14ac:dyDescent="0.25">
      <c r="A231" s="38" t="str">
        <f t="shared" si="3"/>
        <v>.</v>
      </c>
    </row>
    <row r="232" spans="1:1" x14ac:dyDescent="0.25">
      <c r="A232" s="38" t="str">
        <f t="shared" si="3"/>
        <v>.</v>
      </c>
    </row>
    <row r="233" spans="1:1" x14ac:dyDescent="0.25">
      <c r="A233" s="38" t="str">
        <f t="shared" si="3"/>
        <v>.</v>
      </c>
    </row>
    <row r="234" spans="1:1" x14ac:dyDescent="0.25">
      <c r="A234" s="38" t="str">
        <f t="shared" si="3"/>
        <v>.</v>
      </c>
    </row>
    <row r="235" spans="1:1" x14ac:dyDescent="0.25">
      <c r="A235" s="38" t="str">
        <f t="shared" si="3"/>
        <v>.</v>
      </c>
    </row>
    <row r="236" spans="1:1" x14ac:dyDescent="0.25">
      <c r="A236" s="38" t="str">
        <f t="shared" si="3"/>
        <v>.</v>
      </c>
    </row>
    <row r="237" spans="1:1" x14ac:dyDescent="0.25">
      <c r="A237" s="38" t="str">
        <f t="shared" si="3"/>
        <v>.</v>
      </c>
    </row>
    <row r="238" spans="1:1" x14ac:dyDescent="0.25">
      <c r="A238" s="38" t="str">
        <f t="shared" si="3"/>
        <v>.</v>
      </c>
    </row>
    <row r="239" spans="1:1" x14ac:dyDescent="0.25">
      <c r="A239" s="38" t="str">
        <f t="shared" si="3"/>
        <v>.</v>
      </c>
    </row>
    <row r="240" spans="1:1" x14ac:dyDescent="0.25">
      <c r="A240" s="38" t="str">
        <f t="shared" si="3"/>
        <v>.</v>
      </c>
    </row>
    <row r="241" spans="1:1" x14ac:dyDescent="0.25">
      <c r="A241" s="38" t="str">
        <f t="shared" si="3"/>
        <v>.</v>
      </c>
    </row>
    <row r="242" spans="1:1" x14ac:dyDescent="0.25">
      <c r="A242" s="38" t="str">
        <f t="shared" si="3"/>
        <v>.</v>
      </c>
    </row>
    <row r="243" spans="1:1" x14ac:dyDescent="0.25">
      <c r="A243" s="38" t="str">
        <f t="shared" si="3"/>
        <v>.</v>
      </c>
    </row>
    <row r="244" spans="1:1" x14ac:dyDescent="0.25">
      <c r="A244" s="38" t="str">
        <f t="shared" si="3"/>
        <v>.</v>
      </c>
    </row>
    <row r="245" spans="1:1" x14ac:dyDescent="0.25">
      <c r="A245" s="38" t="str">
        <f t="shared" si="3"/>
        <v>.</v>
      </c>
    </row>
    <row r="246" spans="1:1" x14ac:dyDescent="0.25">
      <c r="A246" s="38" t="str">
        <f t="shared" si="3"/>
        <v>.</v>
      </c>
    </row>
    <row r="247" spans="1:1" x14ac:dyDescent="0.25">
      <c r="A247" s="38" t="str">
        <f t="shared" si="3"/>
        <v>.</v>
      </c>
    </row>
    <row r="248" spans="1:1" x14ac:dyDescent="0.25">
      <c r="A248" s="38" t="str">
        <f t="shared" si="3"/>
        <v>.</v>
      </c>
    </row>
    <row r="249" spans="1:1" x14ac:dyDescent="0.25">
      <c r="A249" s="38" t="str">
        <f t="shared" si="3"/>
        <v>.</v>
      </c>
    </row>
    <row r="250" spans="1:1" x14ac:dyDescent="0.25">
      <c r="A250" s="38" t="str">
        <f t="shared" si="3"/>
        <v>.</v>
      </c>
    </row>
    <row r="251" spans="1:1" x14ac:dyDescent="0.25">
      <c r="A251" s="38" t="str">
        <f t="shared" si="3"/>
        <v>.</v>
      </c>
    </row>
    <row r="252" spans="1:1" x14ac:dyDescent="0.25">
      <c r="A252" s="38" t="str">
        <f t="shared" si="3"/>
        <v>.</v>
      </c>
    </row>
    <row r="253" spans="1:1" x14ac:dyDescent="0.25">
      <c r="A253" s="38" t="str">
        <f t="shared" si="3"/>
        <v>.</v>
      </c>
    </row>
    <row r="254" spans="1:1" x14ac:dyDescent="0.25">
      <c r="A254" s="38" t="str">
        <f t="shared" si="3"/>
        <v>.</v>
      </c>
    </row>
    <row r="255" spans="1:1" x14ac:dyDescent="0.25">
      <c r="A255" s="38" t="str">
        <f t="shared" si="3"/>
        <v>.</v>
      </c>
    </row>
    <row r="256" spans="1:1" x14ac:dyDescent="0.25">
      <c r="A256" s="38" t="str">
        <f t="shared" si="3"/>
        <v>.</v>
      </c>
    </row>
    <row r="257" spans="1:1" x14ac:dyDescent="0.25">
      <c r="A257" s="38" t="str">
        <f t="shared" si="3"/>
        <v>.</v>
      </c>
    </row>
    <row r="258" spans="1:1" x14ac:dyDescent="0.25">
      <c r="A258" s="38" t="str">
        <f t="shared" si="3"/>
        <v>.</v>
      </c>
    </row>
    <row r="259" spans="1:1" x14ac:dyDescent="0.25">
      <c r="A259" s="38" t="str">
        <f t="shared" si="3"/>
        <v>.</v>
      </c>
    </row>
    <row r="260" spans="1:1" x14ac:dyDescent="0.25">
      <c r="A260" s="38" t="str">
        <f t="shared" si="3"/>
        <v>.</v>
      </c>
    </row>
    <row r="261" spans="1:1" x14ac:dyDescent="0.25">
      <c r="A261" s="38" t="str">
        <f t="shared" ref="A261:A324" si="4">B261&amp;"."&amp;J261</f>
        <v>.</v>
      </c>
    </row>
    <row r="262" spans="1:1" x14ac:dyDescent="0.25">
      <c r="A262" s="38" t="str">
        <f t="shared" si="4"/>
        <v>.</v>
      </c>
    </row>
    <row r="263" spans="1:1" x14ac:dyDescent="0.25">
      <c r="A263" s="38" t="str">
        <f t="shared" si="4"/>
        <v>.</v>
      </c>
    </row>
    <row r="264" spans="1:1" x14ac:dyDescent="0.25">
      <c r="A264" s="38" t="str">
        <f t="shared" si="4"/>
        <v>.</v>
      </c>
    </row>
    <row r="265" spans="1:1" x14ac:dyDescent="0.25">
      <c r="A265" s="38" t="str">
        <f t="shared" si="4"/>
        <v>.</v>
      </c>
    </row>
    <row r="266" spans="1:1" x14ac:dyDescent="0.25">
      <c r="A266" s="38" t="str">
        <f t="shared" si="4"/>
        <v>.</v>
      </c>
    </row>
    <row r="267" spans="1:1" x14ac:dyDescent="0.25">
      <c r="A267" s="38" t="str">
        <f t="shared" si="4"/>
        <v>.</v>
      </c>
    </row>
    <row r="268" spans="1:1" x14ac:dyDescent="0.25">
      <c r="A268" s="38" t="str">
        <f t="shared" si="4"/>
        <v>.</v>
      </c>
    </row>
    <row r="269" spans="1:1" x14ac:dyDescent="0.25">
      <c r="A269" s="38" t="str">
        <f t="shared" si="4"/>
        <v>.</v>
      </c>
    </row>
    <row r="270" spans="1:1" x14ac:dyDescent="0.25">
      <c r="A270" s="38" t="str">
        <f t="shared" si="4"/>
        <v>.</v>
      </c>
    </row>
    <row r="271" spans="1:1" x14ac:dyDescent="0.25">
      <c r="A271" s="38" t="str">
        <f t="shared" si="4"/>
        <v>.</v>
      </c>
    </row>
    <row r="272" spans="1:1" x14ac:dyDescent="0.25">
      <c r="A272" s="38" t="str">
        <f t="shared" si="4"/>
        <v>.</v>
      </c>
    </row>
    <row r="273" spans="1:1" x14ac:dyDescent="0.25">
      <c r="A273" s="38" t="str">
        <f t="shared" si="4"/>
        <v>.</v>
      </c>
    </row>
    <row r="274" spans="1:1" x14ac:dyDescent="0.25">
      <c r="A274" s="38" t="str">
        <f t="shared" si="4"/>
        <v>.</v>
      </c>
    </row>
    <row r="275" spans="1:1" x14ac:dyDescent="0.25">
      <c r="A275" s="38" t="str">
        <f t="shared" si="4"/>
        <v>.</v>
      </c>
    </row>
    <row r="276" spans="1:1" x14ac:dyDescent="0.25">
      <c r="A276" s="38" t="str">
        <f t="shared" si="4"/>
        <v>.</v>
      </c>
    </row>
    <row r="277" spans="1:1" x14ac:dyDescent="0.25">
      <c r="A277" s="38" t="str">
        <f t="shared" si="4"/>
        <v>.</v>
      </c>
    </row>
    <row r="278" spans="1:1" x14ac:dyDescent="0.25">
      <c r="A278" s="38" t="str">
        <f t="shared" si="4"/>
        <v>.</v>
      </c>
    </row>
    <row r="279" spans="1:1" x14ac:dyDescent="0.25">
      <c r="A279" s="38" t="str">
        <f t="shared" si="4"/>
        <v>.</v>
      </c>
    </row>
    <row r="280" spans="1:1" x14ac:dyDescent="0.25">
      <c r="A280" s="38" t="str">
        <f t="shared" si="4"/>
        <v>.</v>
      </c>
    </row>
    <row r="281" spans="1:1" x14ac:dyDescent="0.25">
      <c r="A281" s="38" t="str">
        <f t="shared" si="4"/>
        <v>.</v>
      </c>
    </row>
    <row r="282" spans="1:1" x14ac:dyDescent="0.25">
      <c r="A282" s="38" t="str">
        <f t="shared" si="4"/>
        <v>.</v>
      </c>
    </row>
    <row r="283" spans="1:1" x14ac:dyDescent="0.25">
      <c r="A283" s="38" t="str">
        <f t="shared" si="4"/>
        <v>.</v>
      </c>
    </row>
    <row r="284" spans="1:1" x14ac:dyDescent="0.25">
      <c r="A284" s="38" t="str">
        <f t="shared" si="4"/>
        <v>.</v>
      </c>
    </row>
    <row r="285" spans="1:1" x14ac:dyDescent="0.25">
      <c r="A285" s="38" t="str">
        <f t="shared" si="4"/>
        <v>.</v>
      </c>
    </row>
    <row r="286" spans="1:1" x14ac:dyDescent="0.25">
      <c r="A286" s="38" t="str">
        <f t="shared" si="4"/>
        <v>.</v>
      </c>
    </row>
    <row r="287" spans="1:1" x14ac:dyDescent="0.25">
      <c r="A287" s="38" t="str">
        <f t="shared" si="4"/>
        <v>.</v>
      </c>
    </row>
    <row r="288" spans="1:1" x14ac:dyDescent="0.25">
      <c r="A288" s="38" t="str">
        <f t="shared" si="4"/>
        <v>.</v>
      </c>
    </row>
    <row r="289" spans="1:1" x14ac:dyDescent="0.25">
      <c r="A289" s="38" t="str">
        <f t="shared" si="4"/>
        <v>.</v>
      </c>
    </row>
    <row r="290" spans="1:1" x14ac:dyDescent="0.25">
      <c r="A290" s="38" t="str">
        <f t="shared" si="4"/>
        <v>.</v>
      </c>
    </row>
    <row r="291" spans="1:1" x14ac:dyDescent="0.25">
      <c r="A291" s="38" t="str">
        <f t="shared" si="4"/>
        <v>.</v>
      </c>
    </row>
    <row r="292" spans="1:1" x14ac:dyDescent="0.25">
      <c r="A292" s="38" t="str">
        <f t="shared" si="4"/>
        <v>.</v>
      </c>
    </row>
    <row r="293" spans="1:1" x14ac:dyDescent="0.25">
      <c r="A293" s="38" t="str">
        <f t="shared" si="4"/>
        <v>.</v>
      </c>
    </row>
    <row r="294" spans="1:1" x14ac:dyDescent="0.25">
      <c r="A294" s="38" t="str">
        <f t="shared" si="4"/>
        <v>.</v>
      </c>
    </row>
    <row r="295" spans="1:1" x14ac:dyDescent="0.25">
      <c r="A295" s="38" t="str">
        <f t="shared" si="4"/>
        <v>.</v>
      </c>
    </row>
    <row r="296" spans="1:1" x14ac:dyDescent="0.25">
      <c r="A296" s="38" t="str">
        <f t="shared" si="4"/>
        <v>.</v>
      </c>
    </row>
    <row r="297" spans="1:1" x14ac:dyDescent="0.25">
      <c r="A297" s="38" t="str">
        <f t="shared" si="4"/>
        <v>.</v>
      </c>
    </row>
    <row r="298" spans="1:1" x14ac:dyDescent="0.25">
      <c r="A298" s="38" t="str">
        <f t="shared" si="4"/>
        <v>.</v>
      </c>
    </row>
    <row r="299" spans="1:1" x14ac:dyDescent="0.25">
      <c r="A299" s="38" t="str">
        <f t="shared" si="4"/>
        <v>.</v>
      </c>
    </row>
    <row r="300" spans="1:1" x14ac:dyDescent="0.25">
      <c r="A300" s="38" t="str">
        <f t="shared" si="4"/>
        <v>.</v>
      </c>
    </row>
    <row r="301" spans="1:1" x14ac:dyDescent="0.25">
      <c r="A301" s="38" t="str">
        <f t="shared" si="4"/>
        <v>.</v>
      </c>
    </row>
    <row r="302" spans="1:1" x14ac:dyDescent="0.25">
      <c r="A302" s="38" t="str">
        <f t="shared" si="4"/>
        <v>.</v>
      </c>
    </row>
    <row r="303" spans="1:1" x14ac:dyDescent="0.25">
      <c r="A303" s="38" t="str">
        <f t="shared" si="4"/>
        <v>.</v>
      </c>
    </row>
    <row r="304" spans="1:1" x14ac:dyDescent="0.25">
      <c r="A304" s="38" t="str">
        <f t="shared" si="4"/>
        <v>.</v>
      </c>
    </row>
    <row r="305" spans="1:1" x14ac:dyDescent="0.25">
      <c r="A305" s="38" t="str">
        <f t="shared" si="4"/>
        <v>.</v>
      </c>
    </row>
    <row r="306" spans="1:1" x14ac:dyDescent="0.25">
      <c r="A306" s="38" t="str">
        <f t="shared" si="4"/>
        <v>.</v>
      </c>
    </row>
    <row r="307" spans="1:1" x14ac:dyDescent="0.25">
      <c r="A307" s="38" t="str">
        <f t="shared" si="4"/>
        <v>.</v>
      </c>
    </row>
    <row r="308" spans="1:1" x14ac:dyDescent="0.25">
      <c r="A308" s="38" t="str">
        <f t="shared" si="4"/>
        <v>.</v>
      </c>
    </row>
    <row r="309" spans="1:1" x14ac:dyDescent="0.25">
      <c r="A309" s="38" t="str">
        <f t="shared" si="4"/>
        <v>.</v>
      </c>
    </row>
    <row r="310" spans="1:1" x14ac:dyDescent="0.25">
      <c r="A310" s="38" t="str">
        <f t="shared" si="4"/>
        <v>.</v>
      </c>
    </row>
    <row r="311" spans="1:1" x14ac:dyDescent="0.25">
      <c r="A311" s="38" t="str">
        <f t="shared" si="4"/>
        <v>.</v>
      </c>
    </row>
    <row r="312" spans="1:1" x14ac:dyDescent="0.25">
      <c r="A312" s="38" t="str">
        <f t="shared" si="4"/>
        <v>.</v>
      </c>
    </row>
    <row r="313" spans="1:1" x14ac:dyDescent="0.25">
      <c r="A313" s="38" t="str">
        <f t="shared" si="4"/>
        <v>.</v>
      </c>
    </row>
    <row r="314" spans="1:1" x14ac:dyDescent="0.25">
      <c r="A314" s="38" t="str">
        <f t="shared" si="4"/>
        <v>.</v>
      </c>
    </row>
    <row r="315" spans="1:1" x14ac:dyDescent="0.25">
      <c r="A315" s="38" t="str">
        <f t="shared" si="4"/>
        <v>.</v>
      </c>
    </row>
    <row r="316" spans="1:1" x14ac:dyDescent="0.25">
      <c r="A316" s="38" t="str">
        <f t="shared" si="4"/>
        <v>.</v>
      </c>
    </row>
    <row r="317" spans="1:1" x14ac:dyDescent="0.25">
      <c r="A317" s="38" t="str">
        <f t="shared" si="4"/>
        <v>.</v>
      </c>
    </row>
    <row r="318" spans="1:1" x14ac:dyDescent="0.25">
      <c r="A318" s="38" t="str">
        <f t="shared" si="4"/>
        <v>.</v>
      </c>
    </row>
    <row r="319" spans="1:1" x14ac:dyDescent="0.25">
      <c r="A319" s="38" t="str">
        <f t="shared" si="4"/>
        <v>.</v>
      </c>
    </row>
    <row r="320" spans="1:1" x14ac:dyDescent="0.25">
      <c r="A320" s="38" t="str">
        <f t="shared" si="4"/>
        <v>.</v>
      </c>
    </row>
    <row r="321" spans="1:1" x14ac:dyDescent="0.25">
      <c r="A321" s="38" t="str">
        <f t="shared" si="4"/>
        <v>.</v>
      </c>
    </row>
    <row r="322" spans="1:1" x14ac:dyDescent="0.25">
      <c r="A322" s="38" t="str">
        <f t="shared" si="4"/>
        <v>.</v>
      </c>
    </row>
    <row r="323" spans="1:1" x14ac:dyDescent="0.25">
      <c r="A323" s="38" t="str">
        <f t="shared" si="4"/>
        <v>.</v>
      </c>
    </row>
    <row r="324" spans="1:1" x14ac:dyDescent="0.25">
      <c r="A324" s="38" t="str">
        <f t="shared" si="4"/>
        <v>.</v>
      </c>
    </row>
    <row r="325" spans="1:1" x14ac:dyDescent="0.25">
      <c r="A325" s="38" t="str">
        <f t="shared" ref="A325:A385" si="5">B325&amp;"."&amp;J325</f>
        <v>.</v>
      </c>
    </row>
    <row r="326" spans="1:1" x14ac:dyDescent="0.25">
      <c r="A326" s="38" t="str">
        <f t="shared" si="5"/>
        <v>.</v>
      </c>
    </row>
    <row r="327" spans="1:1" x14ac:dyDescent="0.25">
      <c r="A327" s="38" t="str">
        <f t="shared" si="5"/>
        <v>.</v>
      </c>
    </row>
    <row r="328" spans="1:1" x14ac:dyDescent="0.25">
      <c r="A328" s="38" t="str">
        <f t="shared" si="5"/>
        <v>.</v>
      </c>
    </row>
    <row r="329" spans="1:1" x14ac:dyDescent="0.25">
      <c r="A329" s="38" t="str">
        <f t="shared" si="5"/>
        <v>.</v>
      </c>
    </row>
    <row r="330" spans="1:1" x14ac:dyDescent="0.25">
      <c r="A330" s="38" t="str">
        <f t="shared" si="5"/>
        <v>.</v>
      </c>
    </row>
    <row r="331" spans="1:1" x14ac:dyDescent="0.25">
      <c r="A331" s="38" t="str">
        <f t="shared" si="5"/>
        <v>.</v>
      </c>
    </row>
    <row r="332" spans="1:1" x14ac:dyDescent="0.25">
      <c r="A332" s="38" t="str">
        <f t="shared" si="5"/>
        <v>.</v>
      </c>
    </row>
    <row r="333" spans="1:1" x14ac:dyDescent="0.25">
      <c r="A333" s="38" t="str">
        <f t="shared" si="5"/>
        <v>.</v>
      </c>
    </row>
    <row r="334" spans="1:1" x14ac:dyDescent="0.25">
      <c r="A334" s="38" t="str">
        <f t="shared" si="5"/>
        <v>.</v>
      </c>
    </row>
    <row r="335" spans="1:1" x14ac:dyDescent="0.25">
      <c r="A335" s="38" t="str">
        <f t="shared" si="5"/>
        <v>.</v>
      </c>
    </row>
    <row r="336" spans="1:1" x14ac:dyDescent="0.25">
      <c r="A336" s="38" t="str">
        <f t="shared" si="5"/>
        <v>.</v>
      </c>
    </row>
    <row r="337" spans="1:1" x14ac:dyDescent="0.25">
      <c r="A337" s="38" t="str">
        <f t="shared" si="5"/>
        <v>.</v>
      </c>
    </row>
    <row r="338" spans="1:1" x14ac:dyDescent="0.25">
      <c r="A338" s="38" t="str">
        <f t="shared" si="5"/>
        <v>.</v>
      </c>
    </row>
    <row r="339" spans="1:1" x14ac:dyDescent="0.25">
      <c r="A339" s="38" t="str">
        <f t="shared" si="5"/>
        <v>.</v>
      </c>
    </row>
    <row r="340" spans="1:1" x14ac:dyDescent="0.25">
      <c r="A340" s="38" t="str">
        <f t="shared" si="5"/>
        <v>.</v>
      </c>
    </row>
    <row r="341" spans="1:1" x14ac:dyDescent="0.25">
      <c r="A341" s="38" t="str">
        <f t="shared" si="5"/>
        <v>.</v>
      </c>
    </row>
    <row r="342" spans="1:1" x14ac:dyDescent="0.25">
      <c r="A342" s="38" t="str">
        <f t="shared" si="5"/>
        <v>.</v>
      </c>
    </row>
    <row r="343" spans="1:1" x14ac:dyDescent="0.25">
      <c r="A343" s="38" t="str">
        <f t="shared" si="5"/>
        <v>.</v>
      </c>
    </row>
    <row r="344" spans="1:1" x14ac:dyDescent="0.25">
      <c r="A344" s="38" t="str">
        <f t="shared" si="5"/>
        <v>.</v>
      </c>
    </row>
    <row r="345" spans="1:1" x14ac:dyDescent="0.25">
      <c r="A345" s="38" t="str">
        <f t="shared" si="5"/>
        <v>.</v>
      </c>
    </row>
    <row r="346" spans="1:1" x14ac:dyDescent="0.25">
      <c r="A346" s="38" t="str">
        <f t="shared" si="5"/>
        <v>.</v>
      </c>
    </row>
    <row r="347" spans="1:1" x14ac:dyDescent="0.25">
      <c r="A347" s="38" t="str">
        <f t="shared" si="5"/>
        <v>.</v>
      </c>
    </row>
    <row r="348" spans="1:1" x14ac:dyDescent="0.25">
      <c r="A348" s="38" t="str">
        <f t="shared" si="5"/>
        <v>.</v>
      </c>
    </row>
    <row r="349" spans="1:1" x14ac:dyDescent="0.25">
      <c r="A349" s="38" t="str">
        <f t="shared" si="5"/>
        <v>.</v>
      </c>
    </row>
    <row r="350" spans="1:1" x14ac:dyDescent="0.25">
      <c r="A350" s="38" t="str">
        <f t="shared" si="5"/>
        <v>.</v>
      </c>
    </row>
    <row r="351" spans="1:1" x14ac:dyDescent="0.25">
      <c r="A351" s="38" t="str">
        <f t="shared" si="5"/>
        <v>.</v>
      </c>
    </row>
    <row r="352" spans="1:1" x14ac:dyDescent="0.25">
      <c r="A352" s="38" t="str">
        <f t="shared" si="5"/>
        <v>.</v>
      </c>
    </row>
    <row r="353" spans="1:1" x14ac:dyDescent="0.25">
      <c r="A353" s="38" t="str">
        <f t="shared" si="5"/>
        <v>.</v>
      </c>
    </row>
    <row r="354" spans="1:1" x14ac:dyDescent="0.25">
      <c r="A354" s="38" t="str">
        <f t="shared" si="5"/>
        <v>.</v>
      </c>
    </row>
    <row r="355" spans="1:1" x14ac:dyDescent="0.25">
      <c r="A355" s="38" t="str">
        <f t="shared" si="5"/>
        <v>.</v>
      </c>
    </row>
    <row r="356" spans="1:1" x14ac:dyDescent="0.25">
      <c r="A356" s="38" t="str">
        <f t="shared" si="5"/>
        <v>.</v>
      </c>
    </row>
    <row r="357" spans="1:1" x14ac:dyDescent="0.25">
      <c r="A357" s="38" t="str">
        <f t="shared" si="5"/>
        <v>.</v>
      </c>
    </row>
    <row r="358" spans="1:1" x14ac:dyDescent="0.25">
      <c r="A358" s="38" t="str">
        <f t="shared" si="5"/>
        <v>.</v>
      </c>
    </row>
    <row r="359" spans="1:1" x14ac:dyDescent="0.25">
      <c r="A359" s="38" t="str">
        <f t="shared" si="5"/>
        <v>.</v>
      </c>
    </row>
    <row r="360" spans="1:1" x14ac:dyDescent="0.25">
      <c r="A360" s="38" t="str">
        <f t="shared" si="5"/>
        <v>.</v>
      </c>
    </row>
    <row r="361" spans="1:1" x14ac:dyDescent="0.25">
      <c r="A361" s="38" t="str">
        <f t="shared" si="5"/>
        <v>.</v>
      </c>
    </row>
    <row r="362" spans="1:1" x14ac:dyDescent="0.25">
      <c r="A362" s="38" t="str">
        <f t="shared" si="5"/>
        <v>.</v>
      </c>
    </row>
    <row r="363" spans="1:1" x14ac:dyDescent="0.25">
      <c r="A363" s="38" t="str">
        <f t="shared" si="5"/>
        <v>.</v>
      </c>
    </row>
    <row r="364" spans="1:1" x14ac:dyDescent="0.25">
      <c r="A364" s="38" t="str">
        <f t="shared" si="5"/>
        <v>.</v>
      </c>
    </row>
    <row r="365" spans="1:1" x14ac:dyDescent="0.25">
      <c r="A365" s="38" t="str">
        <f t="shared" si="5"/>
        <v>.</v>
      </c>
    </row>
    <row r="366" spans="1:1" x14ac:dyDescent="0.25">
      <c r="A366" s="38" t="str">
        <f t="shared" si="5"/>
        <v>.</v>
      </c>
    </row>
    <row r="367" spans="1:1" x14ac:dyDescent="0.25">
      <c r="A367" s="38" t="str">
        <f t="shared" si="5"/>
        <v>.</v>
      </c>
    </row>
    <row r="368" spans="1:1" x14ac:dyDescent="0.25">
      <c r="A368" s="38" t="str">
        <f t="shared" si="5"/>
        <v>.</v>
      </c>
    </row>
    <row r="369" spans="1:1" x14ac:dyDescent="0.25">
      <c r="A369" s="38" t="str">
        <f t="shared" si="5"/>
        <v>.</v>
      </c>
    </row>
    <row r="370" spans="1:1" x14ac:dyDescent="0.25">
      <c r="A370" s="38" t="str">
        <f t="shared" si="5"/>
        <v>.</v>
      </c>
    </row>
    <row r="371" spans="1:1" x14ac:dyDescent="0.25">
      <c r="A371" s="38" t="str">
        <f t="shared" si="5"/>
        <v>.</v>
      </c>
    </row>
    <row r="372" spans="1:1" x14ac:dyDescent="0.25">
      <c r="A372" s="38" t="str">
        <f t="shared" si="5"/>
        <v>.</v>
      </c>
    </row>
    <row r="373" spans="1:1" x14ac:dyDescent="0.25">
      <c r="A373" s="38" t="str">
        <f t="shared" si="5"/>
        <v>.</v>
      </c>
    </row>
    <row r="374" spans="1:1" x14ac:dyDescent="0.25">
      <c r="A374" s="38" t="str">
        <f t="shared" si="5"/>
        <v>.</v>
      </c>
    </row>
    <row r="375" spans="1:1" x14ac:dyDescent="0.25">
      <c r="A375" s="38" t="str">
        <f t="shared" si="5"/>
        <v>.</v>
      </c>
    </row>
    <row r="376" spans="1:1" x14ac:dyDescent="0.25">
      <c r="A376" s="38" t="str">
        <f t="shared" si="5"/>
        <v>.</v>
      </c>
    </row>
    <row r="377" spans="1:1" x14ac:dyDescent="0.25">
      <c r="A377" s="38" t="str">
        <f t="shared" si="5"/>
        <v>.</v>
      </c>
    </row>
    <row r="378" spans="1:1" x14ac:dyDescent="0.25">
      <c r="A378" s="38" t="str">
        <f t="shared" si="5"/>
        <v>.</v>
      </c>
    </row>
    <row r="379" spans="1:1" x14ac:dyDescent="0.25">
      <c r="A379" s="38" t="str">
        <f t="shared" si="5"/>
        <v>.</v>
      </c>
    </row>
    <row r="380" spans="1:1" x14ac:dyDescent="0.25">
      <c r="A380" s="38" t="str">
        <f t="shared" si="5"/>
        <v>.</v>
      </c>
    </row>
    <row r="381" spans="1:1" x14ac:dyDescent="0.25">
      <c r="A381" s="38" t="str">
        <f t="shared" si="5"/>
        <v>.</v>
      </c>
    </row>
    <row r="382" spans="1:1" x14ac:dyDescent="0.25">
      <c r="A382" s="38" t="str">
        <f t="shared" si="5"/>
        <v>.</v>
      </c>
    </row>
    <row r="383" spans="1:1" x14ac:dyDescent="0.25">
      <c r="A383" s="38" t="str">
        <f t="shared" si="5"/>
        <v>.</v>
      </c>
    </row>
    <row r="384" spans="1:1" x14ac:dyDescent="0.25">
      <c r="A384" s="38" t="str">
        <f t="shared" si="5"/>
        <v>.</v>
      </c>
    </row>
    <row r="385" spans="1:1" s="121" customFormat="1" x14ac:dyDescent="0.25">
      <c r="A385" s="121" t="str">
        <f t="shared" si="5"/>
        <v>.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Groups Load Format</vt:lpstr>
      <vt:lpstr>Asset Load Format</vt:lpstr>
      <vt:lpstr>Stock Group Load</vt:lpstr>
      <vt:lpstr>Stock Item Format</vt:lpstr>
      <vt:lpstr>Associated Items</vt:lpstr>
      <vt:lpstr>Asset Analysis Sets</vt:lpstr>
      <vt:lpstr>Plant Contract Cost Heads</vt:lpstr>
      <vt:lpstr>'Associated Items'!Print_Titles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Gethin Phillips</dc:creator>
  <cp:lastModifiedBy>Gethin Phillips</cp:lastModifiedBy>
  <cp:lastPrinted>2014-07-23T08:12:37Z</cp:lastPrinted>
  <dcterms:created xsi:type="dcterms:W3CDTF">2014-01-08T09:42:24Z</dcterms:created>
  <dcterms:modified xsi:type="dcterms:W3CDTF">2016-07-21T14:26:52Z</dcterms:modified>
</cp:coreProperties>
</file>