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13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4" i="1" l="1"/>
  <c r="E76" i="1"/>
  <c r="D76" i="1"/>
  <c r="C76" i="1"/>
  <c r="B76" i="1"/>
  <c r="E70" i="1"/>
  <c r="D70" i="1"/>
  <c r="C70" i="1"/>
  <c r="B70" i="1"/>
  <c r="E59" i="1"/>
  <c r="D59" i="1"/>
  <c r="C59" i="1"/>
  <c r="B59" i="1"/>
  <c r="E51" i="1"/>
  <c r="F56" i="1" s="1"/>
  <c r="D51" i="1"/>
  <c r="C51" i="1"/>
  <c r="B51" i="1"/>
  <c r="F50" i="1"/>
  <c r="E39" i="1"/>
  <c r="E72" i="1" s="1"/>
  <c r="E86" i="1" s="1"/>
  <c r="D39" i="1"/>
  <c r="D72" i="1" s="1"/>
  <c r="D86" i="1" s="1"/>
  <c r="C39" i="1"/>
  <c r="C72" i="1" s="1"/>
  <c r="C86" i="1" s="1"/>
  <c r="B39" i="1"/>
  <c r="B72" i="1" s="1"/>
  <c r="B86" i="1" s="1"/>
  <c r="E27" i="1"/>
  <c r="E80" i="1" s="1"/>
  <c r="D27" i="1"/>
  <c r="D80" i="1" s="1"/>
  <c r="C27" i="1"/>
  <c r="C33" i="1" s="1"/>
  <c r="B27" i="1"/>
  <c r="B80" i="1" s="1"/>
  <c r="E16" i="1"/>
  <c r="D16" i="1"/>
  <c r="C16" i="1"/>
  <c r="B16" i="1"/>
  <c r="E10" i="1"/>
  <c r="E78" i="1" s="1"/>
  <c r="D10" i="1"/>
  <c r="D18" i="1" s="1"/>
  <c r="C10" i="1"/>
  <c r="C18" i="1" s="1"/>
  <c r="B10" i="1"/>
  <c r="B78" i="1" s="1"/>
  <c r="C78" i="1" l="1"/>
  <c r="C80" i="1"/>
  <c r="F59" i="1"/>
  <c r="C82" i="1"/>
  <c r="C68" i="1"/>
  <c r="C41" i="1"/>
  <c r="D68" i="1"/>
  <c r="D82" i="1"/>
  <c r="F57" i="1"/>
  <c r="E18" i="1"/>
  <c r="E33" i="1"/>
  <c r="E41" i="1"/>
  <c r="F54" i="1"/>
  <c r="D78" i="1"/>
  <c r="B18" i="1"/>
  <c r="B33" i="1"/>
  <c r="B41" i="1" s="1"/>
  <c r="F48" i="1"/>
  <c r="F55" i="1"/>
  <c r="F61" i="1"/>
  <c r="D33" i="1"/>
  <c r="D41" i="1" s="1"/>
  <c r="F49" i="1"/>
  <c r="E82" i="1" l="1"/>
  <c r="E68" i="1"/>
  <c r="D88" i="1"/>
  <c r="D74" i="1"/>
  <c r="C74" i="1"/>
  <c r="C88" i="1"/>
  <c r="B82" i="1"/>
  <c r="B68" i="1"/>
  <c r="B74" i="1" l="1"/>
  <c r="B88" i="1"/>
  <c r="E88" i="1"/>
  <c r="E74" i="1"/>
</calcChain>
</file>

<file path=xl/sharedStrings.xml><?xml version="1.0" encoding="utf-8"?>
<sst xmlns="http://schemas.openxmlformats.org/spreadsheetml/2006/main" count="69" uniqueCount="59">
  <si>
    <t>CURRENT ASSETS</t>
  </si>
  <si>
    <t>Cash and Cash Equivalents</t>
  </si>
  <si>
    <t>Accounts Receivables</t>
  </si>
  <si>
    <t>Certificates of Deposit</t>
  </si>
  <si>
    <t>Prepaid Expenses and Other</t>
  </si>
  <si>
    <t>TOTAL CURRENT ASSETS</t>
  </si>
  <si>
    <t>LONG TERM ASSETS</t>
  </si>
  <si>
    <t>Fixed Assets- Net of Depreciation</t>
  </si>
  <si>
    <t>TOTAL ASSETS</t>
  </si>
  <si>
    <t>LIABILITIES &amp; EQUITY</t>
  </si>
  <si>
    <t>CURRENT LIABILITIES</t>
  </si>
  <si>
    <t>Accrued Expenses and Acct Payable</t>
  </si>
  <si>
    <t>Deferred Revenue</t>
  </si>
  <si>
    <t>TOTAL CURRENT LIABILITIES</t>
  </si>
  <si>
    <t>LONG TERM LIABILITIES</t>
  </si>
  <si>
    <t>TOTAL LIABILITIES</t>
  </si>
  <si>
    <t>EQUITY</t>
  </si>
  <si>
    <t>Members Paid In Capital</t>
  </si>
  <si>
    <t>Retained Earnings</t>
  </si>
  <si>
    <t>TOTAL EQUITY</t>
  </si>
  <si>
    <t>TOTAL LIABILITIES &amp; EQUITY</t>
  </si>
  <si>
    <t>Income Statement</t>
  </si>
  <si>
    <t>INCOME</t>
  </si>
  <si>
    <t>Fee Income</t>
  </si>
  <si>
    <t>Interest income</t>
  </si>
  <si>
    <t>TOTAL INCOME</t>
  </si>
  <si>
    <t>COSTS  &amp; EXPENSES</t>
  </si>
  <si>
    <t>Salaries and Benefits</t>
  </si>
  <si>
    <t>Depreciation Expense</t>
  </si>
  <si>
    <t xml:space="preserve"> Fees and Services</t>
  </si>
  <si>
    <t>All Other Expenses</t>
  </si>
  <si>
    <t>TOTAL COSTS &amp; EXPENSES</t>
  </si>
  <si>
    <t xml:space="preserve">NET EARNINGS </t>
  </si>
  <si>
    <t xml:space="preserve"> Other Assets</t>
  </si>
  <si>
    <t>Other Long Ternm Asssets</t>
  </si>
  <si>
    <t>Other Current Liabilities</t>
  </si>
  <si>
    <t>Other Long Term Liabilities</t>
  </si>
  <si>
    <t>TOTAL LONG TERM ASSETS</t>
  </si>
  <si>
    <t>TOTAL LONG TERM LIABILITIES</t>
  </si>
  <si>
    <t>STATEMENT OF FINANCIAL CONDITION</t>
  </si>
  <si>
    <t>Period 1</t>
  </si>
  <si>
    <t>Period 2</t>
  </si>
  <si>
    <t>Period 3</t>
  </si>
  <si>
    <t>Period 4</t>
  </si>
  <si>
    <t>Primary Income</t>
  </si>
  <si>
    <t>% of Total   Income                 (Period 4)</t>
  </si>
  <si>
    <t>Total Assets</t>
  </si>
  <si>
    <t>Net Profit (Annualized)</t>
  </si>
  <si>
    <t>Net Equity</t>
  </si>
  <si>
    <t>Total Paid-in-Capital</t>
  </si>
  <si>
    <t>Current Ratio</t>
  </si>
  <si>
    <t>Quick Ratio</t>
  </si>
  <si>
    <t>Return on Assets</t>
  </si>
  <si>
    <t>Return on Investment</t>
  </si>
  <si>
    <t>Return on Net Equity</t>
  </si>
  <si>
    <t>Primary Liquidity Ratio</t>
  </si>
  <si>
    <t>CUSO Financial Performance Ratios</t>
  </si>
  <si>
    <t>Assets/Contrributed Capital/ Assets</t>
  </si>
  <si>
    <t>Overall and Trending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</si>
</sst>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8"/>
      <color theme="1"/>
      <name val="Arial"/>
      <family val="2"/>
    </font>
    <font>
      <b/>
      <u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FFFFFF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FFFF"/>
      <name val="Arial"/>
      <family val="2"/>
    </font>
    <font>
      <b/>
      <sz val="7.5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right" vertical="center"/>
    </xf>
    <xf numFmtId="8" fontId="0" fillId="0" borderId="0" xfId="0" applyNumberFormat="1"/>
    <xf numFmtId="8" fontId="6" fillId="0" borderId="0" xfId="0" applyNumberFormat="1" applyFont="1" applyAlignment="1">
      <alignment horizontal="right" vertical="center"/>
    </xf>
    <xf numFmtId="8" fontId="6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14" fontId="11" fillId="2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8" fontId="6" fillId="0" borderId="0" xfId="0" applyNumberFormat="1" applyFont="1" applyAlignment="1">
      <alignment horizontal="center" vertical="center"/>
    </xf>
    <xf numFmtId="8" fontId="6" fillId="3" borderId="0" xfId="0" applyNumberFormat="1" applyFont="1" applyFill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8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8" fontId="7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8" fontId="6" fillId="0" borderId="0" xfId="0" applyNumberFormat="1" applyFont="1" applyBorder="1" applyAlignment="1">
      <alignment horizontal="right" vertical="center"/>
    </xf>
    <xf numFmtId="44" fontId="6" fillId="0" borderId="0" xfId="1" applyFont="1" applyBorder="1" applyAlignment="1">
      <alignment horizontal="right" vertical="center"/>
    </xf>
    <xf numFmtId="44" fontId="7" fillId="0" borderId="0" xfId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4" fontId="6" fillId="0" borderId="5" xfId="1" applyFont="1" applyBorder="1" applyAlignment="1">
      <alignment horizontal="right" vertical="center"/>
    </xf>
    <xf numFmtId="44" fontId="7" fillId="0" borderId="5" xfId="1" applyFont="1" applyBorder="1" applyAlignment="1">
      <alignment horizontal="right" vertical="center"/>
    </xf>
    <xf numFmtId="8" fontId="6" fillId="0" borderId="5" xfId="0" applyNumberFormat="1" applyFont="1" applyBorder="1" applyAlignment="1">
      <alignment horizontal="right" vertical="center"/>
    </xf>
    <xf numFmtId="8" fontId="13" fillId="0" borderId="2" xfId="0" applyNumberFormat="1" applyFont="1" applyBorder="1" applyAlignment="1">
      <alignment horizontal="right" vertical="center"/>
    </xf>
    <xf numFmtId="8" fontId="12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44" fontId="6" fillId="0" borderId="0" xfId="1" applyFont="1" applyAlignment="1">
      <alignment horizontal="right" vertical="center"/>
    </xf>
    <xf numFmtId="44" fontId="7" fillId="0" borderId="2" xfId="0" applyNumberFormat="1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Border="1"/>
    <xf numFmtId="0" fontId="11" fillId="4" borderId="0" xfId="0" applyFont="1" applyFill="1" applyBorder="1" applyAlignment="1">
      <alignment horizontal="center" vertical="center" wrapText="1"/>
    </xf>
    <xf numFmtId="164" fontId="6" fillId="3" borderId="0" xfId="2" applyNumberFormat="1" applyFont="1" applyFill="1" applyAlignment="1">
      <alignment horizontal="center" vertical="center"/>
    </xf>
    <xf numFmtId="164" fontId="7" fillId="3" borderId="0" xfId="2" applyNumberFormat="1" applyFont="1" applyFill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164" fontId="6" fillId="3" borderId="0" xfId="2" applyNumberFormat="1" applyFont="1" applyFill="1" applyBorder="1" applyAlignment="1">
      <alignment horizontal="center" vertical="center"/>
    </xf>
    <xf numFmtId="8" fontId="13" fillId="0" borderId="2" xfId="0" applyNumberFormat="1" applyFont="1" applyBorder="1" applyAlignment="1">
      <alignment horizontal="center" vertical="center"/>
    </xf>
    <xf numFmtId="8" fontId="13" fillId="3" borderId="2" xfId="0" applyNumberFormat="1" applyFont="1" applyFill="1" applyBorder="1" applyAlignment="1">
      <alignment horizontal="center" vertical="center"/>
    </xf>
    <xf numFmtId="6" fontId="17" fillId="0" borderId="7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center"/>
    </xf>
    <xf numFmtId="44" fontId="17" fillId="0" borderId="7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6" fontId="17" fillId="0" borderId="1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1" xfId="0" applyNumberFormat="1" applyFont="1" applyBorder="1" applyAlignment="1">
      <alignment horizontal="center" vertical="center"/>
    </xf>
    <xf numFmtId="10" fontId="17" fillId="0" borderId="11" xfId="0" applyNumberFormat="1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0" fillId="7" borderId="1" xfId="0" applyFill="1" applyBorder="1" applyAlignment="1"/>
    <xf numFmtId="0" fontId="0" fillId="7" borderId="8" xfId="0" applyFill="1" applyBorder="1" applyAlignment="1"/>
    <xf numFmtId="14" fontId="18" fillId="5" borderId="7" xfId="0" applyNumberFormat="1" applyFont="1" applyFill="1" applyBorder="1" applyAlignment="1">
      <alignment horizontal="center" vertical="center"/>
    </xf>
    <xf numFmtId="14" fontId="18" fillId="5" borderId="8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right" vertical="center"/>
    </xf>
    <xf numFmtId="2" fontId="17" fillId="0" borderId="7" xfId="0" applyNumberFormat="1" applyFont="1" applyBorder="1" applyAlignment="1">
      <alignment vertical="center"/>
    </xf>
    <xf numFmtId="2" fontId="17" fillId="0" borderId="1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43" fontId="17" fillId="0" borderId="7" xfId="3" applyFont="1" applyBorder="1" applyAlignment="1">
      <alignment vertical="center"/>
    </xf>
    <xf numFmtId="43" fontId="17" fillId="0" borderId="11" xfId="3" applyFont="1" applyBorder="1" applyAlignment="1">
      <alignment vertical="center"/>
    </xf>
    <xf numFmtId="43" fontId="17" fillId="0" borderId="7" xfId="3" applyFont="1" applyBorder="1" applyAlignment="1"/>
    <xf numFmtId="10" fontId="17" fillId="0" borderId="7" xfId="0" applyNumberFormat="1" applyFont="1" applyBorder="1" applyAlignment="1">
      <alignment vertical="center"/>
    </xf>
    <xf numFmtId="10" fontId="17" fillId="0" borderId="11" xfId="0" applyNumberFormat="1" applyFont="1" applyBorder="1" applyAlignment="1">
      <alignment vertical="center"/>
    </xf>
    <xf numFmtId="10" fontId="17" fillId="0" borderId="8" xfId="0" applyNumberFormat="1" applyFont="1" applyBorder="1" applyAlignment="1">
      <alignment vertical="center"/>
    </xf>
    <xf numFmtId="10" fontId="17" fillId="0" borderId="1" xfId="0" applyNumberFormat="1" applyFont="1" applyBorder="1" applyAlignment="1">
      <alignment vertical="center"/>
    </xf>
    <xf numFmtId="164" fontId="17" fillId="0" borderId="7" xfId="2" applyNumberFormat="1" applyFont="1" applyBorder="1" applyAlignment="1">
      <alignment vertical="center"/>
    </xf>
    <xf numFmtId="164" fontId="17" fillId="0" borderId="1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selection activeCell="A91" sqref="A91"/>
    </sheetView>
  </sheetViews>
  <sheetFormatPr defaultRowHeight="15" x14ac:dyDescent="0.25"/>
  <cols>
    <col min="1" max="1" width="31.28515625" customWidth="1"/>
    <col min="2" max="2" width="12.5703125" customWidth="1"/>
    <col min="3" max="3" width="12.85546875" customWidth="1"/>
    <col min="4" max="4" width="13.5703125" customWidth="1"/>
    <col min="5" max="5" width="13.140625" customWidth="1"/>
    <col min="6" max="6" width="14.140625" customWidth="1"/>
    <col min="8" max="8" width="11.85546875" bestFit="1" customWidth="1"/>
  </cols>
  <sheetData>
    <row r="1" spans="1:6" x14ac:dyDescent="0.25">
      <c r="A1" s="90" t="s">
        <v>39</v>
      </c>
      <c r="B1" s="90"/>
      <c r="C1" s="90"/>
      <c r="D1" s="90"/>
      <c r="E1" s="90"/>
    </row>
    <row r="2" spans="1:6" ht="15.75" thickBot="1" x14ac:dyDescent="0.3">
      <c r="A2" s="43"/>
      <c r="B2" s="43"/>
      <c r="C2" s="43"/>
      <c r="D2" s="43"/>
      <c r="E2" s="43"/>
      <c r="F2" s="44"/>
    </row>
    <row r="3" spans="1:6" ht="15.75" thickBot="1" x14ac:dyDescent="0.3">
      <c r="B3" s="14" t="s">
        <v>40</v>
      </c>
      <c r="C3" s="14" t="s">
        <v>41</v>
      </c>
      <c r="D3" s="14" t="s">
        <v>42</v>
      </c>
      <c r="E3" s="14" t="s">
        <v>43</v>
      </c>
      <c r="F3" s="45"/>
    </row>
    <row r="4" spans="1:6" x14ac:dyDescent="0.25">
      <c r="A4" s="1" t="s">
        <v>0</v>
      </c>
      <c r="B4" s="42"/>
      <c r="C4" s="42"/>
      <c r="D4" s="42"/>
      <c r="E4" s="42"/>
      <c r="F4" s="44"/>
    </row>
    <row r="5" spans="1:6" x14ac:dyDescent="0.25">
      <c r="A5" s="3" t="s">
        <v>1</v>
      </c>
      <c r="B5" s="5">
        <v>100000</v>
      </c>
      <c r="C5" s="5">
        <v>100000</v>
      </c>
      <c r="D5" s="5">
        <v>100000</v>
      </c>
      <c r="E5" s="5">
        <v>100000</v>
      </c>
    </row>
    <row r="6" spans="1:6" x14ac:dyDescent="0.25">
      <c r="A6" s="3" t="s">
        <v>2</v>
      </c>
      <c r="B6" s="5">
        <v>60000</v>
      </c>
      <c r="C6" s="5">
        <v>60000</v>
      </c>
      <c r="D6" s="5">
        <v>60000</v>
      </c>
      <c r="E6" s="5">
        <v>60000</v>
      </c>
    </row>
    <row r="7" spans="1:6" x14ac:dyDescent="0.25">
      <c r="A7" s="3" t="s">
        <v>3</v>
      </c>
      <c r="B7" s="5">
        <v>10000</v>
      </c>
      <c r="C7" s="5">
        <v>10000</v>
      </c>
      <c r="D7" s="5">
        <v>10000</v>
      </c>
      <c r="E7" s="5">
        <v>10000</v>
      </c>
    </row>
    <row r="8" spans="1:6" x14ac:dyDescent="0.25">
      <c r="A8" s="3" t="s">
        <v>4</v>
      </c>
      <c r="B8" s="5">
        <v>4000</v>
      </c>
      <c r="C8" s="5">
        <v>4000</v>
      </c>
      <c r="D8" s="5">
        <v>4000</v>
      </c>
      <c r="E8" s="5">
        <v>4000</v>
      </c>
    </row>
    <row r="9" spans="1:6" x14ac:dyDescent="0.25">
      <c r="A9" s="3" t="s">
        <v>33</v>
      </c>
      <c r="B9" s="35">
        <v>2000</v>
      </c>
      <c r="C9" s="35">
        <v>2000</v>
      </c>
      <c r="D9" s="35">
        <v>2000</v>
      </c>
      <c r="E9" s="35">
        <v>2000</v>
      </c>
    </row>
    <row r="10" spans="1:6" x14ac:dyDescent="0.25">
      <c r="A10" s="32" t="s">
        <v>5</v>
      </c>
      <c r="B10" s="5">
        <f>SUM(B5:B9)</f>
        <v>176000</v>
      </c>
      <c r="C10" s="5">
        <f t="shared" ref="C10:E10" si="0">SUM(C5:C9)</f>
        <v>176000</v>
      </c>
      <c r="D10" s="5">
        <f t="shared" si="0"/>
        <v>176000</v>
      </c>
      <c r="E10" s="5">
        <f t="shared" si="0"/>
        <v>176000</v>
      </c>
    </row>
    <row r="11" spans="1:6" x14ac:dyDescent="0.25">
      <c r="A11" s="2"/>
      <c r="B11" s="2"/>
      <c r="C11" s="2"/>
      <c r="D11" s="2"/>
      <c r="E11" s="2"/>
    </row>
    <row r="12" spans="1:6" x14ac:dyDescent="0.25">
      <c r="A12" s="1" t="s">
        <v>6</v>
      </c>
      <c r="B12" s="3"/>
      <c r="C12" s="3"/>
      <c r="D12" s="3"/>
      <c r="E12" s="8"/>
    </row>
    <row r="13" spans="1:6" x14ac:dyDescent="0.25">
      <c r="A13" s="3" t="s">
        <v>7</v>
      </c>
      <c r="B13" s="30">
        <v>55418</v>
      </c>
      <c r="C13" s="30">
        <v>55418</v>
      </c>
      <c r="D13" s="30">
        <v>55418</v>
      </c>
      <c r="E13" s="30">
        <v>55418</v>
      </c>
    </row>
    <row r="14" spans="1:6" x14ac:dyDescent="0.25">
      <c r="A14" s="3" t="s">
        <v>3</v>
      </c>
      <c r="B14" s="30">
        <v>151596</v>
      </c>
      <c r="C14" s="30">
        <v>151596</v>
      </c>
      <c r="D14" s="30">
        <v>151596</v>
      </c>
      <c r="E14" s="30">
        <v>151596</v>
      </c>
    </row>
    <row r="15" spans="1:6" x14ac:dyDescent="0.25">
      <c r="A15" s="3" t="s">
        <v>34</v>
      </c>
      <c r="B15" s="33">
        <v>0</v>
      </c>
      <c r="C15" s="33">
        <v>0</v>
      </c>
      <c r="D15" s="33">
        <v>0</v>
      </c>
      <c r="E15" s="34">
        <v>0</v>
      </c>
    </row>
    <row r="16" spans="1:6" x14ac:dyDescent="0.25">
      <c r="A16" s="32" t="s">
        <v>37</v>
      </c>
      <c r="B16" s="30">
        <f>SUM(B13:B15)</f>
        <v>207014</v>
      </c>
      <c r="C16" s="30">
        <f t="shared" ref="C16:E16" si="1">SUM(C13:C15)</f>
        <v>207014</v>
      </c>
      <c r="D16" s="30">
        <f t="shared" si="1"/>
        <v>207014</v>
      </c>
      <c r="E16" s="30">
        <f t="shared" si="1"/>
        <v>207014</v>
      </c>
    </row>
    <row r="17" spans="1:5" x14ac:dyDescent="0.25">
      <c r="A17" s="24"/>
      <c r="B17" s="30"/>
      <c r="C17" s="30"/>
      <c r="D17" s="30"/>
      <c r="E17" s="31"/>
    </row>
    <row r="18" spans="1:5" ht="15.75" thickBot="1" x14ac:dyDescent="0.3">
      <c r="A18" s="26" t="s">
        <v>8</v>
      </c>
      <c r="B18" s="36">
        <f>B10+B16</f>
        <v>383014</v>
      </c>
      <c r="C18" s="36">
        <f t="shared" ref="C18:E18" si="2">C10+C16</f>
        <v>383014</v>
      </c>
      <c r="D18" s="36">
        <f t="shared" si="2"/>
        <v>383014</v>
      </c>
      <c r="E18" s="36">
        <f t="shared" si="2"/>
        <v>383014</v>
      </c>
    </row>
    <row r="19" spans="1:5" ht="15.75" thickTop="1" x14ac:dyDescent="0.25">
      <c r="A19" s="2"/>
      <c r="B19" s="2"/>
      <c r="C19" s="2"/>
      <c r="D19" s="2"/>
      <c r="E19" s="2"/>
    </row>
    <row r="20" spans="1:5" x14ac:dyDescent="0.25">
      <c r="A20" s="9" t="s">
        <v>9</v>
      </c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1" t="s">
        <v>10</v>
      </c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3" t="s">
        <v>11</v>
      </c>
      <c r="B24" s="5">
        <v>9000</v>
      </c>
      <c r="C24" s="5">
        <v>9000</v>
      </c>
      <c r="D24" s="5">
        <v>9000</v>
      </c>
      <c r="E24" s="5">
        <v>9000</v>
      </c>
    </row>
    <row r="25" spans="1:5" x14ac:dyDescent="0.25">
      <c r="A25" s="3" t="s">
        <v>12</v>
      </c>
      <c r="B25" s="29">
        <v>50000</v>
      </c>
      <c r="C25" s="29">
        <v>50000</v>
      </c>
      <c r="D25" s="29">
        <v>50000</v>
      </c>
      <c r="E25" s="29">
        <v>50000</v>
      </c>
    </row>
    <row r="26" spans="1:5" ht="15.75" thickBot="1" x14ac:dyDescent="0.3">
      <c r="A26" s="3" t="s">
        <v>35</v>
      </c>
      <c r="B26" s="6">
        <v>0</v>
      </c>
      <c r="C26" s="6">
        <v>0</v>
      </c>
      <c r="D26" s="6">
        <v>0</v>
      </c>
      <c r="E26" s="6">
        <v>0</v>
      </c>
    </row>
    <row r="27" spans="1:5" x14ac:dyDescent="0.25">
      <c r="A27" s="7" t="s">
        <v>13</v>
      </c>
      <c r="B27" s="5">
        <f>SUM(B24:B26)</f>
        <v>59000</v>
      </c>
      <c r="C27" s="5">
        <f t="shared" ref="C27:E27" si="3">SUM(C24:C26)</f>
        <v>59000</v>
      </c>
      <c r="D27" s="5">
        <f t="shared" si="3"/>
        <v>59000</v>
      </c>
      <c r="E27" s="5">
        <f t="shared" si="3"/>
        <v>59000</v>
      </c>
    </row>
    <row r="28" spans="1:5" x14ac:dyDescent="0.25">
      <c r="A28" s="2"/>
      <c r="B28" s="2"/>
      <c r="C28" s="2"/>
      <c r="D28" s="2"/>
      <c r="E28" s="2"/>
    </row>
    <row r="29" spans="1:5" x14ac:dyDescent="0.25">
      <c r="A29" s="1" t="s">
        <v>14</v>
      </c>
      <c r="B29" s="2"/>
      <c r="C29" s="2"/>
      <c r="D29" s="2"/>
      <c r="E29" s="2"/>
    </row>
    <row r="30" spans="1:5" x14ac:dyDescent="0.25">
      <c r="A30" s="3" t="s">
        <v>12</v>
      </c>
      <c r="B30" s="19">
        <v>22222</v>
      </c>
      <c r="C30" s="5">
        <v>22222</v>
      </c>
      <c r="D30" s="5">
        <v>22222</v>
      </c>
      <c r="E30" s="5">
        <v>22222</v>
      </c>
    </row>
    <row r="31" spans="1:5" x14ac:dyDescent="0.25">
      <c r="A31" s="3" t="s">
        <v>36</v>
      </c>
      <c r="B31" s="19">
        <v>0</v>
      </c>
      <c r="C31" s="5">
        <v>0</v>
      </c>
      <c r="D31" s="5">
        <v>0</v>
      </c>
      <c r="E31" s="5">
        <v>0</v>
      </c>
    </row>
    <row r="32" spans="1:5" x14ac:dyDescent="0.25">
      <c r="A32" s="7" t="s">
        <v>38</v>
      </c>
      <c r="B32" s="2"/>
      <c r="C32" s="2"/>
      <c r="D32" s="2"/>
      <c r="E32" s="2"/>
    </row>
    <row r="33" spans="1:8" ht="15.75" thickBot="1" x14ac:dyDescent="0.3">
      <c r="A33" s="39" t="s">
        <v>15</v>
      </c>
      <c r="B33" s="37">
        <f>B30+B27</f>
        <v>81222</v>
      </c>
      <c r="C33" s="37">
        <f t="shared" ref="C33:E33" si="4">C30+C27</f>
        <v>81222</v>
      </c>
      <c r="D33" s="37">
        <f t="shared" si="4"/>
        <v>81222</v>
      </c>
      <c r="E33" s="37">
        <f t="shared" si="4"/>
        <v>81222</v>
      </c>
      <c r="H33" s="4"/>
    </row>
    <row r="34" spans="1:8" ht="15.75" thickTop="1" x14ac:dyDescent="0.25">
      <c r="A34" s="2"/>
      <c r="B34" s="2"/>
      <c r="C34" s="2"/>
      <c r="D34" s="2"/>
      <c r="E34" s="2"/>
    </row>
    <row r="35" spans="1:8" x14ac:dyDescent="0.25">
      <c r="A35" s="9" t="s">
        <v>16</v>
      </c>
      <c r="B35" s="2"/>
      <c r="C35" s="2"/>
      <c r="D35" s="2"/>
      <c r="E35" s="2"/>
      <c r="H35" s="4"/>
    </row>
    <row r="36" spans="1:8" x14ac:dyDescent="0.25">
      <c r="A36" s="2"/>
      <c r="B36" s="2"/>
      <c r="C36" s="2"/>
      <c r="D36" s="2"/>
      <c r="E36" s="2"/>
    </row>
    <row r="37" spans="1:8" x14ac:dyDescent="0.25">
      <c r="A37" s="3" t="s">
        <v>17</v>
      </c>
      <c r="B37" s="40">
        <v>240000</v>
      </c>
      <c r="C37" s="40">
        <v>240000</v>
      </c>
      <c r="D37" s="40">
        <v>240000</v>
      </c>
      <c r="E37" s="40">
        <v>240000</v>
      </c>
    </row>
    <row r="38" spans="1:8" x14ac:dyDescent="0.25">
      <c r="A38" s="3" t="s">
        <v>18</v>
      </c>
      <c r="B38" s="33">
        <v>61792</v>
      </c>
      <c r="C38" s="33">
        <v>61792</v>
      </c>
      <c r="D38" s="33">
        <v>61792</v>
      </c>
      <c r="E38" s="33">
        <v>61792</v>
      </c>
    </row>
    <row r="39" spans="1:8" ht="15.75" thickBot="1" x14ac:dyDescent="0.3">
      <c r="A39" s="26" t="s">
        <v>19</v>
      </c>
      <c r="B39" s="41">
        <f>SUM(B37:B38)</f>
        <v>301792</v>
      </c>
      <c r="C39" s="41">
        <f t="shared" ref="C39:E39" si="5">SUM(C37:C38)</f>
        <v>301792</v>
      </c>
      <c r="D39" s="41">
        <f t="shared" si="5"/>
        <v>301792</v>
      </c>
      <c r="E39" s="41">
        <f t="shared" si="5"/>
        <v>301792</v>
      </c>
    </row>
    <row r="40" spans="1:8" ht="15.75" thickTop="1" x14ac:dyDescent="0.25">
      <c r="A40" s="2"/>
      <c r="B40" s="60"/>
      <c r="C40" s="2"/>
      <c r="D40" s="2"/>
      <c r="E40" s="2"/>
    </row>
    <row r="41" spans="1:8" ht="21" customHeight="1" thickBot="1" x14ac:dyDescent="0.3">
      <c r="A41" s="38" t="s">
        <v>20</v>
      </c>
      <c r="B41" s="36">
        <f>B39+B33</f>
        <v>383014</v>
      </c>
      <c r="C41" s="36">
        <f>C39+C33</f>
        <v>383014</v>
      </c>
      <c r="D41" s="36">
        <f>D39+D33</f>
        <v>383014</v>
      </c>
      <c r="E41" s="36">
        <f>E39+E33</f>
        <v>383014</v>
      </c>
    </row>
    <row r="42" spans="1:8" ht="19.5" thickTop="1" x14ac:dyDescent="0.25">
      <c r="A42" s="10"/>
    </row>
    <row r="43" spans="1:8" x14ac:dyDescent="0.25">
      <c r="A43" s="11"/>
    </row>
    <row r="44" spans="1:8" x14ac:dyDescent="0.25">
      <c r="A44" s="91" t="s">
        <v>21</v>
      </c>
      <c r="B44" s="91"/>
      <c r="C44" s="91"/>
      <c r="D44" s="91"/>
      <c r="E44" s="91"/>
      <c r="F44" s="91"/>
    </row>
    <row r="45" spans="1:8" ht="15.75" thickBot="1" x14ac:dyDescent="0.3">
      <c r="A45" s="12"/>
    </row>
    <row r="46" spans="1:8" ht="34.5" thickBot="1" x14ac:dyDescent="0.3">
      <c r="A46" s="13"/>
      <c r="B46" s="14" t="s">
        <v>40</v>
      </c>
      <c r="C46" s="14" t="s">
        <v>41</v>
      </c>
      <c r="D46" s="14" t="s">
        <v>42</v>
      </c>
      <c r="E46" s="15" t="s">
        <v>43</v>
      </c>
      <c r="F46" s="48" t="s">
        <v>45</v>
      </c>
    </row>
    <row r="47" spans="1:8" x14ac:dyDescent="0.25">
      <c r="A47" s="9" t="s">
        <v>22</v>
      </c>
      <c r="B47" s="16"/>
      <c r="C47" s="16"/>
      <c r="D47" s="16"/>
      <c r="E47" s="17"/>
      <c r="F47" s="49"/>
      <c r="G47" s="50"/>
    </row>
    <row r="48" spans="1:8" x14ac:dyDescent="0.25">
      <c r="A48" s="18" t="s">
        <v>44</v>
      </c>
      <c r="B48" s="19">
        <v>1046624</v>
      </c>
      <c r="C48" s="19">
        <v>1046624</v>
      </c>
      <c r="D48" s="19">
        <v>1046624</v>
      </c>
      <c r="E48" s="19">
        <v>1046624</v>
      </c>
      <c r="F48" s="51">
        <f>E48/E$51</f>
        <v>0.86631306409212205</v>
      </c>
      <c r="G48" s="50"/>
    </row>
    <row r="49" spans="1:6" x14ac:dyDescent="0.25">
      <c r="A49" s="18" t="s">
        <v>23</v>
      </c>
      <c r="B49" s="19">
        <v>157040</v>
      </c>
      <c r="C49" s="19">
        <v>157040</v>
      </c>
      <c r="D49" s="19">
        <v>157040</v>
      </c>
      <c r="E49" s="19">
        <v>157040</v>
      </c>
      <c r="F49" s="46">
        <f t="shared" ref="F49:F50" si="6">E49/E$51</f>
        <v>0.12998536588595985</v>
      </c>
    </row>
    <row r="50" spans="1:6" ht="15.75" thickBot="1" x14ac:dyDescent="0.3">
      <c r="A50" s="18" t="s">
        <v>24</v>
      </c>
      <c r="B50" s="21">
        <v>4472</v>
      </c>
      <c r="C50" s="21">
        <v>4472</v>
      </c>
      <c r="D50" s="21">
        <v>4472</v>
      </c>
      <c r="E50" s="21">
        <v>4472</v>
      </c>
      <c r="F50" s="46">
        <f t="shared" si="6"/>
        <v>3.7015700219180624E-3</v>
      </c>
    </row>
    <row r="51" spans="1:6" x14ac:dyDescent="0.25">
      <c r="A51" s="22" t="s">
        <v>25</v>
      </c>
      <c r="B51" s="23">
        <f>SUM(B48:B50)</f>
        <v>1208136</v>
      </c>
      <c r="C51" s="23">
        <f t="shared" ref="C51:E51" si="7">SUM(C48:C50)</f>
        <v>1208136</v>
      </c>
      <c r="D51" s="23">
        <f t="shared" si="7"/>
        <v>1208136</v>
      </c>
      <c r="E51" s="23">
        <f t="shared" si="7"/>
        <v>1208136</v>
      </c>
      <c r="F51" s="47">
        <v>1</v>
      </c>
    </row>
    <row r="52" spans="1:6" x14ac:dyDescent="0.25">
      <c r="A52" s="22"/>
      <c r="B52" s="23"/>
      <c r="C52" s="23"/>
      <c r="D52" s="23"/>
      <c r="E52" s="23"/>
      <c r="F52" s="47"/>
    </row>
    <row r="53" spans="1:6" x14ac:dyDescent="0.25">
      <c r="A53" s="9" t="s">
        <v>26</v>
      </c>
      <c r="B53" s="24"/>
      <c r="C53" s="24"/>
      <c r="D53" s="24"/>
      <c r="E53" s="25"/>
      <c r="F53" s="46"/>
    </row>
    <row r="54" spans="1:6" x14ac:dyDescent="0.25">
      <c r="A54" s="18" t="s">
        <v>27</v>
      </c>
      <c r="B54" s="19">
        <v>816345</v>
      </c>
      <c r="C54" s="19">
        <v>816345</v>
      </c>
      <c r="D54" s="19">
        <v>816345</v>
      </c>
      <c r="E54" s="19">
        <v>816345</v>
      </c>
      <c r="F54" s="46">
        <f>E54/E$51</f>
        <v>0.67570621188343039</v>
      </c>
    </row>
    <row r="55" spans="1:6" x14ac:dyDescent="0.25">
      <c r="A55" s="18" t="s">
        <v>28</v>
      </c>
      <c r="B55" s="19">
        <v>38844</v>
      </c>
      <c r="C55" s="19">
        <v>38844</v>
      </c>
      <c r="D55" s="19">
        <v>38844</v>
      </c>
      <c r="E55" s="19">
        <v>38844</v>
      </c>
      <c r="F55" s="46">
        <f t="shared" ref="F55:F61" si="8">E55/E$51</f>
        <v>3.2152009376427822E-2</v>
      </c>
    </row>
    <row r="56" spans="1:6" x14ac:dyDescent="0.25">
      <c r="A56" s="18" t="s">
        <v>29</v>
      </c>
      <c r="B56" s="19">
        <v>162892</v>
      </c>
      <c r="C56" s="19">
        <v>162892</v>
      </c>
      <c r="D56" s="19">
        <v>162892</v>
      </c>
      <c r="E56" s="19">
        <v>162892</v>
      </c>
      <c r="F56" s="46">
        <f t="shared" si="8"/>
        <v>0.13482919141553601</v>
      </c>
    </row>
    <row r="57" spans="1:6" x14ac:dyDescent="0.25">
      <c r="A57" s="18" t="s">
        <v>30</v>
      </c>
      <c r="B57" s="19">
        <v>29650</v>
      </c>
      <c r="C57" s="19">
        <v>29650</v>
      </c>
      <c r="D57" s="19">
        <v>29650</v>
      </c>
      <c r="E57" s="19">
        <v>29650</v>
      </c>
      <c r="F57" s="46">
        <f t="shared" si="8"/>
        <v>2.4541938987001462E-2</v>
      </c>
    </row>
    <row r="58" spans="1:6" x14ac:dyDescent="0.25">
      <c r="A58" s="18"/>
      <c r="B58" s="19"/>
      <c r="C58" s="19"/>
      <c r="D58" s="19"/>
      <c r="E58" s="20"/>
      <c r="F58" s="46"/>
    </row>
    <row r="59" spans="1:6" ht="15.75" thickBot="1" x14ac:dyDescent="0.3">
      <c r="A59" s="26" t="s">
        <v>31</v>
      </c>
      <c r="B59" s="27">
        <f>SUM(B54:B58)</f>
        <v>1047731</v>
      </c>
      <c r="C59" s="27">
        <f t="shared" ref="C59:E59" si="9">SUM(C54:C58)</f>
        <v>1047731</v>
      </c>
      <c r="D59" s="27">
        <f t="shared" si="9"/>
        <v>1047731</v>
      </c>
      <c r="E59" s="27">
        <f t="shared" si="9"/>
        <v>1047731</v>
      </c>
      <c r="F59" s="46">
        <f t="shared" si="8"/>
        <v>0.86722935166239568</v>
      </c>
    </row>
    <row r="60" spans="1:6" x14ac:dyDescent="0.25">
      <c r="A60" s="28"/>
      <c r="B60" s="24"/>
      <c r="C60" s="24"/>
      <c r="D60" s="24"/>
      <c r="E60" s="25"/>
      <c r="F60" s="46"/>
    </row>
    <row r="61" spans="1:6" ht="15.75" thickBot="1" x14ac:dyDescent="0.3">
      <c r="A61" s="28" t="s">
        <v>32</v>
      </c>
      <c r="B61" s="52">
        <v>160405</v>
      </c>
      <c r="C61" s="52">
        <v>241410</v>
      </c>
      <c r="D61" s="52">
        <v>76192</v>
      </c>
      <c r="E61" s="53">
        <v>292268</v>
      </c>
      <c r="F61" s="46">
        <f t="shared" si="8"/>
        <v>0.24191647297986318</v>
      </c>
    </row>
    <row r="62" spans="1:6" ht="15.75" thickTop="1" x14ac:dyDescent="0.25"/>
    <row r="64" spans="1:6" ht="15.75" thickBot="1" x14ac:dyDescent="0.3"/>
    <row r="65" spans="1:16" ht="15" customHeight="1" x14ac:dyDescent="0.25">
      <c r="A65" s="94" t="s">
        <v>56</v>
      </c>
      <c r="B65" s="95"/>
      <c r="C65" s="95"/>
      <c r="D65" s="95"/>
      <c r="E65" s="95"/>
      <c r="F65" s="95"/>
      <c r="G65" s="95"/>
      <c r="H65" s="95"/>
      <c r="I65" s="69"/>
      <c r="J65" s="68"/>
      <c r="K65" s="68"/>
      <c r="L65" s="68"/>
      <c r="M65" s="68"/>
      <c r="N65" s="68"/>
      <c r="O65" s="68"/>
      <c r="P65" s="68"/>
    </row>
    <row r="66" spans="1:16" ht="15.75" customHeight="1" thickBot="1" x14ac:dyDescent="0.3">
      <c r="A66" s="70"/>
      <c r="B66" s="71"/>
      <c r="C66" s="71"/>
      <c r="D66" s="71"/>
      <c r="E66" s="71"/>
      <c r="F66" s="71"/>
      <c r="G66" s="72"/>
      <c r="H66" s="72"/>
      <c r="I66" s="73"/>
    </row>
    <row r="67" spans="1:16" ht="15.75" thickBot="1" x14ac:dyDescent="0.3">
      <c r="A67" s="62"/>
      <c r="B67" s="74" t="s">
        <v>40</v>
      </c>
      <c r="C67" s="75" t="s">
        <v>41</v>
      </c>
      <c r="D67" s="75" t="s">
        <v>41</v>
      </c>
      <c r="E67" s="75" t="s">
        <v>43</v>
      </c>
      <c r="F67" s="92" t="s">
        <v>58</v>
      </c>
      <c r="G67" s="93"/>
      <c r="H67" s="93"/>
      <c r="I67" s="59"/>
    </row>
    <row r="68" spans="1:16" ht="15.75" thickBot="1" x14ac:dyDescent="0.3">
      <c r="A68" s="76" t="s">
        <v>46</v>
      </c>
      <c r="B68" s="54">
        <f>B18</f>
        <v>383014</v>
      </c>
      <c r="C68" s="54">
        <f t="shared" ref="C68:E68" si="10">C18</f>
        <v>383014</v>
      </c>
      <c r="D68" s="54">
        <f t="shared" si="10"/>
        <v>383014</v>
      </c>
      <c r="E68" s="64">
        <f t="shared" si="10"/>
        <v>383014</v>
      </c>
      <c r="F68" s="96"/>
      <c r="G68" s="97"/>
      <c r="H68" s="97"/>
      <c r="I68" s="98"/>
    </row>
    <row r="69" spans="1:16" ht="15.75" thickBot="1" x14ac:dyDescent="0.3">
      <c r="A69" s="76"/>
      <c r="B69" s="56"/>
      <c r="C69" s="57"/>
      <c r="D69" s="57"/>
      <c r="E69" s="65"/>
      <c r="F69" s="96"/>
      <c r="G69" s="97"/>
      <c r="H69" s="97"/>
      <c r="I69" s="98"/>
    </row>
    <row r="70" spans="1:16" ht="15.75" thickBot="1" x14ac:dyDescent="0.3">
      <c r="A70" s="76" t="s">
        <v>47</v>
      </c>
      <c r="B70" s="54">
        <f>B61</f>
        <v>160405</v>
      </c>
      <c r="C70" s="54">
        <f t="shared" ref="C70:E70" si="11">C61</f>
        <v>241410</v>
      </c>
      <c r="D70" s="54">
        <f t="shared" si="11"/>
        <v>76192</v>
      </c>
      <c r="E70" s="64">
        <f t="shared" si="11"/>
        <v>292268</v>
      </c>
      <c r="F70" s="96"/>
      <c r="G70" s="97"/>
      <c r="H70" s="97"/>
      <c r="I70" s="98"/>
    </row>
    <row r="71" spans="1:16" ht="15.75" thickBot="1" x14ac:dyDescent="0.3">
      <c r="A71" s="76"/>
      <c r="B71" s="56"/>
      <c r="C71" s="57"/>
      <c r="D71" s="57"/>
      <c r="E71" s="65"/>
      <c r="F71" s="96"/>
      <c r="G71" s="97"/>
      <c r="H71" s="97"/>
      <c r="I71" s="98"/>
    </row>
    <row r="72" spans="1:16" ht="15.75" thickBot="1" x14ac:dyDescent="0.3">
      <c r="A72" s="76" t="s">
        <v>48</v>
      </c>
      <c r="B72" s="61">
        <f>B39</f>
        <v>301792</v>
      </c>
      <c r="C72" s="61">
        <f t="shared" ref="C72:E72" si="12">C39</f>
        <v>301792</v>
      </c>
      <c r="D72" s="61">
        <f t="shared" si="12"/>
        <v>301792</v>
      </c>
      <c r="E72" s="66">
        <f t="shared" si="12"/>
        <v>301792</v>
      </c>
      <c r="F72" s="96"/>
      <c r="G72" s="97"/>
      <c r="H72" s="97"/>
      <c r="I72" s="98"/>
    </row>
    <row r="73" spans="1:16" ht="15.75" thickBot="1" x14ac:dyDescent="0.3">
      <c r="A73" s="76"/>
      <c r="B73" s="56"/>
      <c r="C73" s="57"/>
      <c r="D73" s="57"/>
      <c r="E73" s="65"/>
      <c r="F73" s="96"/>
      <c r="G73" s="97"/>
      <c r="H73" s="97"/>
      <c r="I73" s="98"/>
    </row>
    <row r="74" spans="1:16" ht="15.75" thickBot="1" x14ac:dyDescent="0.3">
      <c r="A74" s="76" t="s">
        <v>57</v>
      </c>
      <c r="B74" s="58">
        <f>B37/B68</f>
        <v>0.6266089490201403</v>
      </c>
      <c r="C74" s="58">
        <f t="shared" ref="C74:E74" si="13">C37/C68</f>
        <v>0.6266089490201403</v>
      </c>
      <c r="D74" s="58">
        <f t="shared" si="13"/>
        <v>0.6266089490201403</v>
      </c>
      <c r="E74" s="67">
        <f t="shared" si="13"/>
        <v>0.6266089490201403</v>
      </c>
      <c r="F74" s="96"/>
      <c r="G74" s="97"/>
      <c r="H74" s="97"/>
      <c r="I74" s="98"/>
    </row>
    <row r="75" spans="1:16" ht="15.75" thickBot="1" x14ac:dyDescent="0.3">
      <c r="A75" s="76"/>
      <c r="B75" s="56"/>
      <c r="C75" s="57"/>
      <c r="D75" s="57"/>
      <c r="E75" s="65"/>
      <c r="F75" s="96"/>
      <c r="G75" s="97"/>
      <c r="H75" s="97"/>
      <c r="I75" s="98"/>
    </row>
    <row r="76" spans="1:16" ht="15.75" thickBot="1" x14ac:dyDescent="0.3">
      <c r="A76" s="76" t="s">
        <v>49</v>
      </c>
      <c r="B76" s="61">
        <f>B37</f>
        <v>240000</v>
      </c>
      <c r="C76" s="61">
        <f t="shared" ref="C76:E76" si="14">C37</f>
        <v>240000</v>
      </c>
      <c r="D76" s="61">
        <f t="shared" si="14"/>
        <v>240000</v>
      </c>
      <c r="E76" s="66">
        <f t="shared" si="14"/>
        <v>240000</v>
      </c>
      <c r="F76" s="96"/>
      <c r="G76" s="97"/>
      <c r="H76" s="97"/>
      <c r="I76" s="98"/>
    </row>
    <row r="77" spans="1:16" ht="15.75" thickBot="1" x14ac:dyDescent="0.3">
      <c r="A77" s="76"/>
      <c r="B77" s="63"/>
      <c r="C77" s="55"/>
      <c r="D77" s="55"/>
      <c r="E77" s="80"/>
      <c r="F77" s="96"/>
      <c r="G77" s="97"/>
      <c r="H77" s="97"/>
      <c r="I77" s="98"/>
    </row>
    <row r="78" spans="1:16" ht="15.75" thickBot="1" x14ac:dyDescent="0.3">
      <c r="A78" s="76" t="s">
        <v>50</v>
      </c>
      <c r="B78" s="78">
        <f>B10/B27</f>
        <v>2.9830508474576272</v>
      </c>
      <c r="C78" s="78">
        <f t="shared" ref="C78:E78" si="15">C10/C27</f>
        <v>2.9830508474576272</v>
      </c>
      <c r="D78" s="78">
        <f t="shared" si="15"/>
        <v>2.9830508474576272</v>
      </c>
      <c r="E78" s="79">
        <f t="shared" si="15"/>
        <v>2.9830508474576272</v>
      </c>
      <c r="F78" s="96"/>
      <c r="G78" s="97"/>
      <c r="H78" s="97"/>
      <c r="I78" s="98"/>
    </row>
    <row r="79" spans="1:16" ht="15.75" thickBot="1" x14ac:dyDescent="0.3">
      <c r="A79" s="76"/>
      <c r="B79" s="63"/>
      <c r="C79" s="55"/>
      <c r="D79" s="55"/>
      <c r="E79" s="80"/>
      <c r="F79" s="96"/>
      <c r="G79" s="97"/>
      <c r="H79" s="97"/>
      <c r="I79" s="98"/>
    </row>
    <row r="80" spans="1:16" ht="15.75" thickBot="1" x14ac:dyDescent="0.3">
      <c r="A80" s="76" t="s">
        <v>51</v>
      </c>
      <c r="B80" s="83">
        <f>(D5+D7)/B27</f>
        <v>1.8644067796610169</v>
      </c>
      <c r="C80" s="83">
        <f>(C5+C7)/C27</f>
        <v>1.8644067796610169</v>
      </c>
      <c r="D80" s="81">
        <f>(D5+D7)/D27</f>
        <v>1.8644067796610169</v>
      </c>
      <c r="E80" s="82">
        <f>(E5+E7)/E27</f>
        <v>1.8644067796610169</v>
      </c>
      <c r="F80" s="96"/>
      <c r="G80" s="97"/>
      <c r="H80" s="97"/>
      <c r="I80" s="98"/>
    </row>
    <row r="81" spans="1:9" ht="15.75" thickBot="1" x14ac:dyDescent="0.3">
      <c r="A81" s="76"/>
      <c r="B81" s="63"/>
      <c r="C81" s="55"/>
      <c r="D81" s="55"/>
      <c r="E81" s="80"/>
      <c r="F81" s="96"/>
      <c r="G81" s="97"/>
      <c r="H81" s="97"/>
      <c r="I81" s="98"/>
    </row>
    <row r="82" spans="1:9" ht="15.75" thickBot="1" x14ac:dyDescent="0.3">
      <c r="A82" s="76" t="s">
        <v>52</v>
      </c>
      <c r="B82" s="84">
        <f>B61/B18</f>
        <v>0.41879670194823165</v>
      </c>
      <c r="C82" s="84">
        <f t="shared" ref="C82:E82" si="16">C61/C18</f>
        <v>0.63029027659563353</v>
      </c>
      <c r="D82" s="84">
        <f t="shared" si="16"/>
        <v>0.1989274543489272</v>
      </c>
      <c r="E82" s="85">
        <f t="shared" si="16"/>
        <v>0.76307393463424311</v>
      </c>
      <c r="F82" s="96"/>
      <c r="G82" s="97"/>
      <c r="H82" s="97"/>
      <c r="I82" s="98"/>
    </row>
    <row r="83" spans="1:9" ht="15.75" thickBot="1" x14ac:dyDescent="0.3">
      <c r="A83" s="76"/>
      <c r="B83" s="63"/>
      <c r="C83" s="55"/>
      <c r="D83" s="55"/>
      <c r="E83" s="80"/>
      <c r="F83" s="96"/>
      <c r="G83" s="97"/>
      <c r="H83" s="97"/>
      <c r="I83" s="98"/>
    </row>
    <row r="84" spans="1:9" ht="15.75" thickBot="1" x14ac:dyDescent="0.3">
      <c r="A84" s="76" t="s">
        <v>53</v>
      </c>
      <c r="B84" s="84">
        <f>B61/B37</f>
        <v>0.66835416666666669</v>
      </c>
      <c r="C84" s="86">
        <v>0.59399999999999997</v>
      </c>
      <c r="D84" s="86">
        <v>0.89400000000000002</v>
      </c>
      <c r="E84" s="87">
        <v>1.0820000000000001</v>
      </c>
      <c r="F84" s="96"/>
      <c r="G84" s="97"/>
      <c r="H84" s="97"/>
      <c r="I84" s="98"/>
    </row>
    <row r="85" spans="1:9" ht="15.75" thickBot="1" x14ac:dyDescent="0.3">
      <c r="A85" s="77"/>
      <c r="B85" s="63"/>
      <c r="C85" s="55"/>
      <c r="D85" s="55"/>
      <c r="E85" s="80"/>
      <c r="F85" s="96"/>
      <c r="G85" s="97"/>
      <c r="H85" s="97"/>
      <c r="I85" s="98"/>
    </row>
    <row r="86" spans="1:9" ht="15.75" thickBot="1" x14ac:dyDescent="0.3">
      <c r="A86" s="76" t="s">
        <v>54</v>
      </c>
      <c r="B86" s="88">
        <f>B61/B72</f>
        <v>0.53150845615523279</v>
      </c>
      <c r="C86" s="88">
        <f t="shared" ref="C86:E86" si="17">C61/C72</f>
        <v>0.79992180044533978</v>
      </c>
      <c r="D86" s="88">
        <f t="shared" si="17"/>
        <v>0.25246527409606617</v>
      </c>
      <c r="E86" s="89">
        <f t="shared" si="17"/>
        <v>0.96844184073799178</v>
      </c>
      <c r="F86" s="96"/>
      <c r="G86" s="97"/>
      <c r="H86" s="97"/>
      <c r="I86" s="98"/>
    </row>
    <row r="87" spans="1:9" ht="15.75" thickBot="1" x14ac:dyDescent="0.3">
      <c r="A87" s="76"/>
      <c r="B87" s="63"/>
      <c r="C87" s="55"/>
      <c r="D87" s="55"/>
      <c r="E87" s="80"/>
      <c r="F87" s="96"/>
      <c r="G87" s="97"/>
      <c r="H87" s="97"/>
      <c r="I87" s="98"/>
    </row>
    <row r="88" spans="1:9" ht="15.75" thickBot="1" x14ac:dyDescent="0.3">
      <c r="A88" s="76" t="s">
        <v>55</v>
      </c>
      <c r="B88" s="88">
        <f>(B5+B7)/B68</f>
        <v>0.2871957683008976</v>
      </c>
      <c r="C88" s="88">
        <f t="shared" ref="C88:E88" si="18">(C5+C7)/C68</f>
        <v>0.2871957683008976</v>
      </c>
      <c r="D88" s="88">
        <f t="shared" si="18"/>
        <v>0.2871957683008976</v>
      </c>
      <c r="E88" s="89">
        <f t="shared" si="18"/>
        <v>0.2871957683008976</v>
      </c>
      <c r="F88" s="96"/>
      <c r="G88" s="97"/>
      <c r="H88" s="97"/>
      <c r="I88" s="98"/>
    </row>
  </sheetData>
  <mergeCells count="25">
    <mergeCell ref="F79:I79"/>
    <mergeCell ref="F80:I80"/>
    <mergeCell ref="F81:I81"/>
    <mergeCell ref="F82:I82"/>
    <mergeCell ref="F88:I88"/>
    <mergeCell ref="F83:I83"/>
    <mergeCell ref="F84:I84"/>
    <mergeCell ref="F85:I85"/>
    <mergeCell ref="F86:I86"/>
    <mergeCell ref="F87:I87"/>
    <mergeCell ref="F74:I74"/>
    <mergeCell ref="F75:I75"/>
    <mergeCell ref="F76:I76"/>
    <mergeCell ref="F77:I77"/>
    <mergeCell ref="F78:I78"/>
    <mergeCell ref="F69:I69"/>
    <mergeCell ref="F70:I70"/>
    <mergeCell ref="F71:I71"/>
    <mergeCell ref="F72:I72"/>
    <mergeCell ref="F73:I73"/>
    <mergeCell ref="A1:E1"/>
    <mergeCell ref="A44:F44"/>
    <mergeCell ref="F67:H67"/>
    <mergeCell ref="A65:H65"/>
    <mergeCell ref="F68:I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 DEGRAVE</dc:creator>
  <cp:lastModifiedBy>Ross, Jacquelyn</cp:lastModifiedBy>
  <dcterms:created xsi:type="dcterms:W3CDTF">2014-04-09T14:08:57Z</dcterms:created>
  <dcterms:modified xsi:type="dcterms:W3CDTF">2015-02-12T18:45:16Z</dcterms:modified>
</cp:coreProperties>
</file>