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585" windowWidth="28800" windowHeight="15690" tabRatio="799" firstSheet="5" activeTab="10"/>
  </bookViews>
  <sheets>
    <sheet name="ALFA ROMEO" sheetId="1" r:id="rId1"/>
    <sheet name="ASTON MARTIN" sheetId="2" r:id="rId2"/>
    <sheet name="AUDI" sheetId="3" r:id="rId3"/>
    <sheet name="AU Carbon" sheetId="28" r:id="rId4"/>
    <sheet name="BENTLEY" sheetId="4" r:id="rId5"/>
    <sheet name="BMW" sheetId="5" r:id="rId6"/>
    <sheet name="BMW Carbon" sheetId="33" r:id="rId7"/>
    <sheet name="CHEVROLET" sheetId="6" r:id="rId8"/>
    <sheet name="CUPRA" sheetId="25" r:id="rId9"/>
    <sheet name="Dodge" sheetId="27" r:id="rId10"/>
    <sheet name="FERRARI" sheetId="7" r:id="rId11"/>
    <sheet name="FE Carbon" sheetId="29" r:id="rId12"/>
    <sheet name="JAGUAR" sheetId="8" r:id="rId13"/>
    <sheet name="JEEP" sheetId="36" r:id="rId14"/>
    <sheet name="LAMBORGHINI" sheetId="9" r:id="rId15"/>
    <sheet name="LA Carbon" sheetId="31" r:id="rId16"/>
    <sheet name="Lotus" sheetId="26" r:id="rId17"/>
    <sheet name="MASERATI" sheetId="10" r:id="rId18"/>
    <sheet name="MCLAREN" sheetId="20" r:id="rId19"/>
    <sheet name="MERCEDES" sheetId="11" r:id="rId20"/>
    <sheet name="MERCEDES Carbon" sheetId="34" r:id="rId21"/>
    <sheet name="NISSAN" sheetId="12" r:id="rId22"/>
    <sheet name="PAGANI" sheetId="13" r:id="rId23"/>
    <sheet name="Rolls Royce Cullinan" sheetId="35" r:id="rId24"/>
    <sheet name="PORSCHE" sheetId="22" r:id="rId25"/>
    <sheet name="TOYOTA" sheetId="23" r:id="rId26"/>
    <sheet name="Exhaust parts" sheetId="16" r:id="rId27"/>
    <sheet name="Carbon " sheetId="15" state="hidden" r:id="rId28"/>
    <sheet name="Exhaust system" sheetId="17" state="hidden" r:id="rId29"/>
  </sheets>
  <calcPr calcId="145621"/>
</workbook>
</file>

<file path=xl/calcChain.xml><?xml version="1.0" encoding="utf-8"?>
<calcChain xmlns="http://schemas.openxmlformats.org/spreadsheetml/2006/main">
  <c r="F112" i="11" l="1"/>
  <c r="G112" i="11" s="1"/>
  <c r="F113" i="11"/>
  <c r="G113" i="11" s="1"/>
  <c r="F20" i="22" l="1"/>
  <c r="G20" i="22" s="1"/>
  <c r="F83" i="11"/>
  <c r="G83" i="11" s="1"/>
  <c r="F19" i="10" l="1"/>
  <c r="G19" i="10" s="1"/>
  <c r="F88" i="11" l="1"/>
  <c r="G88" i="11" s="1"/>
  <c r="F87" i="11"/>
  <c r="G87" i="11" s="1"/>
  <c r="F11" i="1"/>
  <c r="G11" i="1" s="1"/>
  <c r="F10" i="1"/>
  <c r="F3" i="22"/>
  <c r="G3" i="22" s="1"/>
  <c r="F16" i="2" l="1"/>
  <c r="G16" i="2" s="1"/>
  <c r="F17" i="2"/>
  <c r="G17" i="2" s="1"/>
  <c r="F77" i="3" l="1"/>
  <c r="G77" i="3" s="1"/>
  <c r="F115" i="7" l="1"/>
  <c r="G115" i="7" s="1"/>
  <c r="F118" i="22" l="1"/>
  <c r="G118" i="22" s="1"/>
  <c r="F7" i="27" l="1"/>
  <c r="G7" i="27" s="1"/>
  <c r="F131" i="29" l="1"/>
  <c r="F132" i="29"/>
  <c r="G132" i="29" s="1"/>
  <c r="F127" i="29"/>
  <c r="G127" i="29" s="1"/>
  <c r="F128" i="29"/>
  <c r="G128" i="29" s="1"/>
  <c r="F129" i="29"/>
  <c r="G129" i="29" s="1"/>
  <c r="F130" i="29"/>
  <c r="G130" i="29" s="1"/>
  <c r="F3" i="29"/>
  <c r="F4" i="29"/>
  <c r="G4" i="29" s="1"/>
  <c r="F5" i="29"/>
  <c r="F6" i="29"/>
  <c r="G6" i="29" s="1"/>
  <c r="F7" i="29"/>
  <c r="F8" i="29"/>
  <c r="F9" i="29"/>
  <c r="F10" i="29"/>
  <c r="F11" i="29"/>
  <c r="F12" i="29"/>
  <c r="F13" i="29"/>
  <c r="F14" i="29"/>
  <c r="F15" i="29"/>
  <c r="G15" i="29" s="1"/>
  <c r="F16" i="29"/>
  <c r="G16" i="29" s="1"/>
  <c r="F17" i="29"/>
  <c r="G17" i="29" s="1"/>
  <c r="F18" i="29"/>
  <c r="G18" i="29" s="1"/>
  <c r="F19" i="29"/>
  <c r="G19" i="29" s="1"/>
  <c r="F20" i="29"/>
  <c r="G20" i="29" s="1"/>
  <c r="F21" i="29"/>
  <c r="G21" i="29" s="1"/>
  <c r="F22" i="29"/>
  <c r="G22" i="29" s="1"/>
  <c r="F23" i="29"/>
  <c r="G23" i="29" s="1"/>
  <c r="F24" i="29"/>
  <c r="G24" i="29" s="1"/>
  <c r="F25" i="29"/>
  <c r="G25" i="29" s="1"/>
  <c r="F26" i="29"/>
  <c r="G26" i="29" s="1"/>
  <c r="F27" i="29"/>
  <c r="G27" i="29" s="1"/>
  <c r="F28" i="29"/>
  <c r="G28" i="29" s="1"/>
  <c r="F29" i="29"/>
  <c r="G29" i="29" s="1"/>
  <c r="F30" i="29"/>
  <c r="G30" i="29" s="1"/>
  <c r="F31" i="29"/>
  <c r="G31" i="29" s="1"/>
  <c r="F32" i="29"/>
  <c r="G32" i="29" s="1"/>
  <c r="F33" i="29"/>
  <c r="G33" i="29" s="1"/>
  <c r="F34" i="29"/>
  <c r="G34" i="29" s="1"/>
  <c r="F35" i="29"/>
  <c r="G35" i="29" s="1"/>
  <c r="F36" i="29"/>
  <c r="G36" i="29" s="1"/>
  <c r="F37" i="29"/>
  <c r="G37" i="29" s="1"/>
  <c r="F38" i="29"/>
  <c r="G38" i="29" s="1"/>
  <c r="F39" i="29"/>
  <c r="G39" i="29" s="1"/>
  <c r="F40" i="29"/>
  <c r="G40" i="29" s="1"/>
  <c r="F41" i="29"/>
  <c r="G41" i="29" s="1"/>
  <c r="F42" i="29"/>
  <c r="G42" i="29" s="1"/>
  <c r="F43" i="29"/>
  <c r="G43" i="29" s="1"/>
  <c r="F44" i="29"/>
  <c r="G44" i="29" s="1"/>
  <c r="F45" i="29"/>
  <c r="G45" i="29" s="1"/>
  <c r="F46" i="29"/>
  <c r="G46" i="29" s="1"/>
  <c r="F47" i="29"/>
  <c r="G47" i="29" s="1"/>
  <c r="F48" i="29"/>
  <c r="G48" i="29" s="1"/>
  <c r="F49" i="29"/>
  <c r="G49" i="29" s="1"/>
  <c r="F50" i="29"/>
  <c r="G50" i="29" s="1"/>
  <c r="F51" i="29"/>
  <c r="G51" i="29" s="1"/>
  <c r="F52" i="29"/>
  <c r="G52" i="29" s="1"/>
  <c r="F53" i="29"/>
  <c r="G53" i="29" s="1"/>
  <c r="F54" i="29"/>
  <c r="G54" i="29" s="1"/>
  <c r="F55" i="29"/>
  <c r="G55" i="29" s="1"/>
  <c r="F56" i="29"/>
  <c r="G56" i="29" s="1"/>
  <c r="F57" i="29"/>
  <c r="G57" i="29" s="1"/>
  <c r="F58" i="29"/>
  <c r="G58" i="29" s="1"/>
  <c r="F59" i="29"/>
  <c r="G59" i="29" s="1"/>
  <c r="F60" i="29"/>
  <c r="G60" i="29" s="1"/>
  <c r="F61" i="29"/>
  <c r="G61" i="29" s="1"/>
  <c r="F62" i="29"/>
  <c r="G62" i="29" s="1"/>
  <c r="F63" i="29"/>
  <c r="G63" i="29" s="1"/>
  <c r="F64" i="29"/>
  <c r="G64" i="29" s="1"/>
  <c r="F65" i="29"/>
  <c r="G65" i="29" s="1"/>
  <c r="F66" i="29"/>
  <c r="G66" i="29" s="1"/>
  <c r="F67" i="29"/>
  <c r="G67" i="29" s="1"/>
  <c r="F68" i="29"/>
  <c r="G68" i="29" s="1"/>
  <c r="F69" i="29"/>
  <c r="G69" i="29" s="1"/>
  <c r="F70" i="29"/>
  <c r="G70" i="29" s="1"/>
  <c r="F71" i="29"/>
  <c r="G71" i="29" s="1"/>
  <c r="F72" i="29"/>
  <c r="G72" i="29" s="1"/>
  <c r="F73" i="29"/>
  <c r="G73" i="29" s="1"/>
  <c r="F74" i="29"/>
  <c r="G74" i="29" s="1"/>
  <c r="F75" i="29"/>
  <c r="G75" i="29" s="1"/>
  <c r="F76" i="29"/>
  <c r="F77" i="29"/>
  <c r="G77" i="29" s="1"/>
  <c r="F78" i="29"/>
  <c r="G78" i="29" s="1"/>
  <c r="F79" i="29"/>
  <c r="G79" i="29" s="1"/>
  <c r="F80" i="29"/>
  <c r="G80" i="29" s="1"/>
  <c r="F81" i="29"/>
  <c r="G81" i="29" s="1"/>
  <c r="F82" i="29"/>
  <c r="G82" i="29" s="1"/>
  <c r="F83" i="29"/>
  <c r="G83" i="29" s="1"/>
  <c r="F84" i="29"/>
  <c r="G84" i="29" s="1"/>
  <c r="F85" i="29"/>
  <c r="G85" i="29" s="1"/>
  <c r="F86" i="29"/>
  <c r="G86" i="29" s="1"/>
  <c r="F87" i="29"/>
  <c r="G87" i="29" s="1"/>
  <c r="F88" i="29"/>
  <c r="G88" i="29" s="1"/>
  <c r="F89" i="29"/>
  <c r="G89" i="29" s="1"/>
  <c r="F90" i="29"/>
  <c r="G90" i="29" s="1"/>
  <c r="F91" i="29"/>
  <c r="G91" i="29" s="1"/>
  <c r="F92" i="29"/>
  <c r="G92" i="29" s="1"/>
  <c r="F93" i="29"/>
  <c r="G93" i="29" s="1"/>
  <c r="F94" i="29"/>
  <c r="G94" i="29" s="1"/>
  <c r="F95" i="29"/>
  <c r="G95" i="29" s="1"/>
  <c r="F96" i="29"/>
  <c r="G96" i="29" s="1"/>
  <c r="F97" i="29"/>
  <c r="G97" i="29" s="1"/>
  <c r="F98" i="29"/>
  <c r="G98" i="29" s="1"/>
  <c r="F99" i="29"/>
  <c r="F100" i="29"/>
  <c r="G100" i="29" s="1"/>
  <c r="F101" i="29"/>
  <c r="G101" i="29" s="1"/>
  <c r="F102" i="29"/>
  <c r="G102" i="29" s="1"/>
  <c r="F103" i="29"/>
  <c r="G103" i="29" s="1"/>
  <c r="F104" i="29"/>
  <c r="G104" i="29" s="1"/>
  <c r="F105" i="29"/>
  <c r="G105" i="29" s="1"/>
  <c r="F106" i="29"/>
  <c r="G106" i="29" s="1"/>
  <c r="F107" i="29"/>
  <c r="G107" i="29" s="1"/>
  <c r="F108" i="29"/>
  <c r="G108" i="29" s="1"/>
  <c r="F109" i="29"/>
  <c r="G109" i="29" s="1"/>
  <c r="F110" i="29"/>
  <c r="G110" i="29" s="1"/>
  <c r="F111" i="29"/>
  <c r="G111" i="29" s="1"/>
  <c r="F112" i="29"/>
  <c r="G112" i="29" s="1"/>
  <c r="F113" i="29"/>
  <c r="G113" i="29" s="1"/>
  <c r="F114" i="29"/>
  <c r="G114" i="29" s="1"/>
  <c r="F115" i="29"/>
  <c r="G115" i="29" s="1"/>
  <c r="F116" i="29"/>
  <c r="G116" i="29" s="1"/>
  <c r="F117" i="29"/>
  <c r="G117" i="29" s="1"/>
  <c r="F118" i="29"/>
  <c r="G118" i="29" s="1"/>
  <c r="F119" i="29"/>
  <c r="G119" i="29" s="1"/>
  <c r="F120" i="29"/>
  <c r="G120" i="29" s="1"/>
  <c r="F121" i="29"/>
  <c r="G121" i="29" s="1"/>
  <c r="F122" i="29"/>
  <c r="G122" i="29" s="1"/>
  <c r="F123" i="29"/>
  <c r="G123" i="29" s="1"/>
  <c r="F124" i="29"/>
  <c r="G124" i="29" s="1"/>
  <c r="F125" i="29"/>
  <c r="G125" i="29" s="1"/>
  <c r="F126" i="29"/>
  <c r="G126" i="29" s="1"/>
  <c r="G3" i="29"/>
  <c r="G5" i="29"/>
  <c r="G7" i="29"/>
  <c r="G8" i="29"/>
  <c r="G9" i="29"/>
  <c r="G10" i="29"/>
  <c r="G11" i="29"/>
  <c r="G12" i="29"/>
  <c r="G13" i="29"/>
  <c r="G14" i="29"/>
  <c r="G76" i="29"/>
  <c r="G99" i="29"/>
  <c r="G131" i="29"/>
  <c r="F12" i="8"/>
  <c r="F3" i="8"/>
  <c r="F4" i="8"/>
  <c r="F5" i="8"/>
  <c r="F6" i="8"/>
  <c r="F7" i="8"/>
  <c r="F8" i="8"/>
  <c r="F9" i="8"/>
  <c r="F10" i="8"/>
  <c r="F11" i="8"/>
  <c r="F43" i="11" l="1"/>
  <c r="G43" i="11" s="1"/>
  <c r="F115" i="22" l="1"/>
  <c r="G115" i="22" s="1"/>
  <c r="F109" i="22"/>
  <c r="F110" i="22"/>
  <c r="G110" i="22" s="1"/>
  <c r="F111" i="22"/>
  <c r="G111" i="22" s="1"/>
  <c r="F112" i="22"/>
  <c r="F113" i="22"/>
  <c r="G113" i="22" s="1"/>
  <c r="F114" i="22"/>
  <c r="G114" i="22" s="1"/>
  <c r="G109" i="22"/>
  <c r="G112" i="22"/>
  <c r="F108" i="22"/>
  <c r="G108" i="22" s="1"/>
  <c r="F194" i="7" l="1"/>
  <c r="G194" i="7" s="1"/>
  <c r="F193" i="7"/>
  <c r="G193" i="7" s="1"/>
  <c r="F192" i="7"/>
  <c r="G192" i="7" s="1"/>
  <c r="F191" i="7"/>
  <c r="G191" i="7" s="1"/>
  <c r="F40" i="5" l="1"/>
  <c r="G40" i="5" s="1"/>
  <c r="F41" i="5"/>
  <c r="G41" i="5" s="1"/>
  <c r="F47" i="3" l="1"/>
  <c r="F69" i="3" l="1"/>
  <c r="G69" i="3" s="1"/>
  <c r="F86" i="11" l="1"/>
  <c r="F18" i="2" l="1"/>
  <c r="G18" i="2" s="1"/>
  <c r="F19" i="2"/>
  <c r="G19" i="2" s="1"/>
  <c r="F5" i="16" l="1"/>
  <c r="G5" i="16" s="1"/>
  <c r="F6" i="16" l="1"/>
  <c r="F10" i="6"/>
  <c r="G10" i="6" s="1"/>
  <c r="F190" i="7" l="1"/>
  <c r="G190" i="7" s="1"/>
  <c r="F3" i="7" l="1"/>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G189" i="7"/>
  <c r="F47" i="11" l="1"/>
  <c r="G47" i="11" s="1"/>
  <c r="F59" i="11" l="1"/>
  <c r="G112" i="7" l="1"/>
  <c r="F11" i="12" l="1"/>
  <c r="G11" i="12" s="1"/>
  <c r="F9" i="4" l="1"/>
  <c r="G9" i="4" s="1"/>
  <c r="F8" i="4"/>
  <c r="G8" i="4" s="1"/>
  <c r="F7" i="4"/>
  <c r="G7" i="4" s="1"/>
  <c r="F48" i="11" l="1"/>
  <c r="G48" i="11" s="1"/>
  <c r="G183" i="7" l="1"/>
  <c r="F39" i="5" l="1"/>
  <c r="G39" i="5" s="1"/>
  <c r="F38" i="5"/>
  <c r="G38" i="5" s="1"/>
  <c r="F16" i="5" l="1"/>
  <c r="G16" i="5" s="1"/>
  <c r="F17" i="5"/>
  <c r="G17" i="5" s="1"/>
  <c r="F18" i="5"/>
  <c r="G18" i="5" s="1"/>
  <c r="F49" i="11" l="1"/>
  <c r="G49" i="11" s="1"/>
  <c r="F84" i="5" l="1"/>
  <c r="G84" i="5" s="1"/>
  <c r="F82" i="5"/>
  <c r="G82" i="5" s="1"/>
  <c r="F42" i="11"/>
  <c r="G42" i="11" s="1"/>
  <c r="F111" i="11"/>
  <c r="G111" i="11" s="1"/>
  <c r="F2" i="16" l="1"/>
  <c r="G2" i="16" s="1"/>
  <c r="F3" i="16"/>
  <c r="G3" i="16" s="1"/>
  <c r="F4" i="16"/>
  <c r="G4" i="16" s="1"/>
  <c r="G6" i="16"/>
  <c r="F7" i="16"/>
  <c r="G7" i="16" s="1"/>
  <c r="F8" i="16"/>
  <c r="G8" i="16" s="1"/>
  <c r="F9" i="16"/>
  <c r="G9" i="16" s="1"/>
  <c r="F10" i="16"/>
  <c r="G10" i="16" s="1"/>
  <c r="F11" i="16"/>
  <c r="G11" i="16" s="1"/>
  <c r="F12" i="16"/>
  <c r="G12" i="16" s="1"/>
  <c r="F13" i="16"/>
  <c r="G13" i="16" s="1"/>
  <c r="F14" i="16"/>
  <c r="G14" i="16" s="1"/>
  <c r="F15" i="16"/>
  <c r="G15" i="16" s="1"/>
  <c r="F16" i="16"/>
  <c r="G16" i="16" s="1"/>
  <c r="F17" i="16"/>
  <c r="G17" i="16" s="1"/>
  <c r="F18" i="16"/>
  <c r="G18" i="16" s="1"/>
  <c r="F19" i="16"/>
  <c r="G19" i="16" s="1"/>
  <c r="F20" i="16"/>
  <c r="G20" i="16" s="1"/>
  <c r="F21" i="16"/>
  <c r="G21" i="16" s="1"/>
  <c r="F22" i="16"/>
  <c r="G22" i="16" s="1"/>
  <c r="F23" i="16"/>
  <c r="G23" i="16" s="1"/>
  <c r="F24" i="16"/>
  <c r="G24" i="16" s="1"/>
  <c r="F25" i="16"/>
  <c r="G25" i="16" s="1"/>
  <c r="F26" i="16"/>
  <c r="G26" i="16" s="1"/>
  <c r="F27" i="16"/>
  <c r="G27" i="16" s="1"/>
  <c r="F28" i="16"/>
  <c r="G28" i="16" s="1"/>
  <c r="F29" i="16"/>
  <c r="G29" i="16" s="1"/>
  <c r="F30" i="16"/>
  <c r="G30" i="16" s="1"/>
  <c r="F83" i="5" l="1"/>
  <c r="G83" i="5" s="1"/>
  <c r="F22" i="5" l="1"/>
  <c r="G22" i="5" s="1"/>
  <c r="F86" i="5" l="1"/>
  <c r="G86" i="5" s="1"/>
  <c r="F87" i="5"/>
  <c r="G87" i="5" s="1"/>
  <c r="F15" i="9" l="1"/>
  <c r="G15" i="9" s="1"/>
  <c r="F16" i="9"/>
  <c r="G16" i="9" s="1"/>
  <c r="F17" i="9"/>
  <c r="G17" i="9" s="1"/>
  <c r="F85" i="5" l="1"/>
  <c r="G85" i="5" s="1"/>
  <c r="F9" i="9" l="1"/>
  <c r="G9" i="9" s="1"/>
  <c r="F10" i="9"/>
  <c r="G10" i="9" s="1"/>
  <c r="F23" i="22" l="1"/>
  <c r="G23" i="22" s="1"/>
  <c r="G113" i="7" l="1"/>
  <c r="G114" i="7"/>
  <c r="F80" i="22" l="1"/>
  <c r="G80" i="22" s="1"/>
  <c r="F81" i="22"/>
  <c r="G81" i="22" s="1"/>
  <c r="F82" i="22"/>
  <c r="G82" i="22" s="1"/>
  <c r="F19" i="22" l="1"/>
  <c r="G19" i="22" s="1"/>
  <c r="F17" i="22"/>
  <c r="G17" i="22" s="1"/>
  <c r="F6" i="22"/>
  <c r="G6" i="22" s="1"/>
  <c r="F5" i="22"/>
  <c r="G5" i="22" s="1"/>
  <c r="F11" i="22"/>
  <c r="G11" i="22" s="1"/>
  <c r="F10" i="22"/>
  <c r="G10" i="22" s="1"/>
  <c r="F12" i="22"/>
  <c r="G12" i="22" s="1"/>
  <c r="F76" i="3" l="1"/>
  <c r="G76" i="3" s="1"/>
  <c r="F75" i="3"/>
  <c r="G75" i="3" s="1"/>
  <c r="F51" i="9" l="1"/>
  <c r="G51" i="9" s="1"/>
  <c r="F52" i="9"/>
  <c r="G52" i="9" s="1"/>
  <c r="F18" i="10" l="1"/>
  <c r="G18" i="10" s="1"/>
  <c r="F17" i="10"/>
  <c r="G17" i="10" s="1"/>
  <c r="G8" i="7"/>
  <c r="G7" i="7"/>
  <c r="F15" i="2" l="1"/>
  <c r="G15" i="2" s="1"/>
  <c r="F77" i="22" l="1"/>
  <c r="G77" i="22" s="1"/>
  <c r="F76" i="22"/>
  <c r="G76" i="22" s="1"/>
  <c r="F75" i="22"/>
  <c r="G75" i="22" s="1"/>
  <c r="G46" i="11" l="1"/>
  <c r="F74" i="3" l="1"/>
  <c r="G74" i="3" s="1"/>
  <c r="G86" i="11" l="1"/>
  <c r="G111" i="7" l="1"/>
  <c r="F3" i="36" l="1"/>
  <c r="G3" i="36" s="1"/>
  <c r="F56" i="9" l="1"/>
  <c r="G56" i="9" s="1"/>
  <c r="F55" i="9"/>
  <c r="G55" i="9" s="1"/>
  <c r="F54" i="9"/>
  <c r="G54" i="9" s="1"/>
  <c r="F53" i="9"/>
  <c r="G53" i="9" s="1"/>
  <c r="F3" i="23" l="1"/>
  <c r="G3" i="23" s="1"/>
  <c r="F4" i="23"/>
  <c r="G4" i="23" s="1"/>
  <c r="F5" i="23"/>
  <c r="G5" i="23" s="1"/>
  <c r="F3" i="35"/>
  <c r="G3" i="35" s="1"/>
  <c r="F4" i="35"/>
  <c r="G4" i="35" s="1"/>
  <c r="F5" i="35"/>
  <c r="G5" i="35" s="1"/>
  <c r="F36" i="22"/>
  <c r="G36" i="22" s="1"/>
  <c r="F39" i="22"/>
  <c r="G39" i="22" s="1"/>
  <c r="F38" i="22"/>
  <c r="G38" i="22" s="1"/>
  <c r="F37" i="22"/>
  <c r="G37" i="22" s="1"/>
  <c r="F33" i="22"/>
  <c r="G33" i="22" s="1"/>
  <c r="F34" i="22"/>
  <c r="G34" i="22" s="1"/>
  <c r="F35" i="22"/>
  <c r="G35" i="22" s="1"/>
  <c r="F13" i="22"/>
  <c r="G13" i="22" s="1"/>
  <c r="F14" i="22"/>
  <c r="G14" i="22" s="1"/>
  <c r="F15" i="22"/>
  <c r="G15" i="22" s="1"/>
  <c r="F16" i="22"/>
  <c r="G16" i="22" s="1"/>
  <c r="F18" i="22"/>
  <c r="G18" i="22" s="1"/>
  <c r="F21" i="22"/>
  <c r="G21" i="22" s="1"/>
  <c r="F4" i="22"/>
  <c r="G4" i="22" s="1"/>
  <c r="F9" i="22"/>
  <c r="G9" i="22" s="1"/>
  <c r="F7" i="22"/>
  <c r="G7" i="22" s="1"/>
  <c r="F8" i="22"/>
  <c r="G8" i="22" s="1"/>
  <c r="F98" i="22"/>
  <c r="G98" i="22" s="1"/>
  <c r="F40" i="22"/>
  <c r="G40" i="22" s="1"/>
  <c r="F41" i="22"/>
  <c r="G41" i="22" s="1"/>
  <c r="F42" i="22"/>
  <c r="G42" i="22" s="1"/>
  <c r="F43" i="22"/>
  <c r="G43" i="22" s="1"/>
  <c r="F44" i="22"/>
  <c r="G44" i="22" s="1"/>
  <c r="F45" i="22"/>
  <c r="G45" i="22" s="1"/>
  <c r="F46" i="22"/>
  <c r="G46" i="22" s="1"/>
  <c r="F47" i="22"/>
  <c r="G47" i="22" s="1"/>
  <c r="F48" i="22"/>
  <c r="G48" i="22" s="1"/>
  <c r="F22" i="22"/>
  <c r="G22" i="22" s="1"/>
  <c r="F31" i="22"/>
  <c r="G31" i="22" s="1"/>
  <c r="F32" i="22"/>
  <c r="G32" i="22" s="1"/>
  <c r="F49" i="22"/>
  <c r="G49" i="22" s="1"/>
  <c r="F50" i="22"/>
  <c r="G50" i="22" s="1"/>
  <c r="F51" i="22"/>
  <c r="G51" i="22" s="1"/>
  <c r="F52" i="22"/>
  <c r="G52" i="22" s="1"/>
  <c r="F53" i="22"/>
  <c r="G53" i="22" s="1"/>
  <c r="F54" i="22"/>
  <c r="G54" i="22" s="1"/>
  <c r="F55" i="22"/>
  <c r="G55" i="22" s="1"/>
  <c r="F56" i="22"/>
  <c r="G56" i="22" s="1"/>
  <c r="F57" i="22"/>
  <c r="G57" i="22" s="1"/>
  <c r="F58" i="22"/>
  <c r="G58" i="22" s="1"/>
  <c r="F59" i="22"/>
  <c r="G59" i="22" s="1"/>
  <c r="F60" i="22"/>
  <c r="G60" i="22" s="1"/>
  <c r="F61" i="22"/>
  <c r="G61" i="22" s="1"/>
  <c r="F68" i="22"/>
  <c r="G68" i="22" s="1"/>
  <c r="F69" i="22"/>
  <c r="G69" i="22" s="1"/>
  <c r="F70" i="22"/>
  <c r="G70" i="22" s="1"/>
  <c r="F64" i="22"/>
  <c r="G64" i="22" s="1"/>
  <c r="F71" i="22"/>
  <c r="G71" i="22" s="1"/>
  <c r="F78" i="22"/>
  <c r="G78" i="22" s="1"/>
  <c r="F79" i="22"/>
  <c r="G79" i="22" s="1"/>
  <c r="F83" i="22"/>
  <c r="G83" i="22" s="1"/>
  <c r="F65" i="22"/>
  <c r="G65" i="22" s="1"/>
  <c r="F66" i="22"/>
  <c r="G66" i="22" s="1"/>
  <c r="F67" i="22"/>
  <c r="G67" i="22" s="1"/>
  <c r="F84" i="22"/>
  <c r="G84" i="22" s="1"/>
  <c r="F91" i="22"/>
  <c r="G91" i="22" s="1"/>
  <c r="F92" i="22"/>
  <c r="G92" i="22" s="1"/>
  <c r="F93" i="22"/>
  <c r="G93" i="22" s="1"/>
  <c r="F94" i="22"/>
  <c r="G94" i="22" s="1"/>
  <c r="F95" i="22"/>
  <c r="G95" i="22" s="1"/>
  <c r="F72" i="22"/>
  <c r="G72" i="22" s="1"/>
  <c r="F73" i="22"/>
  <c r="G73" i="22" s="1"/>
  <c r="F74" i="22"/>
  <c r="G74" i="22" s="1"/>
  <c r="F62" i="22"/>
  <c r="G62" i="22" s="1"/>
  <c r="F63" i="22"/>
  <c r="G63" i="22" s="1"/>
  <c r="F85" i="22"/>
  <c r="G85" i="22" s="1"/>
  <c r="F86" i="22"/>
  <c r="G86" i="22" s="1"/>
  <c r="F87" i="22"/>
  <c r="G87" i="22" s="1"/>
  <c r="F88" i="22"/>
  <c r="G88" i="22" s="1"/>
  <c r="F89" i="22"/>
  <c r="G89" i="22" s="1"/>
  <c r="F90" i="22"/>
  <c r="G90" i="22" s="1"/>
  <c r="F97" i="22"/>
  <c r="G97" i="22" s="1"/>
  <c r="F96" i="22"/>
  <c r="G96" i="22" s="1"/>
  <c r="F99" i="22"/>
  <c r="G99" i="22" s="1"/>
  <c r="F100" i="22"/>
  <c r="G100" i="22" s="1"/>
  <c r="F101" i="22"/>
  <c r="G101" i="22" s="1"/>
  <c r="F102" i="22"/>
  <c r="G102" i="22" s="1"/>
  <c r="F106" i="22"/>
  <c r="G106" i="22" s="1"/>
  <c r="F103" i="22"/>
  <c r="G103" i="22" s="1"/>
  <c r="F107" i="22"/>
  <c r="G107" i="22" s="1"/>
  <c r="F104" i="22"/>
  <c r="G104" i="22" s="1"/>
  <c r="F105" i="22"/>
  <c r="G105" i="22" s="1"/>
  <c r="F24" i="22"/>
  <c r="G24" i="22" s="1"/>
  <c r="F25" i="22"/>
  <c r="G25" i="22" s="1"/>
  <c r="F26" i="22"/>
  <c r="G26" i="22" s="1"/>
  <c r="F27" i="22"/>
  <c r="G27" i="22" s="1"/>
  <c r="F28" i="22"/>
  <c r="G28" i="22" s="1"/>
  <c r="F29" i="22"/>
  <c r="G29" i="22" s="1"/>
  <c r="F30" i="22"/>
  <c r="G30" i="22" s="1"/>
  <c r="F116" i="22"/>
  <c r="G116" i="22" s="1"/>
  <c r="F117" i="22"/>
  <c r="G117" i="22" s="1"/>
  <c r="F3" i="12" l="1"/>
  <c r="G3" i="12" s="1"/>
  <c r="F4" i="12"/>
  <c r="G4" i="12" s="1"/>
  <c r="F5" i="12"/>
  <c r="G5" i="12" s="1"/>
  <c r="F6" i="12"/>
  <c r="G6" i="12" s="1"/>
  <c r="F7" i="12"/>
  <c r="G7" i="12" s="1"/>
  <c r="F8" i="12"/>
  <c r="G8" i="12" s="1"/>
  <c r="F9" i="12"/>
  <c r="G9" i="12" s="1"/>
  <c r="F10" i="12"/>
  <c r="G10" i="12" s="1"/>
  <c r="F3" i="34"/>
  <c r="G3" i="34" s="1"/>
  <c r="F4" i="34"/>
  <c r="G4" i="34" s="1"/>
  <c r="F5" i="34"/>
  <c r="G5" i="34" s="1"/>
  <c r="F6" i="34"/>
  <c r="G6" i="34" s="1"/>
  <c r="F7" i="34"/>
  <c r="G7" i="34" s="1"/>
  <c r="F8" i="34"/>
  <c r="G8" i="34" s="1"/>
  <c r="F9" i="34"/>
  <c r="G9" i="34" s="1"/>
  <c r="F10" i="34"/>
  <c r="G10" i="34" s="1"/>
  <c r="F11" i="34"/>
  <c r="G11" i="34" s="1"/>
  <c r="F12" i="34"/>
  <c r="G12" i="34" s="1"/>
  <c r="F13" i="34"/>
  <c r="G13" i="34" s="1"/>
  <c r="F14" i="34"/>
  <c r="G14" i="34" s="1"/>
  <c r="G13" i="11"/>
  <c r="F63" i="11"/>
  <c r="G63" i="11" s="1"/>
  <c r="F68" i="11"/>
  <c r="G68" i="11" s="1"/>
  <c r="F60" i="11"/>
  <c r="G60" i="11" s="1"/>
  <c r="F64" i="11"/>
  <c r="G64" i="11" s="1"/>
  <c r="F67" i="11"/>
  <c r="G67" i="11" s="1"/>
  <c r="F69" i="11"/>
  <c r="G69" i="11" s="1"/>
  <c r="F65" i="11"/>
  <c r="G65" i="11" s="1"/>
  <c r="F66" i="11"/>
  <c r="G66" i="11" s="1"/>
  <c r="F62" i="11"/>
  <c r="G62" i="11" s="1"/>
  <c r="F61" i="11"/>
  <c r="G61" i="11" s="1"/>
  <c r="F106" i="11"/>
  <c r="G106" i="11" s="1"/>
  <c r="F107" i="11"/>
  <c r="G107" i="11" s="1"/>
  <c r="F8" i="11"/>
  <c r="G8" i="11" s="1"/>
  <c r="F7" i="11"/>
  <c r="G7" i="11" s="1"/>
  <c r="F11" i="11"/>
  <c r="G11" i="11" s="1"/>
  <c r="F21" i="11"/>
  <c r="G21" i="11" s="1"/>
  <c r="F23" i="11"/>
  <c r="G23" i="11" s="1"/>
  <c r="F22" i="11"/>
  <c r="G22" i="11" s="1"/>
  <c r="F10" i="11"/>
  <c r="G10" i="11" s="1"/>
  <c r="F9" i="11"/>
  <c r="G9" i="11" s="1"/>
  <c r="F13" i="11"/>
  <c r="F14" i="11"/>
  <c r="G14" i="11" s="1"/>
  <c r="F12" i="11"/>
  <c r="G12" i="11" s="1"/>
  <c r="F16" i="11"/>
  <c r="G16" i="11" s="1"/>
  <c r="F17" i="11"/>
  <c r="G17" i="11" s="1"/>
  <c r="F15" i="11"/>
  <c r="G15" i="11" s="1"/>
  <c r="F18" i="11"/>
  <c r="G18" i="11" s="1"/>
  <c r="F19" i="11"/>
  <c r="G19" i="11" s="1"/>
  <c r="F20" i="11"/>
  <c r="G20" i="11" s="1"/>
  <c r="F3" i="11"/>
  <c r="G3" i="11" s="1"/>
  <c r="F4" i="11"/>
  <c r="G4" i="11" s="1"/>
  <c r="F6" i="11"/>
  <c r="G6" i="11" s="1"/>
  <c r="F5" i="11"/>
  <c r="G5" i="11" s="1"/>
  <c r="F30" i="11"/>
  <c r="G30" i="11" s="1"/>
  <c r="F29" i="11"/>
  <c r="G29" i="11" s="1"/>
  <c r="F31" i="11"/>
  <c r="G31" i="11" s="1"/>
  <c r="F32" i="11"/>
  <c r="G32" i="11" s="1"/>
  <c r="F33" i="11"/>
  <c r="G33" i="11" s="1"/>
  <c r="F25" i="11"/>
  <c r="G25" i="11" s="1"/>
  <c r="F24" i="11"/>
  <c r="G24" i="11" s="1"/>
  <c r="F27" i="11"/>
  <c r="G27" i="11" s="1"/>
  <c r="F35" i="11"/>
  <c r="G35" i="11" s="1"/>
  <c r="F26" i="11"/>
  <c r="G26" i="11" s="1"/>
  <c r="F28" i="11"/>
  <c r="G28" i="11" s="1"/>
  <c r="F34" i="11"/>
  <c r="G34" i="11" s="1"/>
  <c r="F70" i="11"/>
  <c r="G70" i="11" s="1"/>
  <c r="F73" i="11"/>
  <c r="G73" i="11" s="1"/>
  <c r="F71" i="11"/>
  <c r="G71" i="11" s="1"/>
  <c r="F81" i="11"/>
  <c r="G81" i="11" s="1"/>
  <c r="F72" i="11"/>
  <c r="G72" i="11" s="1"/>
  <c r="F74" i="11"/>
  <c r="G74" i="11" s="1"/>
  <c r="F76" i="11"/>
  <c r="G76" i="11" s="1"/>
  <c r="F78" i="11"/>
  <c r="G78" i="11" s="1"/>
  <c r="F79" i="11"/>
  <c r="G79" i="11" s="1"/>
  <c r="F80" i="11"/>
  <c r="G80" i="11" s="1"/>
  <c r="F75" i="11"/>
  <c r="G75" i="11" s="1"/>
  <c r="F77" i="11"/>
  <c r="G77" i="11" s="1"/>
  <c r="F108" i="11"/>
  <c r="G108" i="11" s="1"/>
  <c r="F109" i="11"/>
  <c r="G109" i="11" s="1"/>
  <c r="F110" i="11"/>
  <c r="G110" i="11" s="1"/>
  <c r="F99" i="11"/>
  <c r="G99" i="11" s="1"/>
  <c r="F100" i="11"/>
  <c r="G100" i="11" s="1"/>
  <c r="F90" i="11"/>
  <c r="G90" i="11" s="1"/>
  <c r="F91" i="11"/>
  <c r="G91" i="11" s="1"/>
  <c r="F93" i="11"/>
  <c r="G93" i="11" s="1"/>
  <c r="F102" i="11"/>
  <c r="G102" i="11" s="1"/>
  <c r="F104" i="11"/>
  <c r="G104" i="11" s="1"/>
  <c r="F95" i="11"/>
  <c r="G95" i="11" s="1"/>
  <c r="F97" i="11"/>
  <c r="G97" i="11" s="1"/>
  <c r="F89" i="11"/>
  <c r="G89" i="11" s="1"/>
  <c r="F92" i="11"/>
  <c r="G92" i="11" s="1"/>
  <c r="F94" i="11"/>
  <c r="G94" i="11" s="1"/>
  <c r="F103" i="11"/>
  <c r="G103" i="11" s="1"/>
  <c r="F105" i="11"/>
  <c r="G105" i="11" s="1"/>
  <c r="F96" i="11"/>
  <c r="G96" i="11" s="1"/>
  <c r="F98" i="11"/>
  <c r="G98" i="11" s="1"/>
  <c r="F101" i="11"/>
  <c r="G101" i="11" s="1"/>
  <c r="F36" i="11"/>
  <c r="G36" i="11" s="1"/>
  <c r="F85" i="11"/>
  <c r="G85" i="11" s="1"/>
  <c r="F82" i="11"/>
  <c r="G82" i="11" s="1"/>
  <c r="F84" i="11"/>
  <c r="G84" i="11" s="1"/>
  <c r="F53" i="11"/>
  <c r="G53" i="11" s="1"/>
  <c r="F55" i="11"/>
  <c r="G55" i="11" s="1"/>
  <c r="F54" i="11"/>
  <c r="G54" i="11" s="1"/>
  <c r="F52" i="11"/>
  <c r="G52" i="11" s="1"/>
  <c r="F56" i="11"/>
  <c r="G56" i="11" s="1"/>
  <c r="F58" i="11"/>
  <c r="G58" i="11" s="1"/>
  <c r="F44" i="11"/>
  <c r="G44" i="11" s="1"/>
  <c r="F45" i="11"/>
  <c r="G45" i="11" s="1"/>
  <c r="F50" i="11"/>
  <c r="G50" i="11" s="1"/>
  <c r="F39" i="11"/>
  <c r="G39" i="11" s="1"/>
  <c r="F40" i="11"/>
  <c r="G40" i="11" s="1"/>
  <c r="F41" i="11"/>
  <c r="G41" i="11" s="1"/>
  <c r="F51" i="11"/>
  <c r="G51" i="11" s="1"/>
  <c r="F38" i="11"/>
  <c r="G38" i="11" s="1"/>
  <c r="F57" i="11"/>
  <c r="G57" i="11" s="1"/>
  <c r="F37" i="11"/>
  <c r="G37" i="11" s="1"/>
  <c r="G59" i="11"/>
  <c r="F3" i="20"/>
  <c r="G3" i="20" s="1"/>
  <c r="F4" i="20"/>
  <c r="G4" i="20" s="1"/>
  <c r="F5" i="20"/>
  <c r="G5" i="20" s="1"/>
  <c r="F6" i="20"/>
  <c r="G6" i="20" s="1"/>
  <c r="F7" i="20"/>
  <c r="G7" i="20" s="1"/>
  <c r="F8" i="20"/>
  <c r="G8" i="20" s="1"/>
  <c r="F9" i="20"/>
  <c r="G9" i="20" s="1"/>
  <c r="F10" i="20"/>
  <c r="G10" i="20" s="1"/>
  <c r="F3" i="10"/>
  <c r="G3" i="10" s="1"/>
  <c r="F4" i="10"/>
  <c r="G4" i="10" s="1"/>
  <c r="F5" i="10"/>
  <c r="G5" i="10" s="1"/>
  <c r="F6" i="10"/>
  <c r="G6" i="10" s="1"/>
  <c r="F7" i="10"/>
  <c r="G7" i="10" s="1"/>
  <c r="F8" i="10"/>
  <c r="G8" i="10" s="1"/>
  <c r="F9" i="10"/>
  <c r="G9" i="10" s="1"/>
  <c r="F10" i="10"/>
  <c r="G10" i="10" s="1"/>
  <c r="F11" i="10"/>
  <c r="G11" i="10" s="1"/>
  <c r="F12" i="10"/>
  <c r="G12" i="10" s="1"/>
  <c r="F13" i="10"/>
  <c r="G13" i="10" s="1"/>
  <c r="F14" i="10"/>
  <c r="G14" i="10" s="1"/>
  <c r="F15" i="10"/>
  <c r="G15" i="10" s="1"/>
  <c r="F16" i="10"/>
  <c r="G16" i="10" s="1"/>
  <c r="F3" i="26"/>
  <c r="G3" i="26" s="1"/>
  <c r="F3" i="31"/>
  <c r="G3" i="31" s="1"/>
  <c r="F4" i="31"/>
  <c r="G4" i="31" s="1"/>
  <c r="F5" i="31"/>
  <c r="G5" i="31" s="1"/>
  <c r="F6" i="31"/>
  <c r="G6" i="31" s="1"/>
  <c r="F7" i="31"/>
  <c r="G7" i="31" s="1"/>
  <c r="F3" i="9"/>
  <c r="G3" i="9" s="1"/>
  <c r="F4" i="9"/>
  <c r="G4" i="9" s="1"/>
  <c r="F5" i="9"/>
  <c r="G5" i="9" s="1"/>
  <c r="F6" i="9"/>
  <c r="G6" i="9" s="1"/>
  <c r="F7" i="9"/>
  <c r="G7" i="9" s="1"/>
  <c r="F8" i="9"/>
  <c r="G8" i="9" s="1"/>
  <c r="F11" i="9"/>
  <c r="G11" i="9" s="1"/>
  <c r="F12" i="9"/>
  <c r="G12" i="9" s="1"/>
  <c r="F13" i="9"/>
  <c r="G13" i="9" s="1"/>
  <c r="F14" i="9"/>
  <c r="G14" i="9" s="1"/>
  <c r="F18" i="9"/>
  <c r="G18" i="9" s="1"/>
  <c r="F19" i="9"/>
  <c r="G19" i="9" s="1"/>
  <c r="F20" i="9"/>
  <c r="G20" i="9" s="1"/>
  <c r="F21" i="9"/>
  <c r="G21" i="9" s="1"/>
  <c r="F22" i="9"/>
  <c r="G22" i="9" s="1"/>
  <c r="F23" i="9"/>
  <c r="G23" i="9" s="1"/>
  <c r="F24" i="9"/>
  <c r="G24" i="9" s="1"/>
  <c r="F25" i="9"/>
  <c r="G25" i="9" s="1"/>
  <c r="F26" i="9"/>
  <c r="G26" i="9" s="1"/>
  <c r="F27" i="9"/>
  <c r="G27" i="9" s="1"/>
  <c r="F28" i="9"/>
  <c r="G28" i="9" s="1"/>
  <c r="F29" i="9"/>
  <c r="G29" i="9" s="1"/>
  <c r="F30" i="9"/>
  <c r="G30" i="9" s="1"/>
  <c r="F31" i="9"/>
  <c r="G31" i="9" s="1"/>
  <c r="F32" i="9"/>
  <c r="G32" i="9" s="1"/>
  <c r="F33" i="9"/>
  <c r="G33" i="9" s="1"/>
  <c r="F34" i="9"/>
  <c r="G34" i="9" s="1"/>
  <c r="F35" i="9"/>
  <c r="G35" i="9" s="1"/>
  <c r="F36" i="9"/>
  <c r="G36" i="9" s="1"/>
  <c r="F37" i="9"/>
  <c r="G37" i="9" s="1"/>
  <c r="F38" i="9"/>
  <c r="G38" i="9" s="1"/>
  <c r="F39" i="9"/>
  <c r="G39" i="9" s="1"/>
  <c r="F40" i="9"/>
  <c r="G40" i="9" s="1"/>
  <c r="F41" i="9"/>
  <c r="G41" i="9" s="1"/>
  <c r="F42" i="9"/>
  <c r="G42" i="9" s="1"/>
  <c r="F43" i="9"/>
  <c r="G43" i="9" s="1"/>
  <c r="F44" i="9"/>
  <c r="G44" i="9" s="1"/>
  <c r="F45" i="9"/>
  <c r="G45" i="9" s="1"/>
  <c r="F46" i="9"/>
  <c r="G46" i="9" s="1"/>
  <c r="F47" i="9"/>
  <c r="G47" i="9" s="1"/>
  <c r="F48" i="9"/>
  <c r="G48" i="9" s="1"/>
  <c r="F49" i="9"/>
  <c r="G49" i="9" s="1"/>
  <c r="F50" i="9"/>
  <c r="G50" i="9" s="1"/>
  <c r="G3" i="8"/>
  <c r="G4" i="8"/>
  <c r="G5" i="8"/>
  <c r="G6" i="8"/>
  <c r="G7" i="8"/>
  <c r="G8" i="8"/>
  <c r="G9" i="8"/>
  <c r="G10" i="8"/>
  <c r="G11" i="8"/>
  <c r="G12" i="8"/>
  <c r="G3" i="7" l="1"/>
  <c r="G4" i="7"/>
  <c r="G5" i="7"/>
  <c r="G6"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4" i="7"/>
  <c r="G185" i="7"/>
  <c r="G186" i="7"/>
  <c r="G187" i="7"/>
  <c r="G188" i="7"/>
  <c r="F3" i="27"/>
  <c r="G3" i="27" s="1"/>
  <c r="F4" i="27"/>
  <c r="G4" i="27" s="1"/>
  <c r="F5" i="27"/>
  <c r="G5" i="27" s="1"/>
  <c r="F6" i="27"/>
  <c r="G6" i="27" s="1"/>
  <c r="G19" i="28"/>
  <c r="F3" i="28"/>
  <c r="G3" i="28" s="1"/>
  <c r="F4" i="28"/>
  <c r="G4" i="28" s="1"/>
  <c r="F5" i="28"/>
  <c r="G5" i="28" s="1"/>
  <c r="F6" i="28"/>
  <c r="G6" i="28" s="1"/>
  <c r="F7" i="28"/>
  <c r="G7" i="28" s="1"/>
  <c r="F8" i="28"/>
  <c r="G8" i="28" s="1"/>
  <c r="F9" i="28"/>
  <c r="G9" i="28" s="1"/>
  <c r="F10" i="28"/>
  <c r="G10" i="28" s="1"/>
  <c r="F11" i="28"/>
  <c r="G11" i="28" s="1"/>
  <c r="F12" i="28"/>
  <c r="G12" i="28" s="1"/>
  <c r="F13" i="28"/>
  <c r="G13" i="28" s="1"/>
  <c r="F14" i="28"/>
  <c r="G14" i="28" s="1"/>
  <c r="F15" i="28"/>
  <c r="G15" i="28" s="1"/>
  <c r="F16" i="28"/>
  <c r="G16" i="28" s="1"/>
  <c r="F17" i="28"/>
  <c r="G17" i="28" s="1"/>
  <c r="F18" i="28"/>
  <c r="G18" i="28" s="1"/>
  <c r="F19" i="28"/>
  <c r="F20" i="28"/>
  <c r="G20" i="28" s="1"/>
  <c r="F21" i="28"/>
  <c r="G21" i="28" s="1"/>
  <c r="F22" i="28"/>
  <c r="G22" i="28" s="1"/>
  <c r="F23" i="28"/>
  <c r="G23" i="28" s="1"/>
  <c r="F24" i="28"/>
  <c r="G24" i="28" s="1"/>
  <c r="F25" i="28"/>
  <c r="G25" i="28" s="1"/>
  <c r="F26" i="28"/>
  <c r="G26" i="28" s="1"/>
  <c r="F27" i="28"/>
  <c r="G27" i="28" s="1"/>
  <c r="F28" i="28"/>
  <c r="G28" i="28" s="1"/>
  <c r="F29" i="28"/>
  <c r="G29" i="28" s="1"/>
  <c r="F30" i="28"/>
  <c r="G30" i="28" s="1"/>
  <c r="F31" i="28"/>
  <c r="G31" i="28" s="1"/>
  <c r="F32" i="28"/>
  <c r="G32" i="28" s="1"/>
  <c r="F33" i="28"/>
  <c r="G33" i="28" s="1"/>
  <c r="F34" i="28"/>
  <c r="G34" i="28" s="1"/>
  <c r="F35" i="28"/>
  <c r="G35" i="28" s="1"/>
  <c r="F36" i="28"/>
  <c r="G36" i="28" s="1"/>
  <c r="F37" i="28"/>
  <c r="G37" i="28" s="1"/>
  <c r="F38" i="28"/>
  <c r="G38" i="28" s="1"/>
  <c r="F39" i="28"/>
  <c r="G39" i="28" s="1"/>
  <c r="F40" i="28"/>
  <c r="G40" i="28" s="1"/>
  <c r="F41" i="28"/>
  <c r="G41" i="28" s="1"/>
  <c r="F42" i="28"/>
  <c r="G42" i="28" s="1"/>
  <c r="F43" i="28"/>
  <c r="G43" i="28" s="1"/>
  <c r="F44" i="28"/>
  <c r="G44" i="28" s="1"/>
  <c r="F45" i="28"/>
  <c r="G45" i="28" s="1"/>
  <c r="F46" i="28"/>
  <c r="G46" i="28" s="1"/>
  <c r="F3" i="3"/>
  <c r="G3" i="3" s="1"/>
  <c r="F4" i="3"/>
  <c r="G4" i="3" s="1"/>
  <c r="F5" i="3"/>
  <c r="G5" i="3" s="1"/>
  <c r="F6" i="3"/>
  <c r="G6" i="3" s="1"/>
  <c r="F7" i="3"/>
  <c r="G7" i="3" s="1"/>
  <c r="F8" i="3"/>
  <c r="G8" i="3" s="1"/>
  <c r="F9" i="3"/>
  <c r="G9" i="3" s="1"/>
  <c r="F10" i="3"/>
  <c r="G10" i="3" s="1"/>
  <c r="F11" i="3"/>
  <c r="G11" i="3" s="1"/>
  <c r="F12" i="3"/>
  <c r="G12" i="3" s="1"/>
  <c r="F13" i="3"/>
  <c r="G13" i="3" s="1"/>
  <c r="F14" i="3"/>
  <c r="G14" i="3" s="1"/>
  <c r="F15" i="3"/>
  <c r="G15" i="3" s="1"/>
  <c r="F16" i="3"/>
  <c r="G16" i="3" s="1"/>
  <c r="F17" i="3"/>
  <c r="G17" i="3" s="1"/>
  <c r="F18" i="3"/>
  <c r="G18" i="3" s="1"/>
  <c r="F19" i="3"/>
  <c r="G19" i="3" s="1"/>
  <c r="F20" i="3"/>
  <c r="G20" i="3" s="1"/>
  <c r="F21" i="3"/>
  <c r="G21" i="3" s="1"/>
  <c r="F22" i="3"/>
  <c r="G22" i="3" s="1"/>
  <c r="F23" i="3"/>
  <c r="G23" i="3" s="1"/>
  <c r="F24" i="3"/>
  <c r="G24" i="3" s="1"/>
  <c r="F25" i="3"/>
  <c r="G25" i="3" s="1"/>
  <c r="F26" i="3"/>
  <c r="G26" i="3" s="1"/>
  <c r="F27" i="3"/>
  <c r="G27" i="3" s="1"/>
  <c r="F28" i="3"/>
  <c r="G28" i="3" s="1"/>
  <c r="F29" i="3"/>
  <c r="G29" i="3" s="1"/>
  <c r="F30" i="3"/>
  <c r="G30" i="3" s="1"/>
  <c r="F31" i="3"/>
  <c r="G31" i="3" s="1"/>
  <c r="F32" i="3"/>
  <c r="G32" i="3" s="1"/>
  <c r="F33" i="3"/>
  <c r="G33" i="3" s="1"/>
  <c r="F34" i="3"/>
  <c r="G34" i="3" s="1"/>
  <c r="F35" i="3"/>
  <c r="G35" i="3" s="1"/>
  <c r="F36" i="3"/>
  <c r="G36" i="3" s="1"/>
  <c r="F37" i="3"/>
  <c r="G37" i="3" s="1"/>
  <c r="F38" i="3"/>
  <c r="G38" i="3" s="1"/>
  <c r="F39" i="3"/>
  <c r="G39" i="3" s="1"/>
  <c r="F40" i="3"/>
  <c r="G40" i="3" s="1"/>
  <c r="F41" i="3"/>
  <c r="G41" i="3" s="1"/>
  <c r="F42" i="3"/>
  <c r="G42" i="3" s="1"/>
  <c r="F43" i="3"/>
  <c r="G43" i="3" s="1"/>
  <c r="F44" i="3"/>
  <c r="G44" i="3" s="1"/>
  <c r="F45" i="3"/>
  <c r="G45" i="3" s="1"/>
  <c r="F46" i="3"/>
  <c r="G46" i="3" s="1"/>
  <c r="G47" i="3"/>
  <c r="F48" i="3"/>
  <c r="G48" i="3" s="1"/>
  <c r="F49" i="3"/>
  <c r="G49" i="3" s="1"/>
  <c r="F50" i="3"/>
  <c r="G50" i="3" s="1"/>
  <c r="F51" i="3"/>
  <c r="G51" i="3" s="1"/>
  <c r="F52" i="3"/>
  <c r="G52" i="3" s="1"/>
  <c r="F53" i="3"/>
  <c r="G53" i="3" s="1"/>
  <c r="F54" i="3"/>
  <c r="G54" i="3" s="1"/>
  <c r="F55" i="3"/>
  <c r="G55" i="3" s="1"/>
  <c r="F56" i="3"/>
  <c r="G56" i="3" s="1"/>
  <c r="F57" i="3"/>
  <c r="G57" i="3" s="1"/>
  <c r="F58" i="3"/>
  <c r="G58" i="3" s="1"/>
  <c r="F59" i="3"/>
  <c r="G59" i="3" s="1"/>
  <c r="F60" i="3"/>
  <c r="G60" i="3" s="1"/>
  <c r="F61" i="3"/>
  <c r="G61" i="3" s="1"/>
  <c r="F62" i="3"/>
  <c r="G62" i="3" s="1"/>
  <c r="F63" i="3"/>
  <c r="G63" i="3" s="1"/>
  <c r="F64" i="3"/>
  <c r="G64" i="3" s="1"/>
  <c r="F65" i="3"/>
  <c r="G65" i="3" s="1"/>
  <c r="F66" i="3"/>
  <c r="G66" i="3" s="1"/>
  <c r="F67" i="3"/>
  <c r="G67" i="3" s="1"/>
  <c r="F68" i="3"/>
  <c r="G68" i="3" s="1"/>
  <c r="F70" i="3"/>
  <c r="G70" i="3" s="1"/>
  <c r="F71" i="3"/>
  <c r="G71" i="3" s="1"/>
  <c r="F72" i="3"/>
  <c r="G72" i="3" s="1"/>
  <c r="F73" i="3"/>
  <c r="G73" i="3" s="1"/>
  <c r="F3" i="25"/>
  <c r="G3" i="25" s="1"/>
  <c r="F4" i="25"/>
  <c r="G4" i="25" s="1"/>
  <c r="F3" i="6"/>
  <c r="G3" i="6" s="1"/>
  <c r="F5" i="6"/>
  <c r="G5" i="6" s="1"/>
  <c r="F6" i="6"/>
  <c r="G6" i="6" s="1"/>
  <c r="F7" i="6"/>
  <c r="G7" i="6" s="1"/>
  <c r="F8" i="6"/>
  <c r="G8" i="6" s="1"/>
  <c r="F9" i="6"/>
  <c r="G9" i="6" s="1"/>
  <c r="F3" i="4"/>
  <c r="G3" i="4" s="1"/>
  <c r="F4" i="4"/>
  <c r="G4" i="4" s="1"/>
  <c r="F5" i="4"/>
  <c r="G5" i="4" s="1"/>
  <c r="F6" i="4"/>
  <c r="G6" i="4" s="1"/>
  <c r="F10" i="4"/>
  <c r="G10" i="4" s="1"/>
  <c r="F11" i="4"/>
  <c r="G11" i="4" s="1"/>
  <c r="F12" i="4"/>
  <c r="G12" i="4" s="1"/>
  <c r="F13" i="4"/>
  <c r="G13" i="4" s="1"/>
  <c r="F3" i="5"/>
  <c r="G3" i="5" s="1"/>
  <c r="F4" i="5"/>
  <c r="G4" i="5" s="1"/>
  <c r="F5" i="5"/>
  <c r="G5" i="5" s="1"/>
  <c r="F6" i="5"/>
  <c r="G6" i="5" s="1"/>
  <c r="F7" i="5"/>
  <c r="G7" i="5" s="1"/>
  <c r="F8" i="5"/>
  <c r="G8" i="5" s="1"/>
  <c r="F9" i="5"/>
  <c r="G9" i="5" s="1"/>
  <c r="F10" i="5"/>
  <c r="G10" i="5" s="1"/>
  <c r="F11" i="5"/>
  <c r="G11" i="5" s="1"/>
  <c r="F12" i="5"/>
  <c r="G12" i="5" s="1"/>
  <c r="F13" i="5"/>
  <c r="G13" i="5" s="1"/>
  <c r="F14" i="5"/>
  <c r="G14" i="5" s="1"/>
  <c r="F15" i="5"/>
  <c r="G15" i="5" s="1"/>
  <c r="F19" i="5"/>
  <c r="G19" i="5" s="1"/>
  <c r="F20" i="5"/>
  <c r="G20" i="5" s="1"/>
  <c r="F21" i="5"/>
  <c r="G21" i="5" s="1"/>
  <c r="F23" i="5"/>
  <c r="G23" i="5" s="1"/>
  <c r="F24" i="5"/>
  <c r="G24" i="5" s="1"/>
  <c r="F25" i="5"/>
  <c r="G25" i="5" s="1"/>
  <c r="F26" i="5"/>
  <c r="G26" i="5" s="1"/>
  <c r="F27" i="5"/>
  <c r="G27" i="5" s="1"/>
  <c r="F28" i="5"/>
  <c r="G28" i="5" s="1"/>
  <c r="F29" i="5"/>
  <c r="G29" i="5" s="1"/>
  <c r="F30" i="5"/>
  <c r="G30" i="5" s="1"/>
  <c r="F31" i="5"/>
  <c r="G31" i="5" s="1"/>
  <c r="F32" i="5"/>
  <c r="G32" i="5" s="1"/>
  <c r="F33" i="5"/>
  <c r="G33" i="5" s="1"/>
  <c r="F34" i="5"/>
  <c r="G34" i="5" s="1"/>
  <c r="F35" i="5"/>
  <c r="G35" i="5" s="1"/>
  <c r="F36" i="5"/>
  <c r="G36" i="5" s="1"/>
  <c r="F37" i="5"/>
  <c r="G37" i="5" s="1"/>
  <c r="F42" i="5"/>
  <c r="G42" i="5" s="1"/>
  <c r="F43" i="5"/>
  <c r="G43" i="5" s="1"/>
  <c r="F44" i="5"/>
  <c r="G44" i="5" s="1"/>
  <c r="F45" i="5"/>
  <c r="G45" i="5" s="1"/>
  <c r="F46" i="5"/>
  <c r="G46" i="5" s="1"/>
  <c r="F47" i="5"/>
  <c r="G47" i="5" s="1"/>
  <c r="F48" i="5"/>
  <c r="G48" i="5" s="1"/>
  <c r="F49" i="5"/>
  <c r="G49" i="5" s="1"/>
  <c r="F50" i="5"/>
  <c r="G50" i="5" s="1"/>
  <c r="F51" i="5"/>
  <c r="G51" i="5" s="1"/>
  <c r="F52" i="5"/>
  <c r="G52" i="5" s="1"/>
  <c r="F53" i="5"/>
  <c r="G53" i="5" s="1"/>
  <c r="F54" i="5"/>
  <c r="G54" i="5" s="1"/>
  <c r="F55" i="5"/>
  <c r="G55" i="5" s="1"/>
  <c r="F56" i="5"/>
  <c r="G56" i="5" s="1"/>
  <c r="F57" i="5"/>
  <c r="G57" i="5" s="1"/>
  <c r="F58" i="5"/>
  <c r="G58" i="5" s="1"/>
  <c r="F59" i="5"/>
  <c r="G59" i="5" s="1"/>
  <c r="F60" i="5"/>
  <c r="G60" i="5" s="1"/>
  <c r="F61" i="5"/>
  <c r="G61" i="5" s="1"/>
  <c r="F62" i="5"/>
  <c r="G62" i="5" s="1"/>
  <c r="F63" i="5"/>
  <c r="G63" i="5" s="1"/>
  <c r="F64" i="5"/>
  <c r="G64" i="5" s="1"/>
  <c r="F65" i="5"/>
  <c r="G65" i="5" s="1"/>
  <c r="F66" i="5"/>
  <c r="G66" i="5" s="1"/>
  <c r="F67" i="5"/>
  <c r="G67" i="5" s="1"/>
  <c r="F68" i="5"/>
  <c r="G68" i="5" s="1"/>
  <c r="F69" i="5"/>
  <c r="G69" i="5" s="1"/>
  <c r="F70" i="5"/>
  <c r="G70" i="5" s="1"/>
  <c r="F71" i="5"/>
  <c r="G71" i="5" s="1"/>
  <c r="F72" i="5"/>
  <c r="G72" i="5" s="1"/>
  <c r="F73" i="5"/>
  <c r="G73" i="5" s="1"/>
  <c r="F74" i="5"/>
  <c r="G74" i="5" s="1"/>
  <c r="F75" i="5"/>
  <c r="G75" i="5" s="1"/>
  <c r="F76" i="5"/>
  <c r="G76" i="5" s="1"/>
  <c r="F77" i="5"/>
  <c r="G77" i="5" s="1"/>
  <c r="F78" i="5"/>
  <c r="G78" i="5" s="1"/>
  <c r="F79" i="5"/>
  <c r="G79" i="5" s="1"/>
  <c r="F80" i="5"/>
  <c r="G80" i="5" s="1"/>
  <c r="F81" i="5"/>
  <c r="G81" i="5" s="1"/>
  <c r="F3" i="33"/>
  <c r="G3" i="33" s="1"/>
  <c r="F4" i="33"/>
  <c r="G4" i="33" s="1"/>
  <c r="F3" i="1" l="1"/>
  <c r="G3" i="1" s="1"/>
  <c r="F4" i="1"/>
  <c r="G4" i="1" s="1"/>
  <c r="F5" i="1"/>
  <c r="G5" i="1" s="1"/>
  <c r="F6" i="1"/>
  <c r="G6" i="1" s="1"/>
  <c r="G10" i="1"/>
  <c r="F3" i="2"/>
  <c r="G3" i="2" s="1"/>
  <c r="F4" i="2"/>
  <c r="G4" i="2" s="1"/>
  <c r="F5" i="2"/>
  <c r="G5" i="2" s="1"/>
  <c r="F6" i="2"/>
  <c r="G6" i="2" s="1"/>
  <c r="F7" i="2"/>
  <c r="G7" i="2" s="1"/>
  <c r="F8" i="2"/>
  <c r="G8" i="2" s="1"/>
  <c r="F9" i="2"/>
  <c r="G9" i="2" s="1"/>
  <c r="F10" i="2"/>
  <c r="G10" i="2" s="1"/>
  <c r="F11" i="2"/>
  <c r="G11" i="2" s="1"/>
  <c r="F12" i="2"/>
  <c r="G12" i="2" s="1"/>
  <c r="F13" i="2"/>
  <c r="G13" i="2" s="1"/>
  <c r="F14" i="2"/>
  <c r="G14" i="2" s="1"/>
  <c r="F493" i="17" l="1"/>
  <c r="E493" i="17"/>
  <c r="G493" i="17" s="1"/>
  <c r="I493" i="17" s="1"/>
  <c r="F489" i="17"/>
  <c r="E489" i="17"/>
  <c r="G489" i="17" s="1"/>
  <c r="I489" i="17" s="1"/>
  <c r="F488" i="17"/>
  <c r="E488" i="17"/>
  <c r="G488" i="17" s="1"/>
  <c r="I488" i="17" s="1"/>
  <c r="F487" i="17"/>
  <c r="E487" i="17"/>
  <c r="G487" i="17" s="1"/>
  <c r="I487" i="17" s="1"/>
  <c r="F486" i="17"/>
  <c r="E486" i="17"/>
  <c r="G486" i="17" s="1"/>
  <c r="I486" i="17" s="1"/>
  <c r="F485" i="17"/>
  <c r="E485" i="17"/>
  <c r="G485" i="17" s="1"/>
  <c r="I485" i="17" s="1"/>
  <c r="F484" i="17"/>
  <c r="E484" i="17"/>
  <c r="G484" i="17" s="1"/>
  <c r="I484" i="17" s="1"/>
  <c r="F483" i="17"/>
  <c r="E483" i="17"/>
  <c r="G483" i="17" s="1"/>
  <c r="I483" i="17" s="1"/>
  <c r="F482" i="17"/>
  <c r="E482" i="17"/>
  <c r="G482" i="17" s="1"/>
  <c r="I482" i="17" s="1"/>
  <c r="F481" i="17"/>
  <c r="E481" i="17"/>
  <c r="G481" i="17" s="1"/>
  <c r="I481" i="17" s="1"/>
  <c r="F480" i="17"/>
  <c r="E480" i="17"/>
  <c r="G480" i="17" s="1"/>
  <c r="I480" i="17" s="1"/>
  <c r="F479" i="17"/>
  <c r="E479" i="17"/>
  <c r="G479" i="17" s="1"/>
  <c r="I479" i="17" s="1"/>
  <c r="F478" i="17"/>
  <c r="E478" i="17"/>
  <c r="G478" i="17" s="1"/>
  <c r="I478" i="17" s="1"/>
  <c r="F477" i="17"/>
  <c r="E477" i="17"/>
  <c r="G477" i="17" s="1"/>
  <c r="I477" i="17" s="1"/>
  <c r="F476" i="17"/>
  <c r="E476" i="17"/>
  <c r="G476" i="17" s="1"/>
  <c r="I476" i="17" s="1"/>
  <c r="F470" i="17"/>
  <c r="F468" i="17"/>
  <c r="E468" i="17"/>
  <c r="G468" i="17" s="1"/>
  <c r="I468" i="17" s="1"/>
  <c r="F465" i="17"/>
  <c r="E465" i="17"/>
  <c r="G465" i="17" s="1"/>
  <c r="I465" i="17" s="1"/>
  <c r="H463" i="17"/>
  <c r="G463" i="17"/>
  <c r="I463" i="17" s="1"/>
  <c r="K463" i="17" s="1"/>
  <c r="I461" i="17"/>
  <c r="K461" i="17" s="1"/>
  <c r="H459" i="17"/>
  <c r="G459" i="17"/>
  <c r="I459" i="17" s="1"/>
  <c r="K459" i="17" s="1"/>
  <c r="H458" i="17"/>
  <c r="G458" i="17"/>
  <c r="I458" i="17" s="1"/>
  <c r="K458" i="17" s="1"/>
  <c r="H456" i="17"/>
  <c r="G456" i="17"/>
  <c r="I456" i="17" s="1"/>
  <c r="K456" i="17" s="1"/>
  <c r="H455" i="17"/>
  <c r="G455" i="17"/>
  <c r="I455" i="17" s="1"/>
  <c r="K455" i="17" s="1"/>
  <c r="H453" i="17"/>
  <c r="G453" i="17"/>
  <c r="I453" i="17" s="1"/>
  <c r="K453" i="17" s="1"/>
  <c r="H451" i="17"/>
  <c r="G451" i="17"/>
  <c r="I451" i="17" s="1"/>
  <c r="K451" i="17" s="1"/>
  <c r="H449" i="17"/>
  <c r="G449" i="17"/>
  <c r="I449" i="17" s="1"/>
  <c r="K449" i="17" s="1"/>
  <c r="H447" i="17"/>
  <c r="G447" i="17"/>
  <c r="I447" i="17" s="1"/>
  <c r="K447" i="17" s="1"/>
  <c r="H445" i="17"/>
  <c r="G445" i="17"/>
  <c r="I445" i="17" s="1"/>
  <c r="K445" i="17" s="1"/>
  <c r="H443" i="17"/>
  <c r="G443" i="17"/>
  <c r="I443" i="17" s="1"/>
  <c r="K443" i="17" s="1"/>
  <c r="H441" i="17"/>
  <c r="G441" i="17"/>
  <c r="I441" i="17" s="1"/>
  <c r="K441" i="17" s="1"/>
  <c r="H439" i="17"/>
  <c r="G439" i="17"/>
  <c r="I439" i="17" s="1"/>
  <c r="K439" i="17" s="1"/>
  <c r="H438" i="17"/>
  <c r="G438" i="17"/>
  <c r="I438" i="17" s="1"/>
  <c r="K438" i="17" s="1"/>
  <c r="H436" i="17"/>
  <c r="G436" i="17"/>
  <c r="I436" i="17" s="1"/>
  <c r="K436" i="17" s="1"/>
  <c r="H435" i="17"/>
  <c r="G435" i="17"/>
  <c r="I435" i="17" s="1"/>
  <c r="K435" i="17" s="1"/>
  <c r="H434" i="17"/>
  <c r="G434" i="17"/>
  <c r="I434" i="17" s="1"/>
  <c r="K434" i="17" s="1"/>
  <c r="H433" i="17"/>
  <c r="G433" i="17"/>
  <c r="I433" i="17" s="1"/>
  <c r="K433" i="17" s="1"/>
  <c r="H432" i="17"/>
  <c r="G432" i="17"/>
  <c r="I432" i="17" s="1"/>
  <c r="K432" i="17" s="1"/>
  <c r="H430" i="17"/>
  <c r="G430" i="17"/>
  <c r="I430" i="17" s="1"/>
  <c r="K430" i="17" s="1"/>
  <c r="H429" i="17"/>
  <c r="G429" i="17"/>
  <c r="I429" i="17" s="1"/>
  <c r="K429" i="17" s="1"/>
  <c r="H428" i="17"/>
  <c r="G428" i="17"/>
  <c r="I428" i="17" s="1"/>
  <c r="K428" i="17" s="1"/>
  <c r="H427" i="17"/>
  <c r="G427" i="17"/>
  <c r="I427" i="17" s="1"/>
  <c r="K427" i="17" s="1"/>
  <c r="H426" i="17"/>
  <c r="G426" i="17"/>
  <c r="I426" i="17" s="1"/>
  <c r="K426" i="17" s="1"/>
  <c r="H424" i="17"/>
  <c r="G424" i="17"/>
  <c r="I424" i="17" s="1"/>
  <c r="K424" i="17" s="1"/>
  <c r="H422" i="17"/>
  <c r="G422" i="17"/>
  <c r="I422" i="17" s="1"/>
  <c r="K422" i="17" s="1"/>
  <c r="H421" i="17"/>
  <c r="G421" i="17"/>
  <c r="I421" i="17" s="1"/>
  <c r="K421" i="17" s="1"/>
  <c r="H419" i="17"/>
  <c r="G419" i="17"/>
  <c r="I419" i="17" s="1"/>
  <c r="K419" i="17" s="1"/>
  <c r="H418" i="17"/>
  <c r="G418" i="17"/>
  <c r="I418" i="17" s="1"/>
  <c r="K418" i="17" s="1"/>
  <c r="H417" i="17"/>
  <c r="G417" i="17"/>
  <c r="I417" i="17" s="1"/>
  <c r="K417" i="17" s="1"/>
  <c r="H415" i="17"/>
  <c r="G415" i="17"/>
  <c r="I415" i="17" s="1"/>
  <c r="K415" i="17" s="1"/>
  <c r="H413" i="17"/>
  <c r="G413" i="17"/>
  <c r="I413" i="17" s="1"/>
  <c r="K413" i="17" s="1"/>
  <c r="H411" i="17"/>
  <c r="G411" i="17"/>
  <c r="I411" i="17" s="1"/>
  <c r="K411" i="17" s="1"/>
  <c r="H407" i="17"/>
  <c r="G407" i="17"/>
  <c r="I407" i="17" s="1"/>
  <c r="K407" i="17" s="1"/>
  <c r="H406" i="17"/>
  <c r="G406" i="17"/>
  <c r="I406" i="17" s="1"/>
  <c r="K406" i="17" s="1"/>
  <c r="H405" i="17"/>
  <c r="G405" i="17"/>
  <c r="I405" i="17" s="1"/>
  <c r="K405" i="17" s="1"/>
  <c r="H404" i="17"/>
  <c r="G404" i="17"/>
  <c r="I404" i="17" s="1"/>
  <c r="K404" i="17" s="1"/>
  <c r="H401" i="17"/>
  <c r="G401" i="17"/>
  <c r="I401" i="17" s="1"/>
  <c r="K401" i="17" s="1"/>
  <c r="H397" i="17"/>
  <c r="G397" i="17"/>
  <c r="I397" i="17" s="1"/>
  <c r="K397" i="17" s="1"/>
  <c r="H395" i="17"/>
  <c r="G395" i="17"/>
  <c r="I395" i="17" s="1"/>
  <c r="K395" i="17" s="1"/>
  <c r="K394" i="17"/>
  <c r="G394" i="17"/>
  <c r="H393" i="17"/>
  <c r="H392" i="17"/>
  <c r="H391" i="17"/>
  <c r="G391" i="17"/>
  <c r="I391" i="17" s="1"/>
  <c r="K391" i="17" s="1"/>
  <c r="H389" i="17"/>
  <c r="G389" i="17"/>
  <c r="I389" i="17" s="1"/>
  <c r="K389" i="17" s="1"/>
  <c r="H387" i="17"/>
  <c r="G387" i="17"/>
  <c r="I387" i="17" s="1"/>
  <c r="K387" i="17" s="1"/>
  <c r="H385" i="17"/>
  <c r="G385" i="17"/>
  <c r="I385" i="17" s="1"/>
  <c r="K385" i="17" s="1"/>
  <c r="I383" i="17"/>
  <c r="G383" i="17" s="1"/>
  <c r="H381" i="17"/>
  <c r="G381" i="17"/>
  <c r="I381" i="17" s="1"/>
  <c r="K381" i="17" s="1"/>
  <c r="H380" i="17"/>
  <c r="G380" i="17"/>
  <c r="I380" i="17" s="1"/>
  <c r="K380" i="17" s="1"/>
  <c r="H379" i="17"/>
  <c r="G379" i="17"/>
  <c r="I379" i="17" s="1"/>
  <c r="K379" i="17" s="1"/>
  <c r="H377" i="17"/>
  <c r="G377" i="17"/>
  <c r="I377" i="17" s="1"/>
  <c r="K377" i="17" s="1"/>
  <c r="K376" i="17"/>
  <c r="H375" i="17"/>
  <c r="G375" i="17"/>
  <c r="I375" i="17" s="1"/>
  <c r="K375" i="17" s="1"/>
  <c r="H374" i="17"/>
  <c r="G374" i="17"/>
  <c r="I374" i="17" s="1"/>
  <c r="K374" i="17" s="1"/>
  <c r="H373" i="17"/>
  <c r="G373" i="17"/>
  <c r="I373" i="17" s="1"/>
  <c r="K373" i="17" s="1"/>
  <c r="H372" i="17"/>
  <c r="G372" i="17"/>
  <c r="I372" i="17" s="1"/>
  <c r="K372" i="17" s="1"/>
  <c r="H371" i="17"/>
  <c r="G371" i="17"/>
  <c r="I371" i="17" s="1"/>
  <c r="K371" i="17" s="1"/>
  <c r="H370" i="17"/>
  <c r="G370" i="17"/>
  <c r="I370" i="17" s="1"/>
  <c r="K370" i="17" s="1"/>
  <c r="H369" i="17"/>
  <c r="G369" i="17"/>
  <c r="I369" i="17" s="1"/>
  <c r="K369" i="17" s="1"/>
  <c r="H367" i="17"/>
  <c r="G367" i="17"/>
  <c r="I367" i="17" s="1"/>
  <c r="K367" i="17" s="1"/>
  <c r="H366" i="17"/>
  <c r="G366" i="17"/>
  <c r="I366" i="17" s="1"/>
  <c r="K366" i="17" s="1"/>
  <c r="H365" i="17"/>
  <c r="G365" i="17"/>
  <c r="I365" i="17" s="1"/>
  <c r="K365" i="17" s="1"/>
  <c r="H364" i="17"/>
  <c r="G364" i="17"/>
  <c r="I364" i="17" s="1"/>
  <c r="K364" i="17" s="1"/>
  <c r="H363" i="17"/>
  <c r="G363" i="17"/>
  <c r="I363" i="17" s="1"/>
  <c r="K363" i="17" s="1"/>
  <c r="H362" i="17"/>
  <c r="G362" i="17"/>
  <c r="I362" i="17" s="1"/>
  <c r="K362" i="17" s="1"/>
  <c r="H361" i="17"/>
  <c r="G361" i="17"/>
  <c r="I361" i="17" s="1"/>
  <c r="K361" i="17" s="1"/>
  <c r="G359" i="17"/>
  <c r="I359" i="17" s="1"/>
  <c r="K359" i="17" s="1"/>
  <c r="G358" i="17"/>
  <c r="I358" i="17" s="1"/>
  <c r="K358" i="17" s="1"/>
  <c r="G356" i="17"/>
  <c r="I356" i="17" s="1"/>
  <c r="K356" i="17" s="1"/>
  <c r="I354" i="17"/>
  <c r="G354" i="17" s="1"/>
  <c r="I352" i="17"/>
  <c r="G352" i="17" s="1"/>
  <c r="I350" i="17"/>
  <c r="K350" i="17" s="1"/>
  <c r="H349" i="17"/>
  <c r="G349" i="17"/>
  <c r="I349" i="17" s="1"/>
  <c r="K349" i="17" s="1"/>
  <c r="H347" i="17"/>
  <c r="G347" i="17"/>
  <c r="I347" i="17" s="1"/>
  <c r="K347" i="17" s="1"/>
  <c r="I345" i="17"/>
  <c r="G345" i="17" s="1"/>
  <c r="I343" i="17"/>
  <c r="K343" i="17" s="1"/>
  <c r="H342" i="17"/>
  <c r="G342" i="17"/>
  <c r="I342" i="17" s="1"/>
  <c r="K342" i="17" s="1"/>
  <c r="H340" i="17"/>
  <c r="G340" i="17"/>
  <c r="I340" i="17" s="1"/>
  <c r="K340" i="17" s="1"/>
  <c r="G338" i="17"/>
  <c r="I338" i="17" s="1"/>
  <c r="K338" i="17" s="1"/>
  <c r="H337" i="17"/>
  <c r="J337" i="17" s="1"/>
  <c r="G337" i="17"/>
  <c r="I337" i="17" s="1"/>
  <c r="K337" i="17" s="1"/>
  <c r="H336" i="17"/>
  <c r="G336" i="17"/>
  <c r="I336" i="17" s="1"/>
  <c r="K336" i="17" s="1"/>
  <c r="H335" i="17"/>
  <c r="G335" i="17"/>
  <c r="I335" i="17" s="1"/>
  <c r="K335" i="17" s="1"/>
  <c r="H334" i="17"/>
  <c r="G334" i="17"/>
  <c r="I334" i="17" s="1"/>
  <c r="K334" i="17" s="1"/>
  <c r="H332" i="17"/>
  <c r="G332" i="17"/>
  <c r="I332" i="17" s="1"/>
  <c r="K332" i="17" s="1"/>
  <c r="H331" i="17"/>
  <c r="G331" i="17"/>
  <c r="I331" i="17" s="1"/>
  <c r="K331" i="17" s="1"/>
  <c r="H329" i="17"/>
  <c r="G329" i="17"/>
  <c r="I329" i="17" s="1"/>
  <c r="K329" i="17" s="1"/>
  <c r="H327" i="17"/>
  <c r="G327" i="17"/>
  <c r="I327" i="17" s="1"/>
  <c r="K327" i="17" s="1"/>
  <c r="H325" i="17"/>
  <c r="G325" i="17"/>
  <c r="I325" i="17" s="1"/>
  <c r="K325" i="17" s="1"/>
  <c r="H323" i="17"/>
  <c r="G323" i="17"/>
  <c r="I323" i="17" s="1"/>
  <c r="K323" i="17" s="1"/>
  <c r="I319" i="17"/>
  <c r="K319" i="17" s="1"/>
  <c r="H317" i="17"/>
  <c r="G317" i="17"/>
  <c r="I317" i="17" s="1"/>
  <c r="K317" i="17" s="1"/>
  <c r="H316" i="17"/>
  <c r="G316" i="17"/>
  <c r="I316" i="17" s="1"/>
  <c r="K316" i="17" s="1"/>
  <c r="H315" i="17"/>
  <c r="G315" i="17"/>
  <c r="I315" i="17" s="1"/>
  <c r="K315" i="17" s="1"/>
  <c r="H313" i="17"/>
  <c r="G313" i="17"/>
  <c r="I313" i="17" s="1"/>
  <c r="K313" i="17" s="1"/>
  <c r="H312" i="17"/>
  <c r="G312" i="17"/>
  <c r="I312" i="17" s="1"/>
  <c r="K312" i="17" s="1"/>
  <c r="H311" i="17"/>
  <c r="G311" i="17"/>
  <c r="I311" i="17" s="1"/>
  <c r="K311" i="17" s="1"/>
  <c r="H309" i="17"/>
  <c r="G309" i="17"/>
  <c r="I309" i="17" s="1"/>
  <c r="K309" i="17" s="1"/>
  <c r="I307" i="17"/>
  <c r="K307" i="17" s="1"/>
  <c r="H305" i="17"/>
  <c r="G305" i="17"/>
  <c r="I305" i="17" s="1"/>
  <c r="K305" i="17" s="1"/>
  <c r="H304" i="17"/>
  <c r="G304" i="17"/>
  <c r="I304" i="17" s="1"/>
  <c r="K304" i="17" s="1"/>
  <c r="H303" i="17"/>
  <c r="G303" i="17"/>
  <c r="I303" i="17" s="1"/>
  <c r="K303" i="17" s="1"/>
  <c r="H301" i="17"/>
  <c r="G301" i="17"/>
  <c r="I301" i="17" s="1"/>
  <c r="K301" i="17" s="1"/>
  <c r="H300" i="17"/>
  <c r="G300" i="17"/>
  <c r="I300" i="17" s="1"/>
  <c r="K300" i="17" s="1"/>
  <c r="H298" i="17"/>
  <c r="G298" i="17"/>
  <c r="I298" i="17" s="1"/>
  <c r="K298" i="17" s="1"/>
  <c r="H297" i="17"/>
  <c r="G297" i="17"/>
  <c r="I297" i="17" s="1"/>
  <c r="K297" i="17" s="1"/>
  <c r="H296" i="17"/>
  <c r="G296" i="17"/>
  <c r="I296" i="17" s="1"/>
  <c r="K296" i="17" s="1"/>
  <c r="H106" i="15"/>
  <c r="G106" i="15"/>
  <c r="I106" i="15" s="1"/>
  <c r="K106" i="15" s="1"/>
  <c r="H105" i="15"/>
  <c r="G105" i="15"/>
  <c r="I105" i="15" s="1"/>
  <c r="K105" i="15" s="1"/>
  <c r="H104" i="15"/>
  <c r="G104" i="15"/>
  <c r="I104" i="15" s="1"/>
  <c r="K104" i="15" s="1"/>
  <c r="H103" i="15"/>
  <c r="G103" i="15"/>
  <c r="I103" i="15" s="1"/>
  <c r="K103" i="15" s="1"/>
  <c r="H294" i="17"/>
  <c r="G294" i="17"/>
  <c r="I294" i="17" s="1"/>
  <c r="K294" i="17" s="1"/>
  <c r="H293" i="17"/>
  <c r="G293" i="17"/>
  <c r="I293" i="17" s="1"/>
  <c r="K293" i="17" s="1"/>
  <c r="H291" i="17"/>
  <c r="G291" i="17"/>
  <c r="I291" i="17" s="1"/>
  <c r="K291" i="17" s="1"/>
  <c r="H290" i="17"/>
  <c r="G290" i="17"/>
  <c r="I290" i="17" s="1"/>
  <c r="K290" i="17" s="1"/>
  <c r="H289" i="17"/>
  <c r="G289" i="17"/>
  <c r="I289" i="17" s="1"/>
  <c r="K289" i="17" s="1"/>
  <c r="H287" i="17"/>
  <c r="G287" i="17"/>
  <c r="I287" i="17" s="1"/>
  <c r="K287" i="17" s="1"/>
  <c r="H286" i="17"/>
  <c r="G286" i="17"/>
  <c r="I286" i="17" s="1"/>
  <c r="K286" i="17" s="1"/>
  <c r="H284" i="17"/>
  <c r="G284" i="17"/>
  <c r="I284" i="17" s="1"/>
  <c r="K284" i="17" s="1"/>
  <c r="H283" i="17"/>
  <c r="G283" i="17"/>
  <c r="I283" i="17" s="1"/>
  <c r="K283" i="17" s="1"/>
  <c r="H282" i="17"/>
  <c r="G282" i="17"/>
  <c r="I282" i="17" s="1"/>
  <c r="K282" i="17" s="1"/>
  <c r="H280" i="17"/>
  <c r="G280" i="17"/>
  <c r="I280" i="17" s="1"/>
  <c r="K280" i="17" s="1"/>
  <c r="H278" i="17"/>
  <c r="G278" i="17"/>
  <c r="I278" i="17" s="1"/>
  <c r="K278" i="17" s="1"/>
  <c r="H277" i="17"/>
  <c r="G277" i="17"/>
  <c r="I277" i="17" s="1"/>
  <c r="K277" i="17" s="1"/>
  <c r="H275" i="17"/>
  <c r="G275" i="17"/>
  <c r="I275" i="17" s="1"/>
  <c r="K275" i="17" s="1"/>
  <c r="H274" i="17"/>
  <c r="G274" i="17"/>
  <c r="I274" i="17" s="1"/>
  <c r="K274" i="17" s="1"/>
  <c r="H273" i="17"/>
  <c r="G273" i="17"/>
  <c r="I273" i="17" s="1"/>
  <c r="K273" i="17" s="1"/>
  <c r="H272" i="17"/>
  <c r="G272" i="17"/>
  <c r="I272" i="17" s="1"/>
  <c r="K272" i="17" s="1"/>
  <c r="H270" i="17"/>
  <c r="G270" i="17"/>
  <c r="I270" i="17" s="1"/>
  <c r="K270" i="17" s="1"/>
  <c r="H268" i="17"/>
  <c r="G268" i="17"/>
  <c r="I268" i="17" s="1"/>
  <c r="K268" i="17" s="1"/>
  <c r="H266" i="17"/>
  <c r="G266" i="17"/>
  <c r="I266" i="17" s="1"/>
  <c r="K266" i="17" s="1"/>
  <c r="H265" i="17"/>
  <c r="G265" i="17"/>
  <c r="I265" i="17" s="1"/>
  <c r="K265" i="17" s="1"/>
  <c r="H264" i="17"/>
  <c r="G264" i="17"/>
  <c r="I264" i="17" s="1"/>
  <c r="K264" i="17" s="1"/>
  <c r="H263" i="17"/>
  <c r="G263" i="17"/>
  <c r="I263" i="17" s="1"/>
  <c r="K263" i="17" s="1"/>
  <c r="H262" i="17"/>
  <c r="G262" i="17"/>
  <c r="I262" i="17" s="1"/>
  <c r="K262" i="17" s="1"/>
  <c r="H261" i="17"/>
  <c r="G261" i="17"/>
  <c r="I261" i="17" s="1"/>
  <c r="K261" i="17" s="1"/>
  <c r="H260" i="17"/>
  <c r="G260" i="17"/>
  <c r="I260" i="17" s="1"/>
  <c r="K260" i="17" s="1"/>
  <c r="H259" i="17"/>
  <c r="G259" i="17"/>
  <c r="I259" i="17" s="1"/>
  <c r="K259" i="17" s="1"/>
  <c r="H257" i="17"/>
  <c r="G257" i="17"/>
  <c r="I257" i="17" s="1"/>
  <c r="K257" i="17" s="1"/>
  <c r="H256" i="17"/>
  <c r="G256" i="17"/>
  <c r="I256" i="17" s="1"/>
  <c r="K256" i="17" s="1"/>
  <c r="H254" i="17"/>
  <c r="G254" i="17"/>
  <c r="I254" i="17" s="1"/>
  <c r="K254" i="17" s="1"/>
  <c r="H253" i="17"/>
  <c r="G253" i="17"/>
  <c r="I253" i="17" s="1"/>
  <c r="K253" i="17" s="1"/>
  <c r="H252" i="17"/>
  <c r="G252" i="17"/>
  <c r="I252" i="17" s="1"/>
  <c r="K252" i="17" s="1"/>
  <c r="H250" i="17"/>
  <c r="G250" i="17"/>
  <c r="I250" i="17" s="1"/>
  <c r="K250" i="17" s="1"/>
  <c r="H248" i="17"/>
  <c r="G248" i="17"/>
  <c r="I248" i="17" s="1"/>
  <c r="K248" i="17" s="1"/>
  <c r="H247" i="17"/>
  <c r="G247" i="17"/>
  <c r="I247" i="17" s="1"/>
  <c r="K247" i="17" s="1"/>
  <c r="H246" i="17"/>
  <c r="G246" i="17"/>
  <c r="I246" i="17" s="1"/>
  <c r="K246" i="17" s="1"/>
  <c r="G245" i="17"/>
  <c r="I245" i="17" s="1"/>
  <c r="K245" i="17" s="1"/>
  <c r="H244" i="17"/>
  <c r="G244" i="17"/>
  <c r="I244" i="17" s="1"/>
  <c r="K244" i="17" s="1"/>
  <c r="G242" i="17"/>
  <c r="I242" i="17" s="1"/>
  <c r="K242" i="17" s="1"/>
  <c r="H241" i="17"/>
  <c r="G241" i="17"/>
  <c r="I241" i="17" s="1"/>
  <c r="K241" i="17" s="1"/>
  <c r="H239" i="17"/>
  <c r="H237" i="17"/>
  <c r="G237" i="17"/>
  <c r="I237" i="17" s="1"/>
  <c r="K237" i="17" s="1"/>
  <c r="H236" i="17"/>
  <c r="G236" i="17"/>
  <c r="I236" i="17" s="1"/>
  <c r="K236" i="17" s="1"/>
  <c r="H235" i="17"/>
  <c r="G235" i="17"/>
  <c r="I235" i="17" s="1"/>
  <c r="K235" i="17" s="1"/>
  <c r="H233" i="17"/>
  <c r="G233" i="17"/>
  <c r="I233" i="17" s="1"/>
  <c r="K233" i="17" s="1"/>
  <c r="H232" i="17"/>
  <c r="G232" i="17"/>
  <c r="I232" i="17" s="1"/>
  <c r="K232" i="17" s="1"/>
  <c r="H231" i="17"/>
  <c r="G231" i="17"/>
  <c r="I231" i="17" s="1"/>
  <c r="K231" i="17" s="1"/>
  <c r="H95" i="15"/>
  <c r="G95" i="15"/>
  <c r="I95" i="15" s="1"/>
  <c r="K95" i="15" s="1"/>
  <c r="H94" i="15"/>
  <c r="G94" i="15"/>
  <c r="I94" i="15" s="1"/>
  <c r="K94" i="15" s="1"/>
  <c r="H91" i="15"/>
  <c r="G91" i="15"/>
  <c r="I91" i="15" s="1"/>
  <c r="K91" i="15" s="1"/>
  <c r="H90" i="15"/>
  <c r="G90" i="15"/>
  <c r="I90" i="15" s="1"/>
  <c r="K90" i="15" s="1"/>
  <c r="H89" i="15"/>
  <c r="G89" i="15"/>
  <c r="I89" i="15" s="1"/>
  <c r="K89" i="15" s="1"/>
  <c r="H88" i="15"/>
  <c r="G88" i="15"/>
  <c r="I88" i="15" s="1"/>
  <c r="K88" i="15" s="1"/>
  <c r="H87" i="15"/>
  <c r="G87" i="15"/>
  <c r="I87" i="15" s="1"/>
  <c r="K87" i="15" s="1"/>
  <c r="H86" i="15"/>
  <c r="G86" i="15"/>
  <c r="I86" i="15" s="1"/>
  <c r="K86" i="15" s="1"/>
  <c r="I85" i="15"/>
  <c r="H85" i="15"/>
  <c r="I84" i="15"/>
  <c r="H84" i="15"/>
  <c r="H83" i="15"/>
  <c r="G83" i="15"/>
  <c r="I83" i="15" s="1"/>
  <c r="K83" i="15" s="1"/>
  <c r="H82" i="15"/>
  <c r="G82" i="15"/>
  <c r="I82" i="15" s="1"/>
  <c r="K82" i="15" s="1"/>
  <c r="H81" i="15"/>
  <c r="G81" i="15"/>
  <c r="I81" i="15" s="1"/>
  <c r="K81" i="15" s="1"/>
  <c r="H80" i="15"/>
  <c r="G80" i="15"/>
  <c r="I80" i="15" s="1"/>
  <c r="K80" i="15" s="1"/>
  <c r="H79" i="15"/>
  <c r="G79" i="15"/>
  <c r="I79" i="15" s="1"/>
  <c r="K79" i="15" s="1"/>
  <c r="H78" i="15"/>
  <c r="G78" i="15"/>
  <c r="I78" i="15" s="1"/>
  <c r="K78" i="15" s="1"/>
  <c r="H76" i="15"/>
  <c r="G76" i="15"/>
  <c r="I76" i="15" s="1"/>
  <c r="K76" i="15" s="1"/>
  <c r="H75" i="15"/>
  <c r="G75" i="15"/>
  <c r="I75" i="15" s="1"/>
  <c r="K75" i="15" s="1"/>
  <c r="H74" i="15"/>
  <c r="G74" i="15"/>
  <c r="I74" i="15" s="1"/>
  <c r="K74" i="15" s="1"/>
  <c r="H73" i="15"/>
  <c r="G73" i="15"/>
  <c r="I73" i="15" s="1"/>
  <c r="K73" i="15" s="1"/>
  <c r="H72" i="15"/>
  <c r="G72" i="15"/>
  <c r="I72" i="15" s="1"/>
  <c r="K72" i="15" s="1"/>
  <c r="H71" i="15"/>
  <c r="G71" i="15"/>
  <c r="I71" i="15" s="1"/>
  <c r="K71" i="15" s="1"/>
  <c r="H70" i="15"/>
  <c r="G70" i="15"/>
  <c r="I70" i="15" s="1"/>
  <c r="K70" i="15" s="1"/>
  <c r="H69" i="15"/>
  <c r="G69" i="15"/>
  <c r="I69" i="15" s="1"/>
  <c r="K69" i="15" s="1"/>
  <c r="H68" i="15"/>
  <c r="G68" i="15"/>
  <c r="I68" i="15" s="1"/>
  <c r="K68" i="15" s="1"/>
  <c r="H67" i="15"/>
  <c r="G67" i="15"/>
  <c r="I67" i="15" s="1"/>
  <c r="K67" i="15" s="1"/>
  <c r="H66" i="15"/>
  <c r="G66" i="15"/>
  <c r="I66" i="15" s="1"/>
  <c r="K66" i="15" s="1"/>
  <c r="H65" i="15"/>
  <c r="G65" i="15"/>
  <c r="I65" i="15" s="1"/>
  <c r="K65" i="15" s="1"/>
  <c r="H64" i="15"/>
  <c r="G64" i="15"/>
  <c r="I64" i="15" s="1"/>
  <c r="K64" i="15" s="1"/>
  <c r="H63" i="15"/>
  <c r="G63" i="15"/>
  <c r="I63" i="15" s="1"/>
  <c r="K63" i="15" s="1"/>
  <c r="H61" i="15"/>
  <c r="G61" i="15"/>
  <c r="I61" i="15" s="1"/>
  <c r="K61" i="15" s="1"/>
  <c r="H60" i="15"/>
  <c r="G60" i="15"/>
  <c r="I60" i="15" s="1"/>
  <c r="K60" i="15" s="1"/>
  <c r="H59" i="15"/>
  <c r="G59" i="15"/>
  <c r="I59" i="15" s="1"/>
  <c r="K59" i="15" s="1"/>
  <c r="H58" i="15"/>
  <c r="G58" i="15"/>
  <c r="I58" i="15" s="1"/>
  <c r="K58" i="15" s="1"/>
  <c r="H57" i="15"/>
  <c r="G57" i="15"/>
  <c r="I57" i="15" s="1"/>
  <c r="K57" i="15" s="1"/>
  <c r="H229" i="17"/>
  <c r="G229" i="17"/>
  <c r="I229" i="17" s="1"/>
  <c r="K229" i="17" s="1"/>
  <c r="H228" i="17"/>
  <c r="G228" i="17"/>
  <c r="I228" i="17" s="1"/>
  <c r="K228" i="17" s="1"/>
  <c r="H227" i="17"/>
  <c r="G227" i="17"/>
  <c r="I227" i="17" s="1"/>
  <c r="K227" i="17" s="1"/>
  <c r="H226" i="17"/>
  <c r="G226" i="17"/>
  <c r="I226" i="17" s="1"/>
  <c r="K226" i="17" s="1"/>
  <c r="H225" i="17"/>
  <c r="G225" i="17"/>
  <c r="I225" i="17" s="1"/>
  <c r="K225" i="17" s="1"/>
  <c r="H224" i="17"/>
  <c r="G224" i="17"/>
  <c r="I224" i="17" s="1"/>
  <c r="K224" i="17" s="1"/>
  <c r="H223" i="17"/>
  <c r="G223" i="17"/>
  <c r="I223" i="17" s="1"/>
  <c r="K223" i="17" s="1"/>
  <c r="H222" i="17"/>
  <c r="G222" i="17"/>
  <c r="I222" i="17" s="1"/>
  <c r="K222" i="17" s="1"/>
  <c r="H221" i="17"/>
  <c r="G221" i="17"/>
  <c r="I221" i="17" s="1"/>
  <c r="K221" i="17" s="1"/>
  <c r="G220" i="17"/>
  <c r="I220" i="17" s="1"/>
  <c r="K220" i="17" s="1"/>
  <c r="H219" i="17"/>
  <c r="G219" i="17"/>
  <c r="I219" i="17" s="1"/>
  <c r="K219" i="17" s="1"/>
  <c r="H216" i="17"/>
  <c r="G216" i="17"/>
  <c r="I216" i="17" s="1"/>
  <c r="K216" i="17" s="1"/>
  <c r="H215" i="17"/>
  <c r="G215" i="17"/>
  <c r="I215" i="17" s="1"/>
  <c r="K215" i="17" s="1"/>
  <c r="H214" i="17"/>
  <c r="G214" i="17"/>
  <c r="I214" i="17" s="1"/>
  <c r="K214" i="17" s="1"/>
  <c r="H213" i="17"/>
  <c r="G213" i="17"/>
  <c r="I213" i="17" s="1"/>
  <c r="K213" i="17" s="1"/>
  <c r="H212" i="17"/>
  <c r="G212" i="17"/>
  <c r="I212" i="17" s="1"/>
  <c r="K212" i="17" s="1"/>
  <c r="H211" i="17"/>
  <c r="G211" i="17"/>
  <c r="I211" i="17" s="1"/>
  <c r="K211" i="17" s="1"/>
  <c r="H210" i="17"/>
  <c r="G210" i="17"/>
  <c r="I210" i="17" s="1"/>
  <c r="K210" i="17" s="1"/>
  <c r="H209" i="17"/>
  <c r="G209" i="17"/>
  <c r="I209" i="17" s="1"/>
  <c r="K209" i="17" s="1"/>
  <c r="H208" i="17"/>
  <c r="G208" i="17"/>
  <c r="I208" i="17" s="1"/>
  <c r="K208" i="17" s="1"/>
  <c r="H207" i="17"/>
  <c r="G207" i="17"/>
  <c r="I207" i="17" s="1"/>
  <c r="K207" i="17" s="1"/>
  <c r="H206" i="17"/>
  <c r="G206" i="17"/>
  <c r="I206" i="17" s="1"/>
  <c r="K206" i="17" s="1"/>
  <c r="H205" i="17"/>
  <c r="G205" i="17"/>
  <c r="I205" i="17" s="1"/>
  <c r="K205" i="17" s="1"/>
  <c r="H204" i="17"/>
  <c r="G204" i="17"/>
  <c r="I204" i="17" s="1"/>
  <c r="K204" i="17" s="1"/>
  <c r="H54" i="15"/>
  <c r="G54" i="15"/>
  <c r="I54" i="15" s="1"/>
  <c r="K54" i="15" s="1"/>
  <c r="H53" i="15"/>
  <c r="G53" i="15"/>
  <c r="I53" i="15" s="1"/>
  <c r="K53" i="15" s="1"/>
  <c r="H52" i="15"/>
  <c r="G52" i="15"/>
  <c r="I52" i="15" s="1"/>
  <c r="K52" i="15" s="1"/>
  <c r="H51" i="15"/>
  <c r="G51" i="15"/>
  <c r="I51" i="15" s="1"/>
  <c r="K51" i="15" s="1"/>
  <c r="H50" i="15"/>
  <c r="G50" i="15"/>
  <c r="I50" i="15" s="1"/>
  <c r="K50" i="15" s="1"/>
  <c r="H49" i="15"/>
  <c r="G49" i="15"/>
  <c r="I49" i="15" s="1"/>
  <c r="K49" i="15" s="1"/>
  <c r="H48" i="15"/>
  <c r="G48" i="15"/>
  <c r="I48" i="15" s="1"/>
  <c r="K48" i="15" s="1"/>
  <c r="H47" i="15"/>
  <c r="G47" i="15"/>
  <c r="I47" i="15" s="1"/>
  <c r="K47" i="15" s="1"/>
  <c r="H46" i="15"/>
  <c r="G46" i="15"/>
  <c r="I46" i="15" s="1"/>
  <c r="K46" i="15" s="1"/>
  <c r="H45" i="15"/>
  <c r="G45" i="15"/>
  <c r="I45" i="15" s="1"/>
  <c r="K45" i="15" s="1"/>
  <c r="H44" i="15"/>
  <c r="G44" i="15"/>
  <c r="I44" i="15" s="1"/>
  <c r="K44" i="15" s="1"/>
  <c r="H43" i="15"/>
  <c r="G43" i="15"/>
  <c r="I43" i="15" s="1"/>
  <c r="K43" i="15" s="1"/>
  <c r="H42" i="15"/>
  <c r="G42" i="15"/>
  <c r="I42" i="15" s="1"/>
  <c r="K42" i="15" s="1"/>
  <c r="H41" i="15"/>
  <c r="G41" i="15"/>
  <c r="I41" i="15" s="1"/>
  <c r="K41" i="15" s="1"/>
  <c r="H40" i="15"/>
  <c r="G40" i="15"/>
  <c r="I40" i="15" s="1"/>
  <c r="K40" i="15" s="1"/>
  <c r="H39" i="15"/>
  <c r="G39" i="15"/>
  <c r="I39" i="15" s="1"/>
  <c r="K39" i="15" s="1"/>
  <c r="H38" i="15"/>
  <c r="G38" i="15"/>
  <c r="I38" i="15" s="1"/>
  <c r="K38" i="15" s="1"/>
  <c r="H37" i="15"/>
  <c r="G37" i="15"/>
  <c r="I37" i="15" s="1"/>
  <c r="K37" i="15" s="1"/>
  <c r="H36" i="15"/>
  <c r="G36" i="15"/>
  <c r="I36" i="15" s="1"/>
  <c r="K36" i="15" s="1"/>
  <c r="H35" i="15"/>
  <c r="G35" i="15"/>
  <c r="I35" i="15" s="1"/>
  <c r="K35" i="15" s="1"/>
  <c r="H34" i="15"/>
  <c r="G34" i="15"/>
  <c r="I34" i="15" s="1"/>
  <c r="K34" i="15" s="1"/>
  <c r="H33" i="15"/>
  <c r="G33" i="15"/>
  <c r="I33" i="15" s="1"/>
  <c r="K33" i="15" s="1"/>
  <c r="H201" i="17"/>
  <c r="G201" i="17"/>
  <c r="I201" i="17" s="1"/>
  <c r="K201" i="17" s="1"/>
  <c r="H200" i="17"/>
  <c r="G200" i="17"/>
  <c r="I200" i="17" s="1"/>
  <c r="K200" i="17" s="1"/>
  <c r="H199" i="17"/>
  <c r="G199" i="17"/>
  <c r="I199" i="17" s="1"/>
  <c r="K199" i="17" s="1"/>
  <c r="H198" i="17"/>
  <c r="G198" i="17"/>
  <c r="I198" i="17" s="1"/>
  <c r="K198" i="17" s="1"/>
  <c r="H197" i="17"/>
  <c r="G197" i="17"/>
  <c r="I197" i="17" s="1"/>
  <c r="K197" i="17" s="1"/>
  <c r="H196" i="17"/>
  <c r="G196" i="17"/>
  <c r="I196" i="17" s="1"/>
  <c r="K196" i="17" s="1"/>
  <c r="H195" i="17"/>
  <c r="G195" i="17"/>
  <c r="I195" i="17" s="1"/>
  <c r="K195" i="17" s="1"/>
  <c r="H194" i="17"/>
  <c r="G194" i="17"/>
  <c r="I194" i="17" s="1"/>
  <c r="K194" i="17" s="1"/>
  <c r="H193" i="17"/>
  <c r="G193" i="17"/>
  <c r="I193" i="17" s="1"/>
  <c r="K193" i="17" s="1"/>
  <c r="H192" i="17"/>
  <c r="G192" i="17"/>
  <c r="I192" i="17" s="1"/>
  <c r="K192" i="17" s="1"/>
  <c r="H191" i="17"/>
  <c r="G191" i="17"/>
  <c r="I191" i="17" s="1"/>
  <c r="K191" i="17" s="1"/>
  <c r="H190" i="17"/>
  <c r="G190" i="17"/>
  <c r="I190" i="17" s="1"/>
  <c r="K190" i="17" s="1"/>
  <c r="H189" i="17"/>
  <c r="G189" i="17"/>
  <c r="I189" i="17" s="1"/>
  <c r="K189" i="17" s="1"/>
  <c r="H31" i="15"/>
  <c r="G31" i="15"/>
  <c r="I31" i="15" s="1"/>
  <c r="K31" i="15" s="1"/>
  <c r="H30" i="15"/>
  <c r="G30" i="15"/>
  <c r="I30" i="15" s="1"/>
  <c r="K30" i="15" s="1"/>
  <c r="H29" i="15"/>
  <c r="G29" i="15"/>
  <c r="I29" i="15" s="1"/>
  <c r="K29" i="15" s="1"/>
  <c r="H28" i="15"/>
  <c r="G28" i="15"/>
  <c r="I28" i="15" s="1"/>
  <c r="K28" i="15" s="1"/>
  <c r="H27" i="15"/>
  <c r="G27" i="15"/>
  <c r="I27" i="15" s="1"/>
  <c r="K27" i="15" s="1"/>
  <c r="H26" i="15"/>
  <c r="G26" i="15"/>
  <c r="I26" i="15" s="1"/>
  <c r="K26" i="15" s="1"/>
  <c r="H25" i="15"/>
  <c r="G25" i="15"/>
  <c r="I25" i="15" s="1"/>
  <c r="K25" i="15" s="1"/>
  <c r="H24" i="15"/>
  <c r="G24" i="15"/>
  <c r="I24" i="15" s="1"/>
  <c r="K24" i="15" s="1"/>
  <c r="H23" i="15"/>
  <c r="G23" i="15"/>
  <c r="I23" i="15" s="1"/>
  <c r="K23" i="15" s="1"/>
  <c r="H22" i="15"/>
  <c r="G22" i="15"/>
  <c r="I22" i="15" s="1"/>
  <c r="K22" i="15" s="1"/>
  <c r="H21" i="15"/>
  <c r="G21" i="15"/>
  <c r="I21" i="15" s="1"/>
  <c r="K21" i="15" s="1"/>
  <c r="H20" i="15"/>
  <c r="G20" i="15"/>
  <c r="I20" i="15" s="1"/>
  <c r="K20" i="15" s="1"/>
  <c r="H19" i="15"/>
  <c r="G19" i="15"/>
  <c r="I19" i="15" s="1"/>
  <c r="K19" i="15" s="1"/>
  <c r="H18" i="15"/>
  <c r="G18" i="15"/>
  <c r="I18" i="15" s="1"/>
  <c r="K18" i="15" s="1"/>
  <c r="H187" i="17"/>
  <c r="G187" i="17"/>
  <c r="I187" i="17" s="1"/>
  <c r="K187" i="17" s="1"/>
  <c r="H186" i="17"/>
  <c r="G186" i="17"/>
  <c r="I186" i="17" s="1"/>
  <c r="K186" i="17" s="1"/>
  <c r="H185" i="17"/>
  <c r="G185" i="17"/>
  <c r="I185" i="17" s="1"/>
  <c r="K185" i="17" s="1"/>
  <c r="H184" i="17"/>
  <c r="G184" i="17"/>
  <c r="I184" i="17" s="1"/>
  <c r="K184" i="17" s="1"/>
  <c r="H183" i="17"/>
  <c r="G183" i="17"/>
  <c r="I183" i="17" s="1"/>
  <c r="K183" i="17" s="1"/>
  <c r="H182" i="17"/>
  <c r="G182" i="17"/>
  <c r="I182" i="17" s="1"/>
  <c r="K182" i="17" s="1"/>
  <c r="H180" i="17"/>
  <c r="G180" i="17"/>
  <c r="I180" i="17" s="1"/>
  <c r="K180" i="17" s="1"/>
  <c r="H179" i="17"/>
  <c r="G179" i="17"/>
  <c r="I179" i="17" s="1"/>
  <c r="K179" i="17" s="1"/>
  <c r="H178" i="17"/>
  <c r="G178" i="17"/>
  <c r="I178" i="17" s="1"/>
  <c r="K178" i="17" s="1"/>
  <c r="H177" i="17"/>
  <c r="G177" i="17"/>
  <c r="I177" i="17" s="1"/>
  <c r="K177" i="17" s="1"/>
  <c r="H176" i="17"/>
  <c r="G176" i="17"/>
  <c r="I176" i="17" s="1"/>
  <c r="K176" i="17" s="1"/>
  <c r="H175" i="17"/>
  <c r="G175" i="17"/>
  <c r="I175" i="17" s="1"/>
  <c r="K175" i="17" s="1"/>
  <c r="H174" i="17"/>
  <c r="G174" i="17"/>
  <c r="I174" i="17" s="1"/>
  <c r="K174" i="17" s="1"/>
  <c r="H172" i="17"/>
  <c r="H171" i="17"/>
  <c r="G171" i="17"/>
  <c r="I171" i="17" s="1"/>
  <c r="K171" i="17" s="1"/>
  <c r="H169" i="17"/>
  <c r="G169" i="17"/>
  <c r="I169" i="17" s="1"/>
  <c r="K169" i="17" s="1"/>
  <c r="G168" i="17"/>
  <c r="I168" i="17" s="1"/>
  <c r="K168" i="17" s="1"/>
  <c r="G167" i="17"/>
  <c r="I167" i="17" s="1"/>
  <c r="K167" i="17" s="1"/>
  <c r="G166" i="17"/>
  <c r="I166" i="17" s="1"/>
  <c r="K166" i="17" s="1"/>
  <c r="H165" i="17"/>
  <c r="G165" i="17"/>
  <c r="I165" i="17" s="1"/>
  <c r="K165" i="17" s="1"/>
  <c r="H164" i="17"/>
  <c r="G164" i="17"/>
  <c r="I164" i="17" s="1"/>
  <c r="K164" i="17" s="1"/>
  <c r="H163" i="17"/>
  <c r="G163" i="17"/>
  <c r="I163" i="17" s="1"/>
  <c r="K163" i="17" s="1"/>
  <c r="H161" i="17"/>
  <c r="G161" i="17"/>
  <c r="I161" i="17" s="1"/>
  <c r="K161" i="17" s="1"/>
  <c r="H160" i="17"/>
  <c r="G160" i="17"/>
  <c r="I160" i="17" s="1"/>
  <c r="K160" i="17" s="1"/>
  <c r="H159" i="17"/>
  <c r="G159" i="17"/>
  <c r="I159" i="17" s="1"/>
  <c r="K159" i="17" s="1"/>
  <c r="H158" i="17"/>
  <c r="G158" i="17"/>
  <c r="I158" i="17" s="1"/>
  <c r="K158" i="17" s="1"/>
  <c r="H157" i="17"/>
  <c r="G157" i="17"/>
  <c r="I157" i="17" s="1"/>
  <c r="K157" i="17" s="1"/>
  <c r="I156" i="17"/>
  <c r="K156" i="17" s="1"/>
  <c r="H156" i="17"/>
  <c r="H155" i="17"/>
  <c r="G155" i="17"/>
  <c r="I155" i="17" s="1"/>
  <c r="K155" i="17" s="1"/>
  <c r="H153" i="17"/>
  <c r="H152" i="17"/>
  <c r="G152" i="17"/>
  <c r="I152" i="17" s="1"/>
  <c r="K152" i="17" s="1"/>
  <c r="H151" i="17"/>
  <c r="G151" i="17"/>
  <c r="I151" i="17" s="1"/>
  <c r="K151" i="17" s="1"/>
  <c r="H150" i="17"/>
  <c r="G150" i="17"/>
  <c r="I150" i="17" s="1"/>
  <c r="K150" i="17" s="1"/>
  <c r="H149" i="17"/>
  <c r="G149" i="17"/>
  <c r="I149" i="17" s="1"/>
  <c r="K149" i="17" s="1"/>
  <c r="H148" i="17"/>
  <c r="G148" i="17"/>
  <c r="I148" i="17" s="1"/>
  <c r="K148" i="17" s="1"/>
  <c r="H147" i="17"/>
  <c r="G147" i="17"/>
  <c r="I147" i="17" s="1"/>
  <c r="K147" i="17" s="1"/>
  <c r="H145" i="17"/>
  <c r="H144" i="17"/>
  <c r="G144" i="17"/>
  <c r="I144" i="17" s="1"/>
  <c r="K144" i="17" s="1"/>
  <c r="H143" i="17"/>
  <c r="G143" i="17"/>
  <c r="I143" i="17" s="1"/>
  <c r="K143" i="17" s="1"/>
  <c r="H142" i="17"/>
  <c r="G142" i="17"/>
  <c r="I142" i="17" s="1"/>
  <c r="K142" i="17" s="1"/>
  <c r="H141" i="17"/>
  <c r="G141" i="17"/>
  <c r="I141" i="17" s="1"/>
  <c r="K141" i="17" s="1"/>
  <c r="H140" i="17"/>
  <c r="G140" i="17"/>
  <c r="I140" i="17" s="1"/>
  <c r="K140" i="17" s="1"/>
  <c r="H139" i="17"/>
  <c r="G139" i="17"/>
  <c r="I139" i="17" s="1"/>
  <c r="K139" i="17" s="1"/>
  <c r="H138" i="17"/>
  <c r="G138" i="17"/>
  <c r="I138" i="17" s="1"/>
  <c r="K138" i="17" s="1"/>
  <c r="H136" i="17"/>
  <c r="H135" i="17"/>
  <c r="H134" i="17"/>
  <c r="G134" i="17"/>
  <c r="I134" i="17" s="1"/>
  <c r="K134" i="17" s="1"/>
  <c r="H133" i="17"/>
  <c r="G133" i="17"/>
  <c r="I133" i="17" s="1"/>
  <c r="K133" i="17" s="1"/>
  <c r="H132" i="17"/>
  <c r="G132" i="17"/>
  <c r="I132" i="17" s="1"/>
  <c r="K132" i="17" s="1"/>
  <c r="H131" i="17"/>
  <c r="G131" i="17"/>
  <c r="I131" i="17" s="1"/>
  <c r="K131" i="17" s="1"/>
  <c r="H130" i="17"/>
  <c r="G130" i="17"/>
  <c r="I130" i="17" s="1"/>
  <c r="K130" i="17" s="1"/>
  <c r="H128" i="17"/>
  <c r="G128" i="17"/>
  <c r="I128" i="17" s="1"/>
  <c r="K128" i="17" s="1"/>
  <c r="H127" i="17"/>
  <c r="G127" i="17"/>
  <c r="I127" i="17" s="1"/>
  <c r="K127" i="17" s="1"/>
  <c r="K125" i="17"/>
  <c r="H125" i="17"/>
  <c r="G125" i="17"/>
  <c r="I125" i="17" s="1"/>
  <c r="K124" i="17"/>
  <c r="H124" i="17"/>
  <c r="G124" i="17"/>
  <c r="I124" i="17" s="1"/>
  <c r="K123" i="17"/>
  <c r="H123" i="17"/>
  <c r="G123" i="17"/>
  <c r="I123" i="17" s="1"/>
  <c r="K121" i="17"/>
  <c r="H121" i="17"/>
  <c r="G121" i="17"/>
  <c r="I121" i="17" s="1"/>
  <c r="H119" i="17"/>
  <c r="G119" i="17"/>
  <c r="I119" i="17" s="1"/>
  <c r="K119" i="17" s="1"/>
  <c r="H114" i="17"/>
  <c r="G112" i="17"/>
  <c r="H111" i="17"/>
  <c r="G111" i="17"/>
  <c r="I111" i="17" s="1"/>
  <c r="H108" i="17"/>
  <c r="G108" i="17"/>
  <c r="I108" i="17" s="1"/>
  <c r="K108" i="17" s="1"/>
  <c r="H107" i="17"/>
  <c r="G107" i="17"/>
  <c r="I107" i="17" s="1"/>
  <c r="K107" i="17" s="1"/>
  <c r="H100" i="17"/>
  <c r="G100" i="17"/>
  <c r="I100" i="17" s="1"/>
  <c r="K100" i="17" s="1"/>
  <c r="H97" i="17"/>
  <c r="G97" i="17"/>
  <c r="I97" i="17" s="1"/>
  <c r="K97" i="17" s="1"/>
  <c r="H96" i="17"/>
  <c r="G96" i="17"/>
  <c r="I96" i="17" s="1"/>
  <c r="K96" i="17" s="1"/>
  <c r="H94" i="17"/>
  <c r="G94" i="17"/>
  <c r="I94" i="17" s="1"/>
  <c r="K94" i="17" s="1"/>
  <c r="H92" i="17"/>
  <c r="G92" i="17"/>
  <c r="I92" i="17" s="1"/>
  <c r="K92" i="17" s="1"/>
  <c r="H91" i="17"/>
  <c r="G91" i="17"/>
  <c r="I91" i="17" s="1"/>
  <c r="K91" i="17" s="1"/>
  <c r="G89" i="17"/>
  <c r="I89" i="17" s="1"/>
  <c r="K89" i="17" s="1"/>
  <c r="H87" i="17"/>
  <c r="G87" i="17"/>
  <c r="I87" i="17" s="1"/>
  <c r="K87" i="17" s="1"/>
  <c r="H86" i="17"/>
  <c r="G86" i="17"/>
  <c r="I86" i="17" s="1"/>
  <c r="K86" i="17" s="1"/>
  <c r="H84" i="17"/>
  <c r="G84" i="17"/>
  <c r="I84" i="17" s="1"/>
  <c r="K84" i="17" s="1"/>
  <c r="H83" i="17"/>
  <c r="G83" i="17"/>
  <c r="I83" i="17" s="1"/>
  <c r="K83" i="17" s="1"/>
  <c r="H82" i="17"/>
  <c r="G82" i="17"/>
  <c r="I82" i="17" s="1"/>
  <c r="K82" i="17" s="1"/>
  <c r="H81" i="17"/>
  <c r="G81" i="17"/>
  <c r="I81" i="17" s="1"/>
  <c r="K81" i="17" s="1"/>
  <c r="H79" i="17"/>
  <c r="G79" i="17"/>
  <c r="I79" i="17" s="1"/>
  <c r="K79" i="17" s="1"/>
  <c r="H77" i="17"/>
  <c r="G77" i="17"/>
  <c r="I77" i="17" s="1"/>
  <c r="K77" i="17" s="1"/>
  <c r="H76" i="17"/>
  <c r="G76" i="17"/>
  <c r="I76" i="17" s="1"/>
  <c r="K76" i="17" s="1"/>
  <c r="H74" i="17"/>
  <c r="G74" i="17"/>
  <c r="I74" i="17" s="1"/>
  <c r="K74" i="17" s="1"/>
  <c r="H73" i="17"/>
  <c r="G73" i="17"/>
  <c r="I73" i="17" s="1"/>
  <c r="K73" i="17" s="1"/>
  <c r="H71" i="17"/>
  <c r="G71" i="17"/>
  <c r="I71" i="17" s="1"/>
  <c r="K71" i="17" s="1"/>
  <c r="H70" i="17"/>
  <c r="G70" i="17"/>
  <c r="I70" i="17" s="1"/>
  <c r="K70" i="17" s="1"/>
  <c r="I68" i="17"/>
  <c r="G68" i="17" s="1"/>
  <c r="I67" i="17"/>
  <c r="G67" i="17" s="1"/>
  <c r="I66" i="17"/>
  <c r="G66" i="17" s="1"/>
  <c r="I65" i="17"/>
  <c r="G65" i="17" s="1"/>
  <c r="I64" i="17"/>
  <c r="G64" i="17" s="1"/>
  <c r="H62" i="17"/>
  <c r="G62" i="17"/>
  <c r="I62" i="17" s="1"/>
  <c r="K62" i="17" s="1"/>
  <c r="I57" i="17"/>
  <c r="K57" i="17" s="1"/>
  <c r="H54" i="17"/>
  <c r="G54" i="17"/>
  <c r="I54" i="17" s="1"/>
  <c r="K54" i="17" s="1"/>
  <c r="H51" i="17"/>
  <c r="G51" i="17"/>
  <c r="I51" i="17" s="1"/>
  <c r="K51" i="17" s="1"/>
  <c r="H50" i="17"/>
  <c r="G50" i="17"/>
  <c r="I50" i="17" s="1"/>
  <c r="K50" i="17" s="1"/>
  <c r="H49" i="17"/>
  <c r="G49" i="17"/>
  <c r="I49" i="17" s="1"/>
  <c r="K49" i="17" s="1"/>
  <c r="H47" i="17"/>
  <c r="G47" i="17"/>
  <c r="I47" i="17" s="1"/>
  <c r="K47" i="17" s="1"/>
  <c r="H45" i="17"/>
  <c r="G45" i="17"/>
  <c r="I45" i="17" s="1"/>
  <c r="K45" i="17" s="1"/>
  <c r="H43" i="17"/>
  <c r="G43" i="17"/>
  <c r="I43" i="17" s="1"/>
  <c r="K43" i="17" s="1"/>
  <c r="H42" i="17"/>
  <c r="G42" i="17"/>
  <c r="I42" i="17" s="1"/>
  <c r="K42" i="17" s="1"/>
  <c r="K41" i="17"/>
  <c r="H40" i="17"/>
  <c r="G40" i="17"/>
  <c r="I40" i="17" s="1"/>
  <c r="K40" i="17" s="1"/>
  <c r="H39" i="17"/>
  <c r="G39" i="17"/>
  <c r="I39" i="17" s="1"/>
  <c r="K39" i="17" s="1"/>
  <c r="H37" i="17"/>
  <c r="G37" i="17"/>
  <c r="I37" i="17" s="1"/>
  <c r="K37" i="17" s="1"/>
  <c r="H16" i="15"/>
  <c r="G16" i="15"/>
  <c r="I16" i="15" s="1"/>
  <c r="K16" i="15" s="1"/>
  <c r="H15" i="15"/>
  <c r="G15" i="15"/>
  <c r="I15" i="15" s="1"/>
  <c r="K15" i="15" s="1"/>
  <c r="H13" i="15"/>
  <c r="G13" i="15"/>
  <c r="I13" i="15" s="1"/>
  <c r="K13" i="15" s="1"/>
  <c r="H12" i="15"/>
  <c r="G12" i="15"/>
  <c r="I12" i="15" s="1"/>
  <c r="K12" i="15" s="1"/>
  <c r="H10" i="15"/>
  <c r="G10" i="15"/>
  <c r="I10" i="15" s="1"/>
  <c r="K10" i="15" s="1"/>
  <c r="H9" i="15"/>
  <c r="G9" i="15"/>
  <c r="I9" i="15" s="1"/>
  <c r="K9" i="15" s="1"/>
  <c r="H7" i="15"/>
  <c r="G7" i="15"/>
  <c r="I7" i="15" s="1"/>
  <c r="K7" i="15" s="1"/>
  <c r="H6" i="15"/>
  <c r="G6" i="15"/>
  <c r="I6" i="15" s="1"/>
  <c r="K6" i="15" s="1"/>
  <c r="H35" i="17"/>
  <c r="G35" i="17"/>
  <c r="I35" i="17" s="1"/>
  <c r="K35" i="17" s="1"/>
  <c r="H34" i="17"/>
  <c r="G34" i="17"/>
  <c r="I34" i="17" s="1"/>
  <c r="K34" i="17" s="1"/>
  <c r="H32" i="17"/>
  <c r="G32" i="17"/>
  <c r="I32" i="17" s="1"/>
  <c r="K32" i="17" s="1"/>
  <c r="H31" i="17"/>
  <c r="G31" i="17"/>
  <c r="I31" i="17" s="1"/>
  <c r="K31" i="17" s="1"/>
  <c r="H30" i="17"/>
  <c r="G30" i="17"/>
  <c r="I30" i="17" s="1"/>
  <c r="K30" i="17" s="1"/>
  <c r="H29" i="17"/>
  <c r="G29" i="17"/>
  <c r="I29" i="17" s="1"/>
  <c r="K29" i="17" s="1"/>
  <c r="H28" i="17"/>
  <c r="G28" i="17"/>
  <c r="I28" i="17" s="1"/>
  <c r="K28" i="17" s="1"/>
  <c r="I27" i="17"/>
  <c r="H26" i="17"/>
  <c r="G26" i="17"/>
  <c r="I26" i="17" s="1"/>
  <c r="K26" i="17" s="1"/>
  <c r="H25" i="17"/>
  <c r="G25" i="17"/>
  <c r="I25" i="17" s="1"/>
  <c r="K25" i="17" s="1"/>
  <c r="H23" i="17"/>
  <c r="G23" i="17"/>
  <c r="I23" i="17" s="1"/>
  <c r="K23" i="17" s="1"/>
  <c r="H22" i="17"/>
  <c r="G22" i="17"/>
  <c r="I22" i="17" s="1"/>
  <c r="K22" i="17" s="1"/>
  <c r="H20" i="17"/>
  <c r="G20" i="17"/>
  <c r="I20" i="17" s="1"/>
  <c r="K20" i="17" s="1"/>
  <c r="H19" i="17"/>
  <c r="G19" i="17"/>
  <c r="I19" i="17" s="1"/>
  <c r="K19" i="17" s="1"/>
  <c r="H17" i="17"/>
  <c r="G17" i="17"/>
  <c r="I17" i="17" s="1"/>
  <c r="K17" i="17" s="1"/>
  <c r="H16" i="17"/>
  <c r="G16" i="17"/>
  <c r="I16" i="17" s="1"/>
  <c r="K16" i="17" s="1"/>
  <c r="H15" i="17"/>
  <c r="G15" i="17"/>
  <c r="I15" i="17" s="1"/>
  <c r="K15" i="17" s="1"/>
  <c r="H13" i="17"/>
  <c r="G13" i="17"/>
  <c r="I13" i="17" s="1"/>
  <c r="K13" i="17" s="1"/>
  <c r="H12" i="17"/>
  <c r="G12" i="17"/>
  <c r="I12" i="17" s="1"/>
  <c r="K12" i="17" s="1"/>
  <c r="H11" i="17"/>
  <c r="G11" i="17"/>
  <c r="I11" i="17" s="1"/>
  <c r="K11" i="17" s="1"/>
  <c r="H10" i="17"/>
  <c r="G10" i="17"/>
  <c r="I10" i="17" s="1"/>
  <c r="K10" i="17" s="1"/>
  <c r="H8" i="17"/>
  <c r="G8" i="17"/>
  <c r="I8" i="17" s="1"/>
  <c r="K8" i="17" s="1"/>
  <c r="H6" i="17"/>
  <c r="G6" i="17"/>
  <c r="I6" i="17" s="1"/>
  <c r="K6" i="17" s="1"/>
  <c r="H5" i="17"/>
  <c r="G5" i="17"/>
  <c r="I5" i="17" s="1"/>
  <c r="K5" i="17" s="1"/>
  <c r="H4" i="17"/>
  <c r="G4" i="17"/>
  <c r="I4" i="17" s="1"/>
  <c r="K4" i="17" s="1"/>
  <c r="H3" i="17"/>
  <c r="G3" i="17"/>
  <c r="I3" i="17" s="1"/>
  <c r="K3" i="17" s="1"/>
  <c r="K111" i="17" l="1"/>
  <c r="K112" i="17"/>
  <c r="I112" i="17"/>
</calcChain>
</file>

<file path=xl/connections.xml><?xml version="1.0" encoding="utf-8"?>
<connections xmlns="http://schemas.openxmlformats.org/spreadsheetml/2006/main">
  <connection id="1" keepAlive="1" name="Abfrage - wc-product-export-21-1-2025-1737463233376" description="Verbindung mit der Abfrage 'wc-product-export-21-1-2025-1737463233376' in der Arbeitsmappe." type="5" refreshedVersion="6" background="1">
    <dbPr connection="Provider=Microsoft.Mashup.OleDb.1;Data Source=$Workbook$;Location=wc-product-export-21-1-2025-1737463233376;Extended Properties=&quot;&quot;" command="SELECT * FROM [wc-product-export-21-1-2025-1737463233376]"/>
  </connection>
</connections>
</file>

<file path=xl/sharedStrings.xml><?xml version="1.0" encoding="utf-8"?>
<sst xmlns="http://schemas.openxmlformats.org/spreadsheetml/2006/main" count="7414" uniqueCount="3269">
  <si>
    <t>02AR04003003</t>
  </si>
  <si>
    <t>02AR04003004</t>
  </si>
  <si>
    <t>Alfa Romeo</t>
  </si>
  <si>
    <t xml:space="preserve">4C </t>
  </si>
  <si>
    <t>http://www.capristo.de/de/exhaustsystems/alfa-romeo/4c-kit-mit-esdwith-mufflers/exhaustsystems.html</t>
  </si>
  <si>
    <t>Sportkatalysator 100cpi</t>
  </si>
  <si>
    <t>Sportkatalysator 200cpi</t>
  </si>
  <si>
    <t>sports cat 100cpi</t>
  </si>
  <si>
    <t>sports cat 200cpi</t>
  </si>
  <si>
    <t>07AR04010001</t>
  </si>
  <si>
    <t>Abgasanlage</t>
  </si>
  <si>
    <t>07AR04010002</t>
  </si>
  <si>
    <t>02AR04003002</t>
  </si>
  <si>
    <t>exhaust system</t>
  </si>
  <si>
    <t>07AR04007001</t>
  </si>
  <si>
    <t>http://www.capristo.de/en/exhaustsystems/alfa-romeo/4c-kit-mit-esdwith-mufflers/alfa-4c-gewindefahrwerk.html</t>
  </si>
  <si>
    <t>Gewindefahrwerk H&amp;R, Absenkung hinten 45mm, vorne variabel</t>
  </si>
  <si>
    <t>coilover suspension H&amp;R, lowering rear 45mm, front adjustable</t>
  </si>
  <si>
    <t>http://www.capristo.de/de/exhaustsystems/alfa-romeo/4c-kit-ohne-esdwithout-mufflers/exhaustsystems.html</t>
  </si>
  <si>
    <t>Abgasanlage mit Endschalldämpfer incl. Steuerung CES-3, Vollcarbon-Blendenrahmen, Vollcarbon-Heckdiffusor und Montagematerial</t>
  </si>
  <si>
    <t>Abgasanlage ohne Endschalldämpfer, Vollcarbon-Blendenrahmen und Vollcarbon-Heckdiffusor, incl. Montagematerial</t>
  </si>
  <si>
    <t>exhaust system with muffler incl. controller CES-3, full carbon rear cover frame, full carbon rear diffusor and mounting parts</t>
  </si>
  <si>
    <t>exhaust system  without muffler, full carbon rear cover frame and full carbon rear diffusor, incl. mounting parts</t>
  </si>
  <si>
    <t>Aston Martin</t>
  </si>
  <si>
    <t>02AM01803001</t>
  </si>
  <si>
    <t>Endschalldämpfer</t>
  </si>
  <si>
    <t>02AM01803002</t>
  </si>
  <si>
    <t>Katersatzrohre gedämpfte</t>
  </si>
  <si>
    <t>Katersatzrohre ungedämpft</t>
  </si>
  <si>
    <t>02AM01803003</t>
  </si>
  <si>
    <t>Set Sportkats 100cpi</t>
  </si>
  <si>
    <t>02AM01803004</t>
  </si>
  <si>
    <t>http://www.capristo.de/de/exhaustsystems/aston-martin/dbs-db9/exhaustsystems.html</t>
  </si>
  <si>
    <t>Muffler</t>
  </si>
  <si>
    <t>Cat replacement pipes silenced</t>
  </si>
  <si>
    <t>Cat replacement pipes not silenced</t>
  </si>
  <si>
    <t>Set sports cats 100cpi</t>
  </si>
  <si>
    <t>02AM05003001</t>
  </si>
  <si>
    <t>02AM05003002</t>
  </si>
  <si>
    <t>02AM05003003</t>
  </si>
  <si>
    <t>gedämpfte Katersatzrohre (nur V12)</t>
  </si>
  <si>
    <t>ungedämpfte Katersatzrohre (nur V12)</t>
  </si>
  <si>
    <t>Endschalldämpfer mit Abgasklappen</t>
  </si>
  <si>
    <t>Muffler with valaves</t>
  </si>
  <si>
    <t>http://www.capristo.de/en/exhaustsystems/aston-martin/vantage-v8-v12/exhaustsystems.html</t>
  </si>
  <si>
    <t xml:space="preserve">Audi </t>
  </si>
  <si>
    <t>Audi R8 V8 vor/before Facelift</t>
  </si>
  <si>
    <t>Endschalldämpfer ohne Kats und ohne Genehmigung, mit programmierbarer Steuerung</t>
  </si>
  <si>
    <t>02AU00803008</t>
  </si>
  <si>
    <t>Muffler without cats and without homologation, incl. programmable controller CES-3</t>
  </si>
  <si>
    <t>Audi R8 V8 facelift</t>
  </si>
  <si>
    <t>Audi</t>
  </si>
  <si>
    <t>02AU00803013</t>
  </si>
  <si>
    <t>02AU00803004</t>
  </si>
  <si>
    <t>http://www.capristo.de/en/exhaustsystems/audi/audi-r8-v8-facelift/exhaustsystems.html</t>
  </si>
  <si>
    <t>Muffler with cats and with ECE homologation incl. programmable Control Unit CES-3</t>
  </si>
  <si>
    <t>Muffler without cats and without homologatioincl. programmable Control Unit CES-3</t>
  </si>
  <si>
    <t xml:space="preserve">Endschalldämpfer mit Kats und mit ECE-Genehmigung incl. programmierbarer Steuerung CES-3
</t>
  </si>
  <si>
    <t xml:space="preserve">Endschalldämpfer ohne Kats und ohne Genehmigung incl. programmierbarer Steuerung CES-3
</t>
  </si>
  <si>
    <t>Endschalldämpfer ohne Kats und ohne Genehmigung incl. programmierbarer Steuerung CES-3</t>
  </si>
  <si>
    <t>Endschalldämpfer mit Kats und mit ECE-Genehmigung incl. programmierbarer Steuerung CES-3</t>
  </si>
  <si>
    <t>Audi R8 V10 vor/before facelift</t>
  </si>
  <si>
    <t>02AU00803001</t>
  </si>
  <si>
    <t>02AU00803014</t>
  </si>
  <si>
    <t xml:space="preserve">Muffler with cats and with ECE-homologation incl. programmable Control Unit CES-3
</t>
  </si>
  <si>
    <t xml:space="preserve">Muffler without cats and without homologationi ncl. programmable Control Unit CES-3
</t>
  </si>
  <si>
    <t>http://www.capristo.de/en/exhaustsystems/audi/audi-r8-v10-vorbefore-facelift/exhaustsystems.html</t>
  </si>
  <si>
    <t>02AU00803005</t>
  </si>
  <si>
    <t>02AU00803016</t>
  </si>
  <si>
    <t>02AU00803007</t>
  </si>
  <si>
    <t>02AU00803015</t>
  </si>
  <si>
    <t>Audi R8 V10 facelift (GT)</t>
  </si>
  <si>
    <t xml:space="preserve">Endschalldämpfer ohne Kats und Genehmigung incl. programmierbarer Steuerung CES-3
</t>
  </si>
  <si>
    <t>Endschalldämpfer ohne Kats und Genehmigung incl. programmierbarer Steuerung CES-3</t>
  </si>
  <si>
    <t>Endschalldämpfer mit Kats und ECE-Genehmigung incl. programmierbarer Steuerung CES-3</t>
  </si>
  <si>
    <t xml:space="preserve">Endschalldämpfer mit Kats und ECE-Genehmigung incl. programmierbarer Steuerung CES-3
</t>
  </si>
  <si>
    <t>Muffler with cats and ECE-homologation incl. programmable control unit CES-3</t>
  </si>
  <si>
    <t>Muffler without cats and homologation incl. programmable control unit CES-3</t>
  </si>
  <si>
    <t>http://www.capristo.de/en/exhaustsystems/audi/audi-r8-v10-facelift-plus-gt-lmx/exhaustsystems.html</t>
  </si>
  <si>
    <t>02AU00803017</t>
  </si>
  <si>
    <t>02AU00803021</t>
  </si>
  <si>
    <t>Endschalldämpfer mit Kats und ECE inkl. Steuerung CES-3</t>
  </si>
  <si>
    <t>Endschalldämpfer ohne Kats, ohne ECE inkl. Steuerung CES-3</t>
  </si>
  <si>
    <t>Muffler with cats and ECE incl. controller CES-3</t>
  </si>
  <si>
    <t>Muffler without cats, without ECE incl. controller CES-3</t>
  </si>
  <si>
    <t>http://www.capristo.de/en/exhaustsystems/audi/audi-r8-v10-plus-2015/exhaustsystems.html</t>
  </si>
  <si>
    <t>03AU00810006KG</t>
  </si>
  <si>
    <t>03AU00810006KM</t>
  </si>
  <si>
    <t>http://www.capristo.de/en/exhaustsystems/audi/audi-r8-v10-plus-2015/audi-r8-2015-carbonteile.html?type=audi-r8-frontfinnen-126</t>
  </si>
  <si>
    <t>http://www.capristo.de/en/exhaustsystems/audi/audi-r8-v8-vorbefore-facelift/exhaustsystems.html</t>
  </si>
  <si>
    <t>Set Seitenfinnen Gewebe K, mattlackiert, Vollcarbon mit Adaptern, Schraubbefestigung</t>
  </si>
  <si>
    <t>Set Seitenfinnen Gewebe K, glanzlackiert, Vollcarbon mit Adaptern, Schraubbefestigung</t>
  </si>
  <si>
    <t>set of side fins fabric K, glossy, full carbon with adapters, screw fastening</t>
  </si>
  <si>
    <t>set of side fins fabric K, matted, full carbon with adapters, screw fastening</t>
  </si>
  <si>
    <t>http://www.capristo.de/en/exhaustsystems/audi/audi-r8-v10-plus-2015/audi-r8-2015-carbonteile.html?type=audi-r8-seitenfinnen-125</t>
  </si>
  <si>
    <t>set of front fins fabric K, glossy, full carbon with screw fastening</t>
  </si>
  <si>
    <t>set of front fins fabric K, matted, full carbon with screw fastening</t>
  </si>
  <si>
    <t>Set Frontfinnen Gewebe K, glanzlackiert, Vollcarbon mit Schraubbefestigung</t>
  </si>
  <si>
    <t xml:space="preserve">Set Frontfinnen Gewebe K, mattlackiert, Vollcarbon mit Schraubbefestigung </t>
  </si>
  <si>
    <t>03AU00810001KG</t>
  </si>
  <si>
    <t>03AU00810001KM</t>
  </si>
  <si>
    <t>RS4 mit dem/ with 4,2l V8,</t>
  </si>
  <si>
    <t>02AU05103001</t>
  </si>
  <si>
    <t>Abgasanlage mit Abgasklappen</t>
  </si>
  <si>
    <t>http://www.capristo.de/en/exhaustsystems/audi/audi-rs4-b7/exhaustsystems.html</t>
  </si>
  <si>
    <t xml:space="preserve">Abgasanlage mit Abgasklappen und Endrohren und EG Genehmigung </t>
  </si>
  <si>
    <t>02AU05203001</t>
  </si>
  <si>
    <t>RS4 B8 (450PS)</t>
  </si>
  <si>
    <t>Exhaust system with vales and with end pipes and EG certification</t>
  </si>
  <si>
    <t>Exhaust system with valves and EG certification</t>
  </si>
  <si>
    <t>http://www.capristo.de/en/exhaustsystems/audi/audi-rs4-b8/exhaustsystems.html</t>
  </si>
  <si>
    <t>Middle silencer spare pipes</t>
  </si>
  <si>
    <t>http://www.capristo.de/en/exhaustsystems/audi/audi-rs4-b8/audi-rs4-rs5-mittelschalldaempfer-ersatzrohre.html</t>
  </si>
  <si>
    <t>Mittelschalldämpfer-Ersatzrohre</t>
  </si>
  <si>
    <t>02AU00503001</t>
  </si>
  <si>
    <t>Exhaust system with exhaust valves</t>
  </si>
  <si>
    <t>http://www.capristo.de/de/exhaustsystems/audi/audi-rs5/exhaustsystems.html</t>
  </si>
  <si>
    <t>RS5 and RS5 Facelift (2013, 2014)</t>
  </si>
  <si>
    <t xml:space="preserve">Abgasanlage mit Klappen und EG Genehmigung </t>
  </si>
  <si>
    <t>http://www.capristo.de/en/exhaustsystems/audi/audi-rs5/audi-rs4-rs5-mittelschalldaempfer-ersatzrohre.html</t>
  </si>
  <si>
    <t>RS6 Biturbo C7 2013</t>
  </si>
  <si>
    <t>Exhaust System with valves, incl. programmable control unit CES-3
and parts assesment</t>
  </si>
  <si>
    <t>http://www.capristo.de/en/exhaustsystems/audi/audi-rs6-biturbo-c7-2013/exhaustsystems.html</t>
  </si>
  <si>
    <t>RS7 Sportback</t>
  </si>
  <si>
    <t>http://www.capristo.de/de/exhaustsystems/audi/audi-rs7-sportback/exhaustsystems.html</t>
  </si>
  <si>
    <t>S4/S5 V6 (B8 &amp; 8F Limousine, Avant, Cabriolet and Facelift)</t>
  </si>
  <si>
    <t xml:space="preserve">Product </t>
  </si>
  <si>
    <t>Klappengesteuerte Abgasanlage incl. frei programmierbarer Steuerung und Staudrucküberwachung CES-3 mit TÜV-Certificat</t>
  </si>
  <si>
    <t>02AU03103001</t>
  </si>
  <si>
    <t>http://www.capristo.de/en/exhaustsystems/audi/audi-s4s5-v6/exhaustsystems.html</t>
  </si>
  <si>
    <t>Backpressure monitored exhaust system with two exhaust valves, incl. programmable controller CES-3 an TÜV Certificat</t>
  </si>
  <si>
    <t>Pre silencer spare pipes</t>
  </si>
  <si>
    <t>Cat spare pipes</t>
  </si>
  <si>
    <t>Vorschalldämpfer-Ersatzrohre</t>
  </si>
  <si>
    <t>Kat-Ersatzrohre</t>
  </si>
  <si>
    <t>02AU03103009</t>
  </si>
  <si>
    <t>02AU03103008</t>
  </si>
  <si>
    <t>S4/S5 (B8 &amp; 8F Limousine, Avant, Cabriolet and Facelift)</t>
  </si>
  <si>
    <t>Backpressure monitored exhaust system with two exhaust valves incl. programmable controller CES-3, inkl. part and TÜV certificate</t>
  </si>
  <si>
    <t>Klappengesteuerte Abgasanlage incl. frei programmierbarer Steuerung und Staudrucküberwachung CES-3, inkl Teilegutachten und Tüv Zertifikat</t>
  </si>
  <si>
    <t>http://www.capristo.de/en/exhaustsystems/audi/audi-s4s5-v8/exhaustsystems.html</t>
  </si>
  <si>
    <t>Pictures</t>
  </si>
  <si>
    <t>Models</t>
  </si>
  <si>
    <t>Order number</t>
  </si>
  <si>
    <t>Model</t>
  </si>
  <si>
    <t>Bentley</t>
  </si>
  <si>
    <t>Continental GT Speed W12</t>
  </si>
  <si>
    <t>02BE04103001</t>
  </si>
  <si>
    <t>02BE04103004</t>
  </si>
  <si>
    <t>cat replacement only</t>
  </si>
  <si>
    <t>http://www.capristo.de/en/exhaustsystems/bentley/continental-gt-speed-w12/exhaustsystems.html</t>
  </si>
  <si>
    <t>Continental GT V8 and GT V8 S</t>
  </si>
  <si>
    <t>Katersatzrohre, 4 Teile</t>
  </si>
  <si>
    <t>02BE03503004</t>
  </si>
  <si>
    <t>Mufflers only</t>
  </si>
  <si>
    <t>Middle silencer replacement pipes</t>
  </si>
  <si>
    <t>http://www.capristo.de/en/exhaustsystems/bentley/continental-gt-v8-s/exhaustsystems.html</t>
  </si>
  <si>
    <t>Continental Supersport W12 and GTC W12 (since Bj. 2011)</t>
  </si>
  <si>
    <t>02BE04903004</t>
  </si>
  <si>
    <t>mufflers (LR) only with approval</t>
  </si>
  <si>
    <t>cat replacement only, 4 parts</t>
  </si>
  <si>
    <t>http://www.capristo.de/en/exhaustsystems/bentley/continental-supersport-w12-gtc-w12/exhaustsystems.html</t>
  </si>
  <si>
    <t>BMW</t>
  </si>
  <si>
    <t>02BM02103003</t>
  </si>
  <si>
    <t>02BM02103004</t>
  </si>
  <si>
    <t>02BM02102012</t>
  </si>
  <si>
    <t>02BM02110001</t>
  </si>
  <si>
    <t>Mittelschalldämpfer einzeln</t>
  </si>
  <si>
    <t>Mittelschalldämpfer-Ersatzrohr (ohne TÜV)</t>
  </si>
  <si>
    <t>Middle silencer only</t>
  </si>
  <si>
    <t>Middle silencer spare pipes (not certified)</t>
  </si>
  <si>
    <t>Exhaust system with middle silencer, skirt and CES-3 controller an TÜV-certification</t>
  </si>
  <si>
    <t>http://www.capristo.de/en/exhaustsystems/bmw/428i/exhaustsystems.html</t>
  </si>
  <si>
    <t>Abgasanlage mit Mittelschalldämpfer, Schürze, Vacuumadapter und CES-3  mit Tüv-Zertifikat</t>
  </si>
  <si>
    <t>Heckschürzeneinsatz/Diffusor mit Tüv-Zertifikat, Polyurethan PU/PUR, mit Gitter und Befestigung, unlackiert</t>
  </si>
  <si>
    <t>435i (F32, F33, F36)</t>
  </si>
  <si>
    <t>428i (F32, F33, F36)</t>
  </si>
  <si>
    <t>Rear skirt apron/diffusor and certifcate, Polyurethane PU/PUR, with mesh and Screws, non lacquered</t>
  </si>
  <si>
    <t>02BM02103001</t>
  </si>
  <si>
    <t>Abgasanlage mit Mitteschalldämpferersatzrohr, Schürze und Steuerung CES-3</t>
  </si>
  <si>
    <t>http://www.capristo.de/en/exhaustsystems/bmw/435i/exhaustsystems.html</t>
  </si>
  <si>
    <t>http://www.capristo.de/en/exhaustsystems/bmw/435i/bmw-435i-428i-diffusor.html</t>
  </si>
  <si>
    <t>Exhaust system with middle silencer spare pipe, skirt and controller CES-3</t>
  </si>
  <si>
    <t>Rear skirt apron/diffusor, Polyurethane PU/PUR, with mesh and Screws, non lacquered wit certificate</t>
  </si>
  <si>
    <t>Heckschürzeneinsatz/Diffusor, Polyurethan PU/PUR, mit Gitter und Befestigung, unlackiert
mit Zertifikat</t>
  </si>
  <si>
    <t xml:space="preserve">BMW </t>
  </si>
  <si>
    <t>650i with V8 TwinTurbo (Typ F12, F13, F06, Bj./yr. 2011-2012</t>
  </si>
  <si>
    <t>02BM00903001</t>
  </si>
  <si>
    <t>http://www.capristo.de/en/exhaustsystems/bmw/650i/exhaustsystems.html</t>
  </si>
  <si>
    <t>Alpina B5 Biturbo</t>
  </si>
  <si>
    <t>02BM05503001</t>
  </si>
  <si>
    <t>Abgasanlage mit zwei Abgasklappen und Tüv-Gutachten</t>
  </si>
  <si>
    <t>Exhaust system with two exhaust valves and Tüv certification</t>
  </si>
  <si>
    <t>http://www.capristo.de/en/exhaustsystems/bmw/alpina-b5-biturbo/exhaustsystems.html</t>
  </si>
  <si>
    <t>02BM09903001</t>
  </si>
  <si>
    <t>http://www.capristo.de/en/exhaustsystems/bmw/m2-f87-2015/exhaustsystems.html</t>
  </si>
  <si>
    <t>M2 (F87 2015)</t>
  </si>
  <si>
    <t>02BM05603001</t>
  </si>
  <si>
    <t>http://www.capristo.de/en/exhaustsystems/bmw/m3-e92/exhaustsystems.html</t>
  </si>
  <si>
    <t>M3 E92</t>
  </si>
  <si>
    <t>M3 (F80) and M4 (F82, F83)</t>
  </si>
  <si>
    <t>02BM07403001</t>
  </si>
  <si>
    <t>02BM07403004</t>
  </si>
  <si>
    <t>02BM07403005</t>
  </si>
  <si>
    <t>Endschalldämpfer mit Steuerung und keramikbeschichteten Alu-Endrohren mit Unterdruckadapter, und programmierbarer Klappensteuerung CES-3, mit ECE Genehmigung</t>
  </si>
  <si>
    <t>Endschalldämpfer mit Steuerung und schrägen, polierten Edelstahlendrohren mit Unterdruckadapter, und programmierbarer Klappensteuerung CES-3, mit ECE Genehmigung</t>
  </si>
  <si>
    <t>Endschalldämpfer mit Steuerung und geraden, polierten Edelstahlendrohren mit Unterdruckadapter, und programmierbarer Klappensteuerung CES-3, mit ECE Genehmigung</t>
  </si>
  <si>
    <t xml:space="preserve">Muffler with controller and ceramic coated end tips with vacuumadapter and programmable valve controller CES-3, with ECE homologation, </t>
  </si>
  <si>
    <t xml:space="preserve">Muffler with controller and lateral, polished stainless end tips with vacuumadapter and programmable valve controller CES-3, with ECE homologation, </t>
  </si>
  <si>
    <t xml:space="preserve">Muffler with controller and straight, polished stainless end tips with vacuumadapter and programmable valve controller CES-3, with ECE homologation, </t>
  </si>
  <si>
    <t>http://www.capristo.de/en/exhaustsystems/bmw/m3-m4-f80-f82-f83/exhaustsystems.html</t>
  </si>
  <si>
    <t>Endschalldämpfer mit Steuerung und polierten Edelstahlendrohren</t>
  </si>
  <si>
    <t>02BM03803004</t>
  </si>
  <si>
    <t>mufflers with controller and polished stainless end pipes</t>
  </si>
  <si>
    <t>http://www.capristo.de/en/exhaustsystems/bmw/m5-f10/exhaustsystems.html</t>
  </si>
  <si>
    <t>http://www.capristo.de/en/exhaustsystems/bmw/m6-f12-f13/exhaustsystems.html</t>
  </si>
  <si>
    <t>Corvette C6 Z06 (2005-2013)</t>
  </si>
  <si>
    <t>Chevrolet</t>
  </si>
  <si>
    <t>02CH05703001</t>
  </si>
  <si>
    <t>http://www.capristo.de/en/exhaustsystems/chevrolet/corvette-c6-z06-2005-2013/exhaustsystems.html</t>
  </si>
  <si>
    <t>02CH09003005</t>
  </si>
  <si>
    <t>Endschalldämpfer für original Nachkatrohre (mit Adaptern für orig. Nachkatrohre)</t>
  </si>
  <si>
    <t>Muffler for original post cat pipes (incl. adapters für orig. post cat pipes)</t>
  </si>
  <si>
    <t>02CH09003001</t>
  </si>
  <si>
    <t>02CH09003004</t>
  </si>
  <si>
    <t>Muffler with post cat spare pipes</t>
  </si>
  <si>
    <t>Post cat spare pipes for CAPRISTO muffler</t>
  </si>
  <si>
    <t>Endschalldämpfer mit Nachkatersatzrohren</t>
  </si>
  <si>
    <t>Nachkatersatzrohre für CAPRISTO Endschalldämpfer</t>
  </si>
  <si>
    <t>http://www.capristo.de/de/exhaustsystems/chevrolet/corvette-c7-z06-2014/exhaustsystems.html</t>
  </si>
  <si>
    <t>02JA02803006</t>
  </si>
  <si>
    <t>F-Type V8 S Kompressor</t>
  </si>
  <si>
    <t>Jaguar</t>
  </si>
  <si>
    <t xml:space="preserve">Endschalldämpfer mit Klappen, incl. CES-3, mit ECE Genehmigung </t>
  </si>
  <si>
    <t>Muffler with valves, incl. CES-3, with ECE homologation</t>
  </si>
  <si>
    <t>http://www.capristo.de/en/exhaustsystems/jaguar/jaguar-f-type-v8-s-muffler/exhaustsystems.html</t>
  </si>
  <si>
    <t>F-Type V8 S (2WD only)</t>
  </si>
  <si>
    <t>02JA02803001</t>
  </si>
  <si>
    <t>02JA02803012</t>
  </si>
  <si>
    <t xml:space="preserve">Exhaust system with 100cpi sports cats, with x-pipe and CES-3 </t>
  </si>
  <si>
    <t xml:space="preserve">Exhaust system with 200cpi sports cats, with x-pipe and CES-3 </t>
  </si>
  <si>
    <t>http://www.capristo.de/en/exhaustsystems/jaguar/jaguar-f-type-v8-s-complete/exhaustsystems.html</t>
  </si>
  <si>
    <t>10PA07803001</t>
  </si>
  <si>
    <t>Pagani</t>
  </si>
  <si>
    <t>Zonda</t>
  </si>
  <si>
    <t>Exhaust system with valves, with 4 end pipes</t>
  </si>
  <si>
    <t>Abgasanlage mit Klappen, mit 4 Endrohren</t>
  </si>
  <si>
    <t>http://www.capristo.de/en/exhaustsystems/pagani/pagani-zonda/exhaustsystems.html</t>
  </si>
  <si>
    <t>Nissan</t>
  </si>
  <si>
    <t>GTR MK3 since 01/2012</t>
  </si>
  <si>
    <t>02NI09503001</t>
  </si>
  <si>
    <t>muffler (with homologation), middle silencer post cat pipe D 80 (without homologation), CES-3</t>
  </si>
  <si>
    <t>Endschalldämpfer (mit Genehmigung), Mittelschalldämpfer-Nachkatersatzrohr D 80 (ohne Genehmigung), CES-3</t>
  </si>
  <si>
    <t>http://www.capristo.de/en/exhaustsystems/nissan/gtr-mk3/exhaustsystems.html</t>
  </si>
  <si>
    <t>Maserati</t>
  </si>
  <si>
    <t>Ghibli</t>
  </si>
  <si>
    <t>Endschalldämpfer, Mittelschalldämpferersatzrohre und CES-3</t>
  </si>
  <si>
    <t>Muffler, middle silencer spare pipes and CES-3</t>
  </si>
  <si>
    <t>Gran Turismo</t>
  </si>
  <si>
    <t>02MA07003001</t>
  </si>
  <si>
    <t>02MA07003002</t>
  </si>
  <si>
    <t>02MA07003003</t>
  </si>
  <si>
    <t>Muffler incl. programmable control unit</t>
  </si>
  <si>
    <t xml:space="preserve">Muffler without progr. control unit (only for cars with OEM valve contol) </t>
  </si>
  <si>
    <t>X Pipe</t>
  </si>
  <si>
    <t>Endschalldämpfer incl programmierbarer Steuerung</t>
  </si>
  <si>
    <t>Endschalldämpfer ohne programmierbare Steuerung (Dies ist nur bei den Fahrzeugen möglich, die serienmäßig über eine Klappensteuerung verfügen)</t>
  </si>
  <si>
    <t>Quattroporte</t>
  </si>
  <si>
    <t>02MA07103001</t>
  </si>
  <si>
    <t>02MA07103002</t>
  </si>
  <si>
    <t>02MA07103003</t>
  </si>
  <si>
    <t>Muffler without progr. control unit only for cars with OEM valve contol)</t>
  </si>
  <si>
    <t>http://www.capristo.de/en/exhaustsystems/maserati/quattroporte/exhaustsystems.html</t>
  </si>
  <si>
    <t>http://www.capristo.de/en/exhaustsystems/maserati/gran-turismo/exhaustsystems.html</t>
  </si>
  <si>
    <t>http://www.capristo.de/en/exhaustsystems/maserati/ghibli/exhaustsystems.html</t>
  </si>
  <si>
    <t>02FE05803001</t>
  </si>
  <si>
    <t>Exhaust system without valves
 Sound 1/2/3</t>
  </si>
  <si>
    <t>Abgasanlage ohne Klappen, Sound 1/2/3</t>
  </si>
  <si>
    <t>Ferrari</t>
  </si>
  <si>
    <t>http://www.capristo.de/en/exhaustsystems/ferrari/328/exhaustsystems.html</t>
  </si>
  <si>
    <t xml:space="preserve">Abgasanlage mit Klappen, inkl. CES-3 Steuerung
</t>
  </si>
  <si>
    <t>02FE05803002</t>
  </si>
  <si>
    <t>Exhaust system with valves, incl. CES-3</t>
  </si>
  <si>
    <t>http://www.capristo.de/en/exhaustsystems/ferrari/328/ferrari-328-klappengesteuert.html</t>
  </si>
  <si>
    <t>02FE06003002</t>
  </si>
  <si>
    <t>Sportkatalysatoren 200 Zellen ohne Hitzeschutz</t>
  </si>
  <si>
    <t>Sportkatalysatoren 200 Zellen mit Hitzeschutz</t>
  </si>
  <si>
    <t>02FE06103002</t>
  </si>
  <si>
    <t>Katersatzrohre</t>
  </si>
  <si>
    <t>Abgasanlage ohne Klappen, Sound 1/2/3, ohne Tüv</t>
  </si>
  <si>
    <t>Sports catalytic converter 200 cells without heat protection</t>
  </si>
  <si>
    <t>Sports catalytic converter 200 cells with heat protection</t>
  </si>
  <si>
    <t>Catalyst spare pipe</t>
  </si>
  <si>
    <t>Exhaust system, no valves, Sound 1/2/3 without Tuev</t>
  </si>
  <si>
    <t>http://www.capristo.de/en/exhaustsystems/ferrari/348/exhaustsystems.html</t>
  </si>
  <si>
    <t>02FE06003001</t>
  </si>
  <si>
    <t>Abgasanlage mit Klappen ohne Tüv</t>
  </si>
  <si>
    <t>Exhaust system with valves</t>
  </si>
  <si>
    <t>http://www.capristo.de/en/exhaustsystems/ferrari/348/ferrari-348-klappengesteuert.html</t>
  </si>
  <si>
    <t>01FE06010001</t>
  </si>
  <si>
    <t xml:space="preserve">Zahnriemen Abdeckungskit bestehend aus 5 Teilen </t>
  </si>
  <si>
    <t>timing belt cover kit, set consisting of 5 parts</t>
  </si>
  <si>
    <t>http://www.capristo.de/en/exhaustsystems/ferrari/348/348-zahnriemen-abdeckungskit.html</t>
  </si>
  <si>
    <t>01FE06003006</t>
  </si>
  <si>
    <t>Water pump</t>
  </si>
  <si>
    <t>Wasserpumpe</t>
  </si>
  <si>
    <t>http://www.capristo.de/en/exhaustsystems/ferrari/348/ferrari-355-wasserpumpe.html</t>
  </si>
  <si>
    <t>02FE03003001</t>
  </si>
  <si>
    <t>02FE03003002</t>
  </si>
  <si>
    <t>02FE03003003</t>
  </si>
  <si>
    <t>Sportkatalysatoren 5.2 ohne Hitzeschutz</t>
  </si>
  <si>
    <t>Sportkatalysatoren 5.2 mit Hitzeschutz</t>
  </si>
  <si>
    <t>Sportkatalysatoren 2.7 ohne Hitzeschutz</t>
  </si>
  <si>
    <t>Sportkatalysatoren 2.7 mit Hitzeschutz</t>
  </si>
  <si>
    <t>02FE03003008</t>
  </si>
  <si>
    <t>02FE03003009</t>
  </si>
  <si>
    <t>02FE03003004</t>
  </si>
  <si>
    <t>F355</t>
  </si>
  <si>
    <t>Abgasanlage ohne Klappen, ohne Tüv</t>
  </si>
  <si>
    <t>Sports catalytic converter 5.2 without heat</t>
  </si>
  <si>
    <t>Sports catalytic converter 5.2 with heat protection</t>
  </si>
  <si>
    <t>Sports catalytic converter 2.7 without heat protection</t>
  </si>
  <si>
    <t>Sports catalytic converter 2.7 with heat protection</t>
  </si>
  <si>
    <t>Catalyst spare pipes</t>
  </si>
  <si>
    <t>Exhaust system, without valves, without tuev</t>
  </si>
  <si>
    <t>http://www.capristo.de/en/exhaustsystems/ferrari/355/exhaustsystems.html</t>
  </si>
  <si>
    <t>Abgasklappenkit bestehend aus Abgasklappe, Unterdruckdose mit Hitzeschutz, Schlauch, Dichtungsringe, elektromagnetisches Umschaltventil</t>
  </si>
  <si>
    <t>02FE03003005</t>
  </si>
  <si>
    <t>Exhaust valve kit with exhaust valve, electromagnetic valve, back pressure tube made of silicon, two sealing rings and vacuum devices with heat protectors</t>
  </si>
  <si>
    <t>http://www.capristo.de/en/exhaustsystems/ferrari/355/ferrari-355-abgasklappenkit.html</t>
  </si>
  <si>
    <t>http://www.capristo.de/en/exhaustsystems/ferrari/355/ferrari-355-wasserpumpe.html</t>
  </si>
  <si>
    <t>02FE02203001</t>
  </si>
  <si>
    <t>02FE02203005</t>
  </si>
  <si>
    <t>02FE02203006</t>
  </si>
  <si>
    <t>02FE02203004</t>
  </si>
  <si>
    <t>Sportkatalysatoren ohne Hitzeschutz 200 Zellen</t>
  </si>
  <si>
    <t>Sportkatalysatoren mit Hitzeschutz 200 Zellen</t>
  </si>
  <si>
    <t>Sports catalytic converter without heat protection 200 cells</t>
  </si>
  <si>
    <t>Sports catalytic converters with heat protection 200 cells</t>
  </si>
  <si>
    <t>Cat replacement pipes</t>
  </si>
  <si>
    <t>http://www.capristo.de/en/exhaustsystems/ferrari/360/exhaustsystems.html</t>
  </si>
  <si>
    <t>02FE02203002</t>
  </si>
  <si>
    <t>Abgasanlage mit Abgasklappen, twin sound</t>
  </si>
  <si>
    <t>Exhaust system without valves, sound 1/2/3</t>
  </si>
  <si>
    <t xml:space="preserve">Exhaust system with valves, twin sound </t>
  </si>
  <si>
    <t>http://www.capristo.de/en/exhaustsystems/ferrari/360/ferrari-360-twin-sound.html</t>
  </si>
  <si>
    <t>02FE02203003</t>
  </si>
  <si>
    <t>Abgasanlage mit Klappen, Sound 1/3</t>
  </si>
  <si>
    <t>Exhaust system with valves, sound 1/3</t>
  </si>
  <si>
    <t>http://www.capristo.de/en/exhaustsystems/ferrari/360/ferrari-360-13.html</t>
  </si>
  <si>
    <t>01FE02203007</t>
  </si>
  <si>
    <t>http://www.capristo.de/en/exhaustsystems/ferrari/360/ferrari-355-wasserpumpe.html</t>
  </si>
  <si>
    <t xml:space="preserve">Endschalldämpfer, twin sound, mit Abgasklappen </t>
  </si>
  <si>
    <t>02FE02303001</t>
  </si>
  <si>
    <t>02FE02303002</t>
  </si>
  <si>
    <t>02FE02303003</t>
  </si>
  <si>
    <t>02FE02303004</t>
  </si>
  <si>
    <t>02FE02303005</t>
  </si>
  <si>
    <t>02FE02303011</t>
  </si>
  <si>
    <t>1 Satz Fächerkrümmer incl. Hitzeschutz</t>
  </si>
  <si>
    <t>Halterung für original Abgasanlage, erforderlich</t>
  </si>
  <si>
    <t>1 Satz Rennsportkatalysatoren 200 Zeller</t>
  </si>
  <si>
    <t>1 Satz Rennsportkatalysatoren 200 Zeller mit Hitzeschutz</t>
  </si>
  <si>
    <t>1 Satz Katersatzrohre</t>
  </si>
  <si>
    <t>muffler, twin sound, with valves</t>
  </si>
  <si>
    <t>Set of Manifolds incl. heat protectors</t>
  </si>
  <si>
    <t>Bracket kit for original muffler, required</t>
  </si>
  <si>
    <t>Sports catalytic converter 200 cell</t>
  </si>
  <si>
    <t>Sports catalytic converter 200 cell with heat protectors</t>
  </si>
  <si>
    <t>Set of cat spare pipes</t>
  </si>
  <si>
    <t>http://www.capristo.de/en/exhaustsystems/ferrari/430/exhaustsystems.html</t>
  </si>
  <si>
    <t>02FE02303008</t>
  </si>
  <si>
    <t>Endschalldämpfer ohne Klappen (Racing)</t>
  </si>
  <si>
    <t xml:space="preserve">muffler without valves, (racing) </t>
  </si>
  <si>
    <t xml:space="preserve">430 Scuderia </t>
  </si>
  <si>
    <t>02FE02303006</t>
  </si>
  <si>
    <t>02FE02303007</t>
  </si>
  <si>
    <t>Endschalldämpfer mit Klappen und Sportkats + Hitzeschutz + FB Kit</t>
  </si>
  <si>
    <t>Satz Krümmer incl. Hitzeschutz</t>
  </si>
  <si>
    <t>Satz Sportkatalysatoren 200cpi incl. Hitzeschutz</t>
  </si>
  <si>
    <t>Muffler with valves and 200cpi sports cats, heat protectors and remote control kit</t>
  </si>
  <si>
    <t>Set of sport cats 200cpi incl. heat protection</t>
  </si>
  <si>
    <t>http://www.capristo.de/en/exhaustsystems/ferrari/430-scuderia/exhaustsystems.html</t>
  </si>
  <si>
    <t>02FE02303013</t>
  </si>
  <si>
    <t>Header with heat protectors</t>
  </si>
  <si>
    <t>Krümmer mit Hitzeschutz</t>
  </si>
  <si>
    <t>http://www.capristo.de/en/exhaustsystems/ferrari/430-scuderia/ferrari-430-scuderia-kruemmer.html</t>
  </si>
  <si>
    <t xml:space="preserve">Ferrari </t>
  </si>
  <si>
    <t>456 GT</t>
  </si>
  <si>
    <t>Pre-muffler spare tubes</t>
  </si>
  <si>
    <t>http://www.capristo.de/en/exhaustsystems/ferrari/456-gt-pre-muffler-spare-pipes/exhaustsystems.html</t>
  </si>
  <si>
    <t>Mittelschalldämpferersatzrohre</t>
  </si>
  <si>
    <t>01FE06103003</t>
  </si>
  <si>
    <t>water pump</t>
  </si>
  <si>
    <t>http://www.capristo.de/en/exhaustsystems/ferrari/456-gt-pre-muffler-spare-pipes/ferrari-456-gt-wasserpumpe.html</t>
  </si>
  <si>
    <t>458 Italia</t>
  </si>
  <si>
    <t>02FE00403006</t>
  </si>
  <si>
    <t>02FE00405006</t>
  </si>
  <si>
    <t>Set of manifolds incl. heat protectors, optional</t>
  </si>
  <si>
    <t>Exhaust system, valve controlled, incl. remote control kit</t>
  </si>
  <si>
    <t>Satz Fächerkrümmer mit Hitzeschutz, optional</t>
  </si>
  <si>
    <t>Abgasanlage mit Abgasklappen, incl. FB-Kit</t>
  </si>
  <si>
    <t>http://www.capristo.de/en/exhaustsystems/ferrari/458-italia/exhaustsystems.html</t>
  </si>
  <si>
    <t>Katalysatoren-Satz (L/R) für den Ferrari 458 Spider, Speciale und Italia, 100 Zellen, ohne Hitzeschutz</t>
  </si>
  <si>
    <t>Catalytic converter set (L/R) for the Ferrari 458 Spider, Speciale and Italia, 100 cpi, without heat protection</t>
  </si>
  <si>
    <t>http://www.capristo.de/en/exhaustsystems/ferrari/458-italia/ferrari-458-katalysator.html?type=ferrari-458-katalysator-100-zellen-81</t>
  </si>
  <si>
    <t>02FE004030041</t>
  </si>
  <si>
    <t>Catalytic converter set (L/R) for the Ferrari 458 Spider, Speciale and Italia, 100 cpi, with heat protection</t>
  </si>
  <si>
    <t>http://www.capristo.de/en/exhaustsystems/ferrari/458-italia/ferrari-458-katalysator.html?type=ferrari-458-katalysator-100-zellen-mit-hitzeschutz-82</t>
  </si>
  <si>
    <t>02FE00403004</t>
  </si>
  <si>
    <t>Katalysatoren-Satz (L/R) für den Ferrari 458 Spider, Speciale und Italia, 100 Zellen, mit Hitzeschutz</t>
  </si>
  <si>
    <t>Katalysatoren-Satz (L/R) für den Ferrari 458 Spider, Speciale und Italia, 200 Zellen, ohne Hitzeschutz</t>
  </si>
  <si>
    <t>02FE004030051</t>
  </si>
  <si>
    <t>Catalytic converter set (L/R) for the Ferrari 458 Spider, Speciale and Italia, 200 cpi, without heat protection</t>
  </si>
  <si>
    <t>http://www.capristo.de/en/exhaustsystems/ferrari/458-italia/ferrari-458-katalysator.html?type=ferrari-458-katalysator-200-zellen-83</t>
  </si>
  <si>
    <t>02FE00403005</t>
  </si>
  <si>
    <t>Catalytic converter set (L/R) for the Ferrari 458 Spider, Speciale and Italia, 200 cpi, with heat protection</t>
  </si>
  <si>
    <t>http://www.capristo.de/en/exhaustsystems/ferrari/458-italia/ferrari-458-katalysator.html?type=ferrari-458-katalysator-200-zellen-mit-hitzeschutz-84</t>
  </si>
  <si>
    <t>Katalysatoren-Satz (L/R) für den Ferrari 458 Spider, Speciale und Italia, 200 Zellen, mit Hitzeschutz</t>
  </si>
  <si>
    <t>http://www.capristo.de/en/exhaustsystems/ferrari/458-italia/ferrari-458-katersatzrohre.html</t>
  </si>
  <si>
    <t>02FE00403022</t>
  </si>
  <si>
    <t>Katersatzrohre für den Ferrari 458 Spider, Italia und Speciale, nkl. Hitzeschutz</t>
  </si>
  <si>
    <t>Cat delete pipes for the 458 Spider, Italia and Speciale, incl. heat protection</t>
  </si>
  <si>
    <t>Krümmerflansch für den Ferrari 458 Italia, Spider und Speciale</t>
  </si>
  <si>
    <t>02FE00403023</t>
  </si>
  <si>
    <t>Flange for the 458 Italia, Spider and Speciale,</t>
  </si>
  <si>
    <t>http://www.capristo.de/en/exhaustsystems/ferrari/458-italia/ferrari-458ff-distanzscheiben.html</t>
  </si>
  <si>
    <t>01FE00403007</t>
  </si>
  <si>
    <t>01FE00403008</t>
  </si>
  <si>
    <t>http://www.capristo.de/en/exhaustsystems/ferrari/458-italia/ferrari-458-kruemmerflansch.html</t>
  </si>
  <si>
    <t xml:space="preserve">Air box for the Ferrari 458 Speciale, Spider and Italia, full carbon fabric L glossy </t>
  </si>
  <si>
    <t xml:space="preserve">Air box for the Ferrari 458 Speciale, Spider and Italia, full carbon fabric L matted </t>
  </si>
  <si>
    <t>03FE00410004LG</t>
  </si>
  <si>
    <t>03FE00410004LM</t>
  </si>
  <si>
    <t>http://www.capristo.de/en/exhaustsystems/ferrari/458-italia/ferrari-458-carbonteile.html?type=ferrari-458-luftfilterkasten--airbox-30</t>
  </si>
  <si>
    <t xml:space="preserve">Airbox Oberteil für den Ferrari 458 Speciale, Spider und Italia, Vollcarbon Gewebe L glanzlackiert </t>
  </si>
  <si>
    <t xml:space="preserve">Airbox Oberteil für den Ferrari 458 Speciale, Spider und Italia, Vollcarbon Gewebe L mattlackiert </t>
  </si>
  <si>
    <t xml:space="preserve">Außenspiegelgehäuse-Satz (rechtes u. linkes Spiegelgehäuse) für den Ferrari 458, Vollcarbon Gewebe L, glanzlackiert </t>
  </si>
  <si>
    <t xml:space="preserve">Außenspiegelgehäuse-Satz (rechtes u. linkes Spiegelgehäuse) für den Ferrari 458, Vollcarbon Gewebe L, mattlackiert </t>
  </si>
  <si>
    <t>03FE00410005LG</t>
  </si>
  <si>
    <t>03FE00410005LM</t>
  </si>
  <si>
    <t xml:space="preserve">Exterior mirror-case set (right and left mirror case) for the Ferrari 458, full carbon fabric L, glossy </t>
  </si>
  <si>
    <t xml:space="preserve">Exterior mirror-case set (right and left mirror case) for the Ferrari 458, full carbon fabric L, matted </t>
  </si>
  <si>
    <t>http://www.capristo.de/en/exhaustsystems/ferrari/458-italia/ferrari-458-carbonteile.html?type=ferrari-458-carbon-spiegel-71</t>
  </si>
  <si>
    <t xml:space="preserve">Motor compartment front- and side covers (set right, left and front) for the Ferrari 458 Speciale and Italia. 100% carbon fabric L glossy </t>
  </si>
  <si>
    <t>Motor compartment front- and side covers (set right, left and front) for the Ferrari 458 Speciale and Italia. 100% carbon fabric L matted</t>
  </si>
  <si>
    <t>http://www.capristo.de/en/exhaustsystems/ferrari/458-italia/ferrari-458-carbonteile.html?type=ferrari-458-specialeitalia-seitenverkleidungen-72</t>
  </si>
  <si>
    <t xml:space="preserve">Motorraum Front- und Seitenverkleidungen (Set rechts, links und vorne) für den Ferrari 458 Speciale und Italia. 100% Carbon Gewebe L glanzlackiert </t>
  </si>
  <si>
    <t xml:space="preserve">Motorraum Front- und Seitenverkleidungen (Set rechts, links und vorne) für den Ferrari 458 Speciale und Italia. 100% Carbon Gewebe L mattlackiert </t>
  </si>
  <si>
    <t>03FE00410009LG</t>
  </si>
  <si>
    <t>03FE00410009LM</t>
  </si>
  <si>
    <t xml:space="preserve">Schlossabdeckung (im Motorraum) 100% Carbon Italia Schriftzug, Gewebe L mattlackiert </t>
  </si>
  <si>
    <t xml:space="preserve">Schlossabdeckung (im Motorraum) 100% Carbon Italia Schriftzug, Gewebe L glanzlackiert </t>
  </si>
  <si>
    <t>03FE004100101LM</t>
  </si>
  <si>
    <t>http://www.capristo.de/en/exhaustsystems/ferrari/458-italia/ferrari-458-carbonteile.html?type=ferrari-458-italiaspider-schlossabdeckung-74</t>
  </si>
  <si>
    <t xml:space="preserve">Lock cover (inside motor compartment) for the Ferrari 458 Italia genuine lettering with nuts is included, 100% carbon fabric L glossy </t>
  </si>
  <si>
    <t xml:space="preserve">Lock cover (inside motor compartment) for the Ferrari 458 Italia genuine lettering with nuts is included, 100% carbon fabric L matted </t>
  </si>
  <si>
    <t xml:space="preserve">Set of front wings (L/R) for the Ferrari 458 Spider and Italia, full carbon, with mounting flange fabric L, glossy </t>
  </si>
  <si>
    <t xml:space="preserve">Set of front wings (L/R) for the Ferrari 458 Spider and Italia, full carbon, with mounting flange fabric L, matted </t>
  </si>
  <si>
    <t>http://www.capristo.de/en/exhaustsystems/ferrari/458-italia/ferrari-458-carbonteile.html?type=ferrari-458-italiaspider-frontfluegel-80</t>
  </si>
  <si>
    <t>03FE00410011LG</t>
  </si>
  <si>
    <t>03FE00410011LM</t>
  </si>
  <si>
    <t xml:space="preserve">Frontfluegelsatz (L/R) für den Ferrari 458 Spider und Italia aus Vollcarbon mit Befestigungsflansch Gewebe L, glanzlackiert </t>
  </si>
  <si>
    <t xml:space="preserve">Frontfluegelsatz (L/R) für den Ferrari 458 Spider und Italia aus Vollcarbon mit Befestigungsflansch Gewebe L, mattlackiert </t>
  </si>
  <si>
    <t>Heckdiffusor für den Ferrari 458 Spider und Italia aus Vollcarbon, einbaufertig incl. Befestigungsmaterial</t>
  </si>
  <si>
    <t>03FE00410021LG</t>
  </si>
  <si>
    <t>03FE00410021LM</t>
  </si>
  <si>
    <t xml:space="preserve">Rear diffusor for the Ferrari 458 Spider and Italia made of full carbon, ready to use incl. mounting material fabric L glossy </t>
  </si>
  <si>
    <t xml:space="preserve">Rear diffusor for the Ferrari 458 Spider and Italia made of full carbon, ready to use incl. mounting material fabric L matted </t>
  </si>
  <si>
    <t>http://www.capristo.de/en/exhaustsystems/ferrari/458-italia/ferrari-458-carbonteile.html?type=ferrari-458-spideritalia-diffusor-110</t>
  </si>
  <si>
    <t>Tank cap out of carbon for the Ferrari 458 Speciale, Spider and Italia, with threaded bolts on the rear side fabric L glossy</t>
  </si>
  <si>
    <t xml:space="preserve">Tank cap out of carbon for the Ferrari 458 Speciale, Spider and Italia, with threaded bolts on the rear side fabric L matted </t>
  </si>
  <si>
    <t>http://www.capristo.de/en/exhaustsystems/ferrari/458-italia/ferrari-458-carbonteile.html?type=ferrari-458-tankdeckel-92</t>
  </si>
  <si>
    <t xml:space="preserve">Tankdeckel aus Vollcarbon für den Ferrari 458 Speciale, Spider und Italia, mit rückwärtigen Schraubbolzen Gewebe L glanzlackiert </t>
  </si>
  <si>
    <t xml:space="preserve">Tankdeckel aus Vollcarbon für den Ferrari 458 Speciale, Spider und Italia, mit rückwärtigen Schraubbolzen Gewebe L mattlackiert </t>
  </si>
  <si>
    <t>03FE00410016LG</t>
  </si>
  <si>
    <t>03FE00410016LM</t>
  </si>
  <si>
    <t>458 Speciale</t>
  </si>
  <si>
    <t>http://www.capristo.de/en/exhaustsystems/ferrari/458-speciale/ferrari-458-carbonteile.html?type=ferrari-458-carbon-spiegel-71</t>
  </si>
  <si>
    <t>http://www.capristo.de/en/exhaustsystems/ferrari/458-speciale/ferrari-458-carbonteile.html?type=ferrari-458-luftfilterkasten--airbox-30</t>
  </si>
  <si>
    <t>03FE00410019LG</t>
  </si>
  <si>
    <t>03FE00410019LM</t>
  </si>
  <si>
    <t xml:space="preserve">Front fins (Set of four parts L/R), full carbon fabric L glossy </t>
  </si>
  <si>
    <t xml:space="preserve">Front fins (Set of four parts L/R), full carbon fabric L matted </t>
  </si>
  <si>
    <t>http://www.capristo.de/en/exhaustsystems/ferrari/458-speciale/ferrari-458-carbonteile.html?type=ferrari-458-speciale-frontfinnen-108</t>
  </si>
  <si>
    <t xml:space="preserve">Frontfinnen (Set aus vier Teilen L/R), Vollcarbon Gewebe L glanzlackiert </t>
  </si>
  <si>
    <t xml:space="preserve">Frontfinnen (Set aus vier Teilen L/R), Vollcarbon Gewebe L mattlackiert </t>
  </si>
  <si>
    <t xml:space="preserve">Luftauslassrippen Front, Set L+R (6 Teile) Vollcarbon Gewebe L glanzlackiert </t>
  </si>
  <si>
    <t xml:space="preserve">Luftauslassrippen Front, Set L+R (6 Teile) Vollcarbon Gewebe L mattlackiert </t>
  </si>
  <si>
    <t>03FE00410015LG</t>
  </si>
  <si>
    <t>03FE00410015LM</t>
  </si>
  <si>
    <t xml:space="preserve">Air outlet ribs front, Set L+R (6 parts), full carbon fabric L glossy </t>
  </si>
  <si>
    <t xml:space="preserve">Air outlet ribs front, Set L+R (6 parts), full carbon fabric L matted </t>
  </si>
  <si>
    <t>http://www.capristo.de/en/exhaustsystems/ferrari/458-speciale/ferrari-458-carbonteile.html?type=ferrari-458-speciale-luftauslassrippen-87</t>
  </si>
  <si>
    <t>http://www.capristo.de/en/exhaustsystems/ferrari/458-speciale/ferrari-458-carbonteile.html?type=ferrari-458-specialeitalia-seitenverkleidungen-72</t>
  </si>
  <si>
    <t xml:space="preserve">Motor compartment front- and side covers (set right, left and front) for the Ferrari 458 Speciale and Italia. 100% carbon fabric L matted </t>
  </si>
  <si>
    <t xml:space="preserve">Air intake flaps front, Set L+R, full carbon, fabric L glossy </t>
  </si>
  <si>
    <t xml:space="preserve">Air intake flaps front, Set L+R, full carbon, fabric L matted </t>
  </si>
  <si>
    <t>http://www.capristo.de/en/exhaustsystems/ferrari/458-speciale/ferrari-458-carbonteile.html?type=ferrari-458-speciale-lufteinlassklappen-88</t>
  </si>
  <si>
    <t>03FE00410014LG</t>
  </si>
  <si>
    <t>03FE00410014LM</t>
  </si>
  <si>
    <t xml:space="preserve">Lufteinlassklappen Front, Set L+R, Vollcarbon Gewebe L glanzlackiert </t>
  </si>
  <si>
    <t xml:space="preserve">Lufteinlassklappen Front, Set L+R, Vollcarbon Gewebe L mattlackiert </t>
  </si>
  <si>
    <t>03FE00410010LG</t>
  </si>
  <si>
    <t xml:space="preserve">Schlossabdeckung (im Motorraum),original Schriftzug mit Muttern ist beigelegt, 100% Carbon Gewebe L glanzlackiert </t>
  </si>
  <si>
    <t xml:space="preserve">Schlossabdeckung (im Motorraum),original Schriftzug mit Muttern ist beigelegt, 100% Carbon Gewebe L mattlackiert </t>
  </si>
  <si>
    <t>http://www.capristo.de/en/exhaustsystems/ferrari/458-speciale/ferrari-458-carbonteile.html?type=ferrari-458-speciale-schlossabdeckung-73</t>
  </si>
  <si>
    <t xml:space="preserve">Lock cover (inside motor compartment), genuine lettering with nuts is included, 100% carbon fabric L glossy </t>
  </si>
  <si>
    <t xml:space="preserve">Lock cover (inside motor compartment), genuine lettering with nuts is included, 100% carbon fabric L matted </t>
  </si>
  <si>
    <t xml:space="preserve">Side fins, set L+R, full carbon fabric L glossy </t>
  </si>
  <si>
    <t xml:space="preserve">Side fins, set L+R, full carbon fabric L matted </t>
  </si>
  <si>
    <t>03FE00410013LG</t>
  </si>
  <si>
    <t>03FE00410013LM</t>
  </si>
  <si>
    <t xml:space="preserve">Seitenfinnen, Set L+R, Vollcarbon, Gewebe L glanzlackiert </t>
  </si>
  <si>
    <t xml:space="preserve">Seitenfinnen, Set L+R, Vollcarbon, Gewebe L mattlackiert </t>
  </si>
  <si>
    <t>http://www.capristo.de/en/exhaustsystems/ferrari/458-speciale/ferrari-458-carbonteile.html?type=ferrari-458-speciale-seitenfinnen-90</t>
  </si>
  <si>
    <t>http://www.capristo.de/en/exhaustsystems/ferrari/458-speciale/ferrari-458-carbonteile.html?type=ferrari-458-tankdeckel-92</t>
  </si>
  <si>
    <t xml:space="preserve">Spoiler, front, full carbon fabric L glossy </t>
  </si>
  <si>
    <t xml:space="preserve">Spoiler, front, full carbon fabric L matted </t>
  </si>
  <si>
    <t>http://www.capristo.de/en/exhaustsystems/ferrari/458-speciale/ferrari-458-carbonteile.html?type=ferrari-458-speciale-spoiler-89</t>
  </si>
  <si>
    <t>03FE00410012LG</t>
  </si>
  <si>
    <t>03FE00410012LM</t>
  </si>
  <si>
    <t xml:space="preserve">Spoiler, Front, Vollcarbon, Gewebe L glanzlackiert </t>
  </si>
  <si>
    <t xml:space="preserve">Spoiler, Front, Vollcarbon, Gewebe L mattlackiert </t>
  </si>
  <si>
    <t xml:space="preserve">Heckdiffusor aus Vollcarbon, mit Carbon-PUR Luftklappen und Vorrichtungen für die Klappenmechanik, einbaufertig incl. Befestigungsmaterial Gewebe L glanzlackiert </t>
  </si>
  <si>
    <t xml:space="preserve">Heckdiffusor aus Vollcarbon, mit Carbon-PUR Luftklappen und Vorrichtungen für die Klappenmechanik, einbaufertig incl. Befestigungsmaterial Gewebe L mattlackiert </t>
  </si>
  <si>
    <t xml:space="preserve">Rear diffusor made of full carbon, with PUR-carbon air flaps and structures for the flap mechanics, ready to use with mounting parts, fabric L glossy </t>
  </si>
  <si>
    <t xml:space="preserve">Rear diffusor made of full carbon, with PUR-carbon air flaps and structures for the flap mechanics, ready to use with mounting parts, fabric L matted </t>
  </si>
  <si>
    <t>http://www.capristo.de/en/exhaustsystems/ferrari/458-speciale/ferrari-458-carbonteile.html?type=ferrari-458-speciale-diffusor-109</t>
  </si>
  <si>
    <t>03FE00410020LG</t>
  </si>
  <si>
    <t>03FE00410020LM</t>
  </si>
  <si>
    <t xml:space="preserve">458 Spider </t>
  </si>
  <si>
    <t xml:space="preserve">Motorhaube 100% Carbon, mit Belüftungsöffnungen und Scheibe aus Sicherheitsglas, Gewebe L, Carbon roh </t>
  </si>
  <si>
    <t xml:space="preserve">Motorhaube 100% Carbon, mit Belüftungsöffnungen und Scheibe aus Sicherheitsglas, Gewebe L, lackierfertig außen </t>
  </si>
  <si>
    <t xml:space="preserve">Motorhaube 100% Carbon, mit Belüftungsöffnungen und Scheibe aus Sicherheitsglas, Gewebe L, lackierfertig innen und außen </t>
  </si>
  <si>
    <t xml:space="preserve">Motorhaube 100% Carbon, mit Belüftungsöffnungen und Scheibe aus Sicherheitsglas, Gewebe L, lackierfertig außen, innen jedoch Sichtcarbon mit 2x Klarlack </t>
  </si>
  <si>
    <t>Scheibe für GPS-Ante</t>
  </si>
  <si>
    <t>Scheibe ohne GPS Antenne</t>
  </si>
  <si>
    <t>03FE00410006L</t>
  </si>
  <si>
    <t>03FE004100061L</t>
  </si>
  <si>
    <t>03FE004100062L</t>
  </si>
  <si>
    <t>03FE004100063L</t>
  </si>
  <si>
    <t>03FE00410017</t>
  </si>
  <si>
    <t>03FE00410018</t>
  </si>
  <si>
    <t>Engine bonnet with ventilation ports and glass pane of safety glass, 100% carbon, fabric L, carbon raw</t>
  </si>
  <si>
    <t xml:space="preserve">Engine bonnet with ventilation ports and glass pane of safety glass, 100% carbon, fabric L, ready for painting on outside </t>
  </si>
  <si>
    <t xml:space="preserve">Engine bonnet with ventilation ports and glass pane of safety glass, 100% carbon, fabric L, ready for painting on outside and inside </t>
  </si>
  <si>
    <t>Engine bonnet with ventilation ports and glass pane of safety glass, 100% carbon, fabric L, ready for painting on outside, but inside with shiny finish carbon (two layers of clear lacquer)</t>
  </si>
  <si>
    <t>different pane for GPS antenna</t>
  </si>
  <si>
    <t>pane without GPS antenna</t>
  </si>
  <si>
    <t>http://www.capristo.de/en/exhaustsystems/ferrari/458-spider/ferrari-458-carbonteile.html?type=ferrari-458-carbon-spiegel-71</t>
  </si>
  <si>
    <t>http://www.capristo.de/en/exhaustsystems/ferrari/458-spider/ferrari-458-carbonteile.html?type=ferrari-458-luftfilterkasten--airbox-30</t>
  </si>
  <si>
    <t>http://www.capristo.de/en/exhaustsystems/ferrari/458-spider/ferrari-458-carbonteile.html?type=ferrari-458-spider-heckklappe-61</t>
  </si>
  <si>
    <t xml:space="preserve">Motor compartment side covers (set 2 prt. Left and right), 100% carbon, fabric L glossy </t>
  </si>
  <si>
    <t xml:space="preserve">Motor compartment side covers (set 2 prt. Left and right), 100% carbon, fabric L matted </t>
  </si>
  <si>
    <t>http://www.capristo.de/en/exhaustsystems/ferrari/458-spider/ferrari-458-carbonteile.html?type=ferrari-458-spider-carbon-seitenverkleidung-69</t>
  </si>
  <si>
    <t>03FE00410001LG</t>
  </si>
  <si>
    <t>03FE00410001LM</t>
  </si>
  <si>
    <t xml:space="preserve">Motorraum Seitenverkleidungen (Set 2tlg. Links und rechts), 100% Carbon, Gewebe L glanzlackiert </t>
  </si>
  <si>
    <t xml:space="preserve">Motorraum Seitenverkleidungen (Set 2tlg. Links und rechts), 100% Carbon, Gewebe L mattlackiert </t>
  </si>
  <si>
    <t xml:space="preserve">Schlossabdeckung (im Motorraum), original Schriftzug mit Muttern ist beigelegt, 100% Carbon, Gewebe L glanzlackiert </t>
  </si>
  <si>
    <t xml:space="preserve">Schlossabdeckung (im Motorraum), original Schriftzug mit Muttern ist beigelegt, 100% Carbon, Gewebe L mattlackiert </t>
  </si>
  <si>
    <t>03FE00410003LG</t>
  </si>
  <si>
    <t>03FE00410003LM</t>
  </si>
  <si>
    <t>http://www.capristo.de/en/exhaustsystems/ferrari/458-spider/ferrari-458-carbonteile.html?type=ferrari-458-italiaspider-schlossabdeckung-74</t>
  </si>
  <si>
    <t xml:space="preserve">Lock cover (inside motor compartment), genuine lettering with nuts is included, 100% carbon, fabric L glossy </t>
  </si>
  <si>
    <t xml:space="preserve">Lock cover (inside motor compartment), genuine lettering with nuts is included, 100% carbon, fabric L matted </t>
  </si>
  <si>
    <t>http://www.capristo.de/en/exhaustsystems/ferrari/458-spider/ferrari-458-carbonteile.html?type=ferrari-458-italiaspider-frontfluegel-80</t>
  </si>
  <si>
    <t>http://www.capristo.de/en/exhaustsystems/ferrari/458-spider/ferrari-458-carbonteile.html?type=ferrari-458-tankdeckel-92</t>
  </si>
  <si>
    <t>http://www.capristo.de/en/exhaustsystems/ferrari/458-spider/ferrari-458-carbonteile.html?type=ferrari-458-spideritalia-diffusor-110</t>
  </si>
  <si>
    <t>488 GTB</t>
  </si>
  <si>
    <t xml:space="preserve">Exterior mirror-case set (right and left mirror case), full carbon, fabric L glossy </t>
  </si>
  <si>
    <t xml:space="preserve">Exterior mirror-case set (right and left mirror case), full carbon, fabric L matted </t>
  </si>
  <si>
    <t>http://www.capristo.de/en/exhaustsystems/ferrari/488-gtb/ferrari-488-carbonteile.html?type=ferrari-488-gtb-aussenspiegel-119</t>
  </si>
  <si>
    <t>03FE08710009LG</t>
  </si>
  <si>
    <t>03FE08710009LM</t>
  </si>
  <si>
    <t xml:space="preserve">Außenspiegelgehäuse-Satz (rechtes u. linkes Spiegelgehäuse), Vollcarbon, Gewebe L glanzlackiert </t>
  </si>
  <si>
    <t xml:space="preserve">Außenspiegelgehäuse-Satz (rechtes u. linkes Spiegelgehäuse), Vollcarbon, Gewebe L mattlackiert </t>
  </si>
  <si>
    <t xml:space="preserve">Frontspoiler Set mit Mittelteil, Gewindeeinsätzen zur Montage, aus Vollcarbon, Gewebe L glanzlackiert </t>
  </si>
  <si>
    <t xml:space="preserve">Frontspoiler Set mit Mittelteil, Gewindeeinsätzen zur Montage, aus Vollcarbon, Gewebe L mattlackiert </t>
  </si>
  <si>
    <t>03FE08710007LG</t>
  </si>
  <si>
    <t>03FE08710007LM</t>
  </si>
  <si>
    <t>http://www.capristo.de/en/exhaustsystems/ferrari/488-gtb/ferrari-488-carbonteile.html?type=ferrari-488-gtb-frontspoiler-120</t>
  </si>
  <si>
    <t xml:space="preserve">Front spoiler, set with middle part, threaded inserts for mounting, full carbon, fabric L glossy </t>
  </si>
  <si>
    <t xml:space="preserve">Front spoiler, set with middle part, threaded inserts for mounting, full carbon, fabric L matted </t>
  </si>
  <si>
    <t xml:space="preserve">Air guide panel rear, full carbon, fabric L glossy </t>
  </si>
  <si>
    <t xml:space="preserve">Air guide panel rear, full carbon, fabric L matted </t>
  </si>
  <si>
    <t>http://www.capristo.de/en/exhaustsystems/ferrari/488-gtb/ferrari-488-carbonteile.html?type=ferrari-488-gtb-luftfuehrung-heck-121</t>
  </si>
  <si>
    <t>03FE08710004LG</t>
  </si>
  <si>
    <t>03FE08710004LM</t>
  </si>
  <si>
    <t xml:space="preserve">Luftführung am Heck aus Vollcarbon, Gewebe L glanzlackiert </t>
  </si>
  <si>
    <t xml:space="preserve">Luftführung am Heck aus Vollcarbon, Gewebe L mattlackiert </t>
  </si>
  <si>
    <t>03FE08710001LG</t>
  </si>
  <si>
    <t>03FE08710001LM</t>
  </si>
  <si>
    <t xml:space="preserve">Rückleuchtenblenden Set L/R, aus Vollcarbon, Gewebe L glanzlackiert </t>
  </si>
  <si>
    <t xml:space="preserve">Rückleuchtenblenden Set L/R, aus Vollcarbon, Gewebe L mattlackiert </t>
  </si>
  <si>
    <t xml:space="preserve">rear light covers set L/R, full carbon, fabric L glossy </t>
  </si>
  <si>
    <t>rear light covers set L/R, full carbon, fabric L matted</t>
  </si>
  <si>
    <t>http://www.capristo.de/en/exhaustsystems/ferrari/488-gtb/ferrari-488-carbonteile.html?type=ferrari-488-gtb-rueckleuchtenblenden-118</t>
  </si>
  <si>
    <t>03FE08710002LG</t>
  </si>
  <si>
    <t>03FE08710002LM</t>
  </si>
  <si>
    <t xml:space="preserve">Side fins with adaptors, set L+R, full carbon, fabric L glossy </t>
  </si>
  <si>
    <t xml:space="preserve">Side fins with adaptors, set L+R, full carbon, fabric L matted </t>
  </si>
  <si>
    <t>http://www.capristo.de/en/exhaustsystems/ferrari/488-gtb/ferrari-488-carbonteile.html?type=ferrari-488-gtb-seitenfinnen-117</t>
  </si>
  <si>
    <t xml:space="preserve">Seitenfinnen mit Adapter, Set L+R, Vollcarbon, Gewebe L glanzlackiert </t>
  </si>
  <si>
    <t xml:space="preserve">Seitenfinnen mit Adapter, Set L+R, Vollcarbon, Gewebe L mattlackiert </t>
  </si>
  <si>
    <t xml:space="preserve">Tankdeckel aus Vollcarbon, mit rückwärtigen Schraubbolzen, Gewebe L glanzlackiert </t>
  </si>
  <si>
    <t xml:space="preserve">Tankdeckel aus Vollcarbon, mit rückwärtigen Schraubbolzen, Gewebe L mattlackiert </t>
  </si>
  <si>
    <t>03FE08710005LG</t>
  </si>
  <si>
    <t>03FE08710005LM</t>
  </si>
  <si>
    <t>http://www.capristo.de/en/exhaustsystems/ferrari/488-gtb/ferrari-488-carbonteile.html</t>
  </si>
  <si>
    <t xml:space="preserve">Tank cap out of carbon, with threaded bolts on the rear side, fabric L glossy </t>
  </si>
  <si>
    <t xml:space="preserve">Tank cap out of carbon, with threaded bolts on the rear side, fabric L matted </t>
  </si>
  <si>
    <t xml:space="preserve">Side panel in air intake, set L/R, full carbon, fabric L glossy </t>
  </si>
  <si>
    <t xml:space="preserve">Side panel in air intake, set L/R, full carbon, fabric L matted </t>
  </si>
  <si>
    <t>http://www.capristo.de/en/exhaustsystems/ferrari/488-gtb/ferrari-488-carbonteile.html?type=ferrari-488-gtb-lufteinlass-122</t>
  </si>
  <si>
    <t>03FE08710010LG</t>
  </si>
  <si>
    <t>03FE08710010LM</t>
  </si>
  <si>
    <t xml:space="preserve">Seitenpanel im Lufteinlass, Set L/R, Gewebe L hochglanz </t>
  </si>
  <si>
    <t xml:space="preserve">Seitenpanel im Lufteinlass, Set L/R, Gewebe L mattlack </t>
  </si>
  <si>
    <t>Lamborghini</t>
  </si>
  <si>
    <t>Endschalldämpfer incl. manueller Steuerung</t>
  </si>
  <si>
    <t>Satz Fächerkrümmer (L/R) mit Hitzeschutz</t>
  </si>
  <si>
    <t>Satz Katalysatoren (L/R) 100 Zellen, mit Hitzeschutz</t>
  </si>
  <si>
    <t>Satz Katalysatoren (L/R) 200 Zellen, mit Hitzeschutz</t>
  </si>
  <si>
    <t>02FE00403001</t>
  </si>
  <si>
    <t>Muffler incl. remote kit</t>
  </si>
  <si>
    <t>Set of manifolds incl. heat protectors</t>
  </si>
  <si>
    <t>Set of Cats 100cpi with heat protection</t>
  </si>
  <si>
    <t>Set of Cats 200cpi with heat protection</t>
  </si>
  <si>
    <t>http://www.capristo.de/en/exhaustsystems/ferrari/458-speciale/exhaustsystems.html</t>
  </si>
  <si>
    <t>Katersatzrohre für den Ferrari 458 Spider, Italia und Speciale, inkl. Hitzeschutz</t>
  </si>
  <si>
    <t>http://www.capristo.de/en/exhaustsystems/ferrari/458-speciale/ferrari-458-katersatzrohre.html</t>
  </si>
  <si>
    <t>Satz Katalysatoren (L/R) 100 Zellen, ohne Hitzeschutz</t>
  </si>
  <si>
    <t>Set of Cats 100cpi without heat protection</t>
  </si>
  <si>
    <t>http://www.capristo.de/en/exhaustsystems/ferrari/458-speciale/ferrari-458-katalysator.html?type=ferrari-458-katalysator-100-zellen-81</t>
  </si>
  <si>
    <t>Satz Katalysatoren (L/R) 200 Zellen, ohne Hitzeschutz</t>
  </si>
  <si>
    <t>Set of Cats 200cpi ohne heat protection</t>
  </si>
  <si>
    <t>http://www.capristo.de/en/exhaustsystems/ferrari/458-speciale/ferrari-458ff-distanzscheiben.html</t>
  </si>
  <si>
    <t>http://www.capristo.de/en/exhaustsystems/ferrari/458-speciale/ferrari-458-katalysator.html?type=ferrari-458-katalysator-200-zellen-83</t>
  </si>
  <si>
    <t>02NI09503004</t>
  </si>
  <si>
    <t>02NI09503005</t>
  </si>
  <si>
    <t>02NI09503006</t>
  </si>
  <si>
    <t>down pipes (L/R) with 100cpi sports cats</t>
  </si>
  <si>
    <t>down pipes (L/R) with 200cpi sports cats</t>
  </si>
  <si>
    <t>down pipes (L/R) without cats</t>
  </si>
  <si>
    <t>Downpipes (L/R) mit 100cpi Sportkats</t>
  </si>
  <si>
    <t>Downpipes (L/R) mit 200cpi Sportkats</t>
  </si>
  <si>
    <t>Downpipes (L/R) ohne Kats</t>
  </si>
  <si>
    <t>Abgasanlage für den Ferrari 458 Italia und Spider, mit Abgasklappen incl. FB-Kit</t>
  </si>
  <si>
    <t>Exhaust system for the Ferrari 458 Italia and Spider, valve controlled, incl. remote control kit</t>
  </si>
  <si>
    <t>http://www.capristo.de/en/exhaustsystems/ferrari/458-spider/exhaustsystems.html</t>
  </si>
  <si>
    <t>1 Satz Fächerkrümmer mit Hitzeschutz</t>
  </si>
  <si>
    <t>http://www.capristo.de/en/exhaustsystems/ferrari/458-spider/ferrari-458-katalysator.html?type=ferrari-458-katalysator-100-zellen-81</t>
  </si>
  <si>
    <t>http://www.capristo.de/en/exhaustsystems/ferrari/458-spider/ferrari-458-katalysator.html?type=ferrari-458-katalysator-100-zellen-mit-hitzeschutz-82</t>
  </si>
  <si>
    <t>Katalysatoren-Satz (L/R) für den Ferrari 458 Spider, Speciale und Italia, 100 Zellen, mit Hitzeschut</t>
  </si>
  <si>
    <t>http://www.capristo.de/en/exhaustsystems/ferrari/458-spider/ferrari-458-katalysator.html?type=ferrari-458-katalysator-200-zellen-83</t>
  </si>
  <si>
    <t>http://www.capristo.de/en/exhaustsystems/ferrari/458-spider/ferrari-458-katalysator.html?type=ferrari-458-katalysator-200-zellen-mit-hitzeschutz-84</t>
  </si>
  <si>
    <t>Cat delete pipes for the 458 Spider, Italia and Speciale incl. heat protection</t>
  </si>
  <si>
    <t>http://www.capristo.de/en/exhaustsystems/ferrari/458-spider/ferrari-458-katersatzrohre.html</t>
  </si>
  <si>
    <t>Katersatzrohre für den Ferrari 458 Spider, Italia und Speciale inkl. Hitzeschutz</t>
  </si>
  <si>
    <t>http://www.capristo.de/de/exhaustsystems/ferrari/458-spider/ferrari-458-kruemmerflansch.html</t>
  </si>
  <si>
    <t>http://www.capristo.de/en/exhaustsystems/ferrari/458-spider/ferrari-458ff-distanzscheiben.html</t>
  </si>
  <si>
    <t>Exhaust, compatible to OEM cats, incl. remote control kit</t>
  </si>
  <si>
    <t>Sports cats 200cpi with heat protection, compatible to the OEM muffler</t>
  </si>
  <si>
    <t>Cat spare with heat protection, compatible to the OEM muffler</t>
  </si>
  <si>
    <t>http://www.capristo.de/en/exhaustsystems/ferrari/488-gtb/exhaustsystems.html</t>
  </si>
  <si>
    <t>Abgasanlage, kompatibel zu OEM Kats, inkl. manueller Steuerung</t>
  </si>
  <si>
    <t>Sportkats 200cpi mit Hitzeschutz, kompatibel zum OEM Schalldämpfer</t>
  </si>
  <si>
    <t>Katersatz mit Hitzeschutz, kompatibel zum OEM Schalldämpfer</t>
  </si>
  <si>
    <t>02FE08703005</t>
  </si>
  <si>
    <t>02FE08703006</t>
  </si>
  <si>
    <t>02FE08703007</t>
  </si>
  <si>
    <t>Leistungssteigerung, Performance Box</t>
  </si>
  <si>
    <t xml:space="preserve">Power enhancement, performance box </t>
  </si>
  <si>
    <t>http://www.capristo.de/en/exhaustsystems/ferrari/488-gtb/ferrari-488-leistungssteigerung.html</t>
  </si>
  <si>
    <t>512 TR, 512 M, Testarossa</t>
  </si>
  <si>
    <t>02FE05903001</t>
  </si>
  <si>
    <t>02FE05903003</t>
  </si>
  <si>
    <t>Muffler, without valves, Sound 1/2/3</t>
  </si>
  <si>
    <t>Endschalldämpfer ohne Abgasklappen (Sound 1/2/3)</t>
  </si>
  <si>
    <t>http://www.capristo.de/en/exhaustsystems/ferrari/512-tr-512-m-testarossa-cat-version/exhaustsystems.html</t>
  </si>
  <si>
    <t>Muffler with exhaust valves (CES-3 should be ordered)</t>
  </si>
  <si>
    <t>http://www.capristo.de/en/exhaustsystems/ferrari/512-tr-512-m-testarossa-cat-version/512-tr-abgsanalage-m-klappen.html</t>
  </si>
  <si>
    <t>Endschalldämpfer mit Abgasklappen (CES-3 sollte dazu bestellt werden)</t>
  </si>
  <si>
    <t>550 / 575 Maranello</t>
  </si>
  <si>
    <t xml:space="preserve">Abgasanlage ohne Klappen </t>
  </si>
  <si>
    <t>Tüv</t>
  </si>
  <si>
    <t>ECE</t>
  </si>
  <si>
    <t>02FE06203001</t>
  </si>
  <si>
    <t>Exhaust System without valves</t>
  </si>
  <si>
    <t>http://www.capristo.de/en/exhaustsystems/ferrari/550-575-maranello/exhaustsystems.html</t>
  </si>
  <si>
    <t>02FE06203002</t>
  </si>
  <si>
    <t>Muffler with exhaust valves</t>
  </si>
  <si>
    <t>http://www.capristo.de/en/exhaustsystems/ferrari/550-575-maranello/ferrari-550-klappen.html</t>
  </si>
  <si>
    <t>x</t>
  </si>
  <si>
    <t>02FE06203008</t>
  </si>
  <si>
    <t>X-Pipe</t>
  </si>
  <si>
    <t>http://www.capristo.de/en/exhaustsystems/ferrari/550-575-maranello/ferrari-575-x-pipe.html</t>
  </si>
  <si>
    <t>01FE06203003</t>
  </si>
  <si>
    <t>http://www.capristo.de/en/exhaustsystems/ferrari/550-575-maranello/ferrari-355-wasserpumpe.html</t>
  </si>
  <si>
    <t>02FE02703001</t>
  </si>
  <si>
    <t>Muffler with valves</t>
  </si>
  <si>
    <t>Endschalldämpfer mit Klappen</t>
  </si>
  <si>
    <t>http://www.capristo.de/en/exhaustsystems/ferrari/599/exhaustsystems.html</t>
  </si>
  <si>
    <t>Sportkatalysatoren mit geraden Rohren, ohne Hitzeschutz</t>
  </si>
  <si>
    <t>Sportkatalysatoren mit geraden Rohren, mit Hitzeschutz</t>
  </si>
  <si>
    <t>Sportkatalysatoren mit X Pipe, ohne Hitzeschutz</t>
  </si>
  <si>
    <t>Sportkatalysatoren mit X Pipe, mit Hitzeschutz</t>
  </si>
  <si>
    <t>02FE06303001</t>
  </si>
  <si>
    <t>02FE06303002</t>
  </si>
  <si>
    <t>02FE06303004</t>
  </si>
  <si>
    <t>02FE06303003</t>
  </si>
  <si>
    <t>02FE06303005</t>
  </si>
  <si>
    <t>California</t>
  </si>
  <si>
    <t>Mufflers</t>
  </si>
  <si>
    <t>Mufflers with valves</t>
  </si>
  <si>
    <t>Sports catalytic converter 200 cell with Straight Pipes, with heat protection</t>
  </si>
  <si>
    <t>Sports catalytic converter 200 cell with X Pipe, no heat protection</t>
  </si>
  <si>
    <t>Sports catalytic converter 200 cell with X Pipe, with heat protection</t>
  </si>
  <si>
    <t>Sports catalytic converter 200 cell with Straight Pipes, no heat protection</t>
  </si>
  <si>
    <t>X</t>
  </si>
  <si>
    <t>http://www.capristo.de/en/exhaustsystems/ferrari/california/exhaustsystems.html</t>
  </si>
  <si>
    <t>http://www.capristo.de/en/exhaustsystems/ferrari/california-t/exhaustsystems.html</t>
  </si>
  <si>
    <t>02FE08303001</t>
  </si>
  <si>
    <t>Abgasanlage mit Klappen, inkl. programmierbare Steuerung</t>
  </si>
  <si>
    <t>Enzo</t>
  </si>
  <si>
    <t>set of sports catalytic converter 200 cells</t>
  </si>
  <si>
    <t>set of sports catalytic converter 200 cells with heat protection</t>
  </si>
  <si>
    <t>1 Satz Rennsportkatalysatoren 200 Zellen ohne Hitzeschutz</t>
  </si>
  <si>
    <t>1 Satz Rennsportkatalysatoren 200 Zellen mit Hitzeschutz</t>
  </si>
  <si>
    <t>02FE04503001</t>
  </si>
  <si>
    <t>02FE04503002</t>
  </si>
  <si>
    <t>02FE04503003</t>
  </si>
  <si>
    <t>http://www.capristo.de/en/exhaustsystems/ferrari/enzo/exhaustsystems.html</t>
  </si>
  <si>
    <t>F12</t>
  </si>
  <si>
    <t>02FE03703001</t>
  </si>
  <si>
    <t>muffler incl. remote control kit</t>
  </si>
  <si>
    <t>http://www.capristo.de/en/exhaustsystems/ferrari/f12/exhaustsystems.html</t>
  </si>
  <si>
    <t>Endschalldämpfer inkl. programmierbare Steuerung</t>
  </si>
  <si>
    <t>02FE03703004</t>
  </si>
  <si>
    <t>http://www.capristo.de/en/exhaustsystems/ferrari/f12/ferrari-f12-x-pipe.html</t>
  </si>
  <si>
    <t>FF</t>
  </si>
  <si>
    <t>02FE06403001</t>
  </si>
  <si>
    <t>02FE06403002</t>
  </si>
  <si>
    <t>http://www.capristo.de/en/exhaustsystems/ferrari/ff/exhaustsystems.html</t>
  </si>
  <si>
    <t>http://www.capristo.de/en/exhaustsystems/ferrari/ff/ferrari-458ff-distanzscheiben.html</t>
  </si>
  <si>
    <t>Mondial</t>
  </si>
  <si>
    <t>Abgasanlage ohne Klappen, Lieferbar in Sound 1/2/3</t>
  </si>
  <si>
    <t>Exhaust System, no valves, Sound 1/2/3</t>
  </si>
  <si>
    <t>http://www.capristo.de/en/exhaustsystems/ferrari/mondial/exhaustsystems.html</t>
  </si>
  <si>
    <t>Diablo</t>
  </si>
  <si>
    <t>02LA04303001</t>
  </si>
  <si>
    <t>02LA04303002</t>
  </si>
  <si>
    <t>Endschalldämpfer ohne Klappen, Sound 1/2/3</t>
  </si>
  <si>
    <t xml:space="preserve">1 Satz Katersatzrohre </t>
  </si>
  <si>
    <t>Muffler without valves, Sound 1/2/3</t>
  </si>
  <si>
    <t>1 set cat spare pipes</t>
  </si>
  <si>
    <t>http://www.capristo.de/en/exhaustsystems/lamborghini/lamborghini-diablo/exhaustsystems.html</t>
  </si>
  <si>
    <t>Gallardo LP 500/520</t>
  </si>
  <si>
    <t>02LA06903001</t>
  </si>
  <si>
    <t>02LA06903002</t>
  </si>
  <si>
    <t>02LA06903003</t>
  </si>
  <si>
    <t>02LA06903004</t>
  </si>
  <si>
    <t xml:space="preserve">Endschalldämpfer mit Abgasklappen </t>
  </si>
  <si>
    <t>Sports catalytic converters 100cpi without heat protection</t>
  </si>
  <si>
    <t>Sports catalytic converters 100cpi with heat protection</t>
  </si>
  <si>
    <t>Sportkatalysatoren 100cpi ohne Hitzeschutz</t>
  </si>
  <si>
    <t>Sportkatalysatoren 100cpi mit Hitzeschutz</t>
  </si>
  <si>
    <t>http://www.capristo.de/de/exhaustsystems/lamborghini/lamborghini-gallardo-lp-500520/exhaustsystems.html</t>
  </si>
  <si>
    <t>Gallardo LP550/LP560/LP570</t>
  </si>
  <si>
    <t>02LA06803006</t>
  </si>
  <si>
    <t>02LA06803002</t>
  </si>
  <si>
    <t xml:space="preserve">Endschalldämpfer Rennversion ohne Kats </t>
  </si>
  <si>
    <t>Endschalldämpfer mit Kats</t>
  </si>
  <si>
    <t>Muffler racing version without cats</t>
  </si>
  <si>
    <t>Muffler with cats</t>
  </si>
  <si>
    <t>http://www.capristo.de/en/exhaustsystems/lamborghini/gallardo-lp550lp560lp570/exhaustsystems.html</t>
  </si>
  <si>
    <t>Murcielago LP580</t>
  </si>
  <si>
    <t>02LA06503001</t>
  </si>
  <si>
    <t>02LA03203002</t>
  </si>
  <si>
    <t>02LA03203003</t>
  </si>
  <si>
    <t>Set Sportkats 200cpi Edelstahl, ohne Hitzeschutz</t>
  </si>
  <si>
    <t>Set Sportkats 200cpi Edelstahl, mit Hitzeschutz</t>
  </si>
  <si>
    <t xml:space="preserve">Abgasanlage </t>
  </si>
  <si>
    <t>Exhaust system</t>
  </si>
  <si>
    <t>Set of sports cats 200cpi stainless, without heat protection</t>
  </si>
  <si>
    <t>Set of sports cats 200cpi stainless, with heat protection</t>
  </si>
  <si>
    <t>http://www.capristo.de/en/exhaustsystems/lamborghini/murcielago-lp580/exhaustsystems.html</t>
  </si>
  <si>
    <t>Huracán LP610-4, LP580-2</t>
  </si>
  <si>
    <t>02LA08203011</t>
  </si>
  <si>
    <t>02LA08203014</t>
  </si>
  <si>
    <t>Muffler without cats</t>
  </si>
  <si>
    <t>Endschalldämpfer ohne Kats</t>
  </si>
  <si>
    <t>http://www.capristo.de/en/exhaustsystems/lamborghini/huracn-lp610-4-lp580-2/exhaustsystems.html</t>
  </si>
  <si>
    <t>Murcielago LP640</t>
  </si>
  <si>
    <t>02LA03203001</t>
  </si>
  <si>
    <t>Komplettsystem mit Sportkatalysatoren, Krümmer, Schalldämpfer, CNC Endrohr, und Klappensteuerung</t>
  </si>
  <si>
    <t>Satz Sportkatalysatoren 200cpi ohne Hitzeschutz</t>
  </si>
  <si>
    <t>Satz Sportkatalysatoren 200cpi mit Hitzeschutz</t>
  </si>
  <si>
    <t>Murcielago LP 640 (VALVE SYSTEM) complete system including muffler, header,</t>
  </si>
  <si>
    <t>set of sports catalytic converters 200cpi without heat protection</t>
  </si>
  <si>
    <t>set of sports catalytic converters 200cpi with heat protection</t>
  </si>
  <si>
    <t>http://www.capristo.de/en/exhaustsystems/lamborghini/murcielago-lp640/exhaustsystems.html</t>
  </si>
  <si>
    <t>Aventador LP700</t>
  </si>
  <si>
    <t>02LA01303001</t>
  </si>
  <si>
    <t>02LA01303002</t>
  </si>
  <si>
    <t>Endschalldämpfer inkl. manueller Klappensteuerung</t>
  </si>
  <si>
    <t>Katersatzrohre Edelstahl</t>
  </si>
  <si>
    <t>muffler incl. remote control unit for opening/closing</t>
  </si>
  <si>
    <t>http://www.capristo.de/en/exhaustsystems/lamborghini/aventador-lp-700/exhaustsystems.html</t>
  </si>
  <si>
    <t>Aventador LP 750 SV</t>
  </si>
  <si>
    <t>10LA01303001</t>
  </si>
  <si>
    <t>03LA01310001</t>
  </si>
  <si>
    <t>Carbon-/Edelstahlblende, nur in Kombination mit unserem ESD für den Aventador (LP750-SV) einsetzbar,</t>
  </si>
  <si>
    <t>Abgasanlage mit Klappen, Fernbedienungskit und Carbon-Edelstahlblende</t>
  </si>
  <si>
    <t>Exhaust system with valves, remote kit and carbon-stainless frame</t>
  </si>
  <si>
    <t>carbon-stainless frame set, only for our muffler for the Aventador (LP750-SV)</t>
  </si>
  <si>
    <t>http://www.capristo.de/en/exhaustsystems/lamborghini/aventador-lp-750-sv/exhaustsystems.html</t>
  </si>
  <si>
    <t>Cat replace</t>
  </si>
  <si>
    <t>http://www.capristo.de/en/exhaustsystems/lamborghini/aventador-lp-750-sv/lamborghini-lp700-katersatzrohre.html</t>
  </si>
  <si>
    <t>Mercedes</t>
  </si>
  <si>
    <t>A45 AMG</t>
  </si>
  <si>
    <t>CLA45 AMG</t>
  </si>
  <si>
    <t>GLA45 AMG</t>
  </si>
  <si>
    <t>02MB08403016</t>
  </si>
  <si>
    <t>02MB08403015</t>
  </si>
  <si>
    <t>Abgasanlage mit Klappen, inkl. Klappensteuerung CES-3 und Zubehör</t>
  </si>
  <si>
    <t>Exhaust system with valves, incl. valve controller CES-3 and accessories</t>
  </si>
  <si>
    <t>http://www.capristo.de/en/exhaustsystems/mercedes/amg-a45cla45gla45/exhaustsystems.html</t>
  </si>
  <si>
    <t>02MB02005001</t>
  </si>
  <si>
    <t>1x Mittelschalldämpfer (R/L)</t>
  </si>
  <si>
    <t>Fächerkrümmer (R/L) mit 2x Sportkatalysatoren 200-Zeller (R/L) und Nachkatersatzrohre</t>
  </si>
  <si>
    <t>2x Endschalldämpfer (R/L), mit 2 Klappen, incl. programmierbarer Steuerung CES-3, zwei Handsender, Anschlußkabel und Schläuche</t>
  </si>
  <si>
    <t>02MB02003005</t>
  </si>
  <si>
    <t>ifolds (R/L) with 2x sports cats 200cpi (R/L) incl. post cat spare pipes</t>
  </si>
  <si>
    <t>middle silencer (R/L)</t>
  </si>
  <si>
    <t>2x muffler (R/L) with 2 valves, incl. programmable valve control CES-3, two remote controller, cable and hoses</t>
  </si>
  <si>
    <t>02MB02003001</t>
  </si>
  <si>
    <t>02MB02003003</t>
  </si>
  <si>
    <t>http://www.capristo.de/en/exhaustsystems/mercedes/amg-c63-wsc-204-since-2007/exhaustsystems.html</t>
  </si>
  <si>
    <t>Two mufflers with middle silencer spare</t>
  </si>
  <si>
    <t>Two manifolds (R/L) with post cat spare pipes</t>
  </si>
  <si>
    <t>02MB02003008</t>
  </si>
  <si>
    <t>Zwei Endschalldämpfer mit Mittelschalldämpferersatz</t>
  </si>
  <si>
    <t>Zwei Fächerkrümmer (R/L) mit Nachkatersatzrohren</t>
  </si>
  <si>
    <t>02MB02003010</t>
  </si>
  <si>
    <t>Genehmigung in Kürze</t>
  </si>
  <si>
    <t>http://www.capristo.de/en/exhaustsystems/mercedes/amg-c63-wsc-205-since-022015/exhaustsystems.html</t>
  </si>
  <si>
    <t>Endschalldämpfer mit Rohren,inkl.  programmierbarer Steuerung CES-3</t>
  </si>
  <si>
    <t>Muffler with pipes, incl. programmable valve controller CES-3</t>
  </si>
  <si>
    <t>C63 6,3 V8 AMG (W/S/C 204 since 2007)</t>
  </si>
  <si>
    <t>exhaust incl. progr. control unit, two ceramic-coated end pipes</t>
  </si>
  <si>
    <t xml:space="preserve">Abgasanlage incl. programmierbare Steuerung, Aluminiumendrohre sind Keramikbeschichtet </t>
  </si>
  <si>
    <t>02MB01503001</t>
  </si>
  <si>
    <t>AMG CLS 63 (218)</t>
  </si>
  <si>
    <t>http://www.capristo.de/en/exhaustsystems/mercedes/amg-cls-63-218/exhaustsystems.html</t>
  </si>
  <si>
    <t>02MB02403004</t>
  </si>
  <si>
    <t>Abgasanlage 2 Klappen, incl. programmierbarer Steuerung CES-3, zwei Handsender, Anschlußkabel und Schläuche</t>
  </si>
  <si>
    <t>Exhaust System, 2 valves, incl. programmable control unit CES-3, 2 remote controls, cables and hoses</t>
  </si>
  <si>
    <t>02MB02403001</t>
  </si>
  <si>
    <t>Abgasanlage, 2 Klappen, incl. programmierbarer Steuerung CES-3, zwei Handsender, Anschlußkabel und Schläuche</t>
  </si>
  <si>
    <t>http://www.capristo.de/en/exhaustsystems/mercedes/amg-e63-v8-s-w-212-since-2011/exhaustsystems.html</t>
  </si>
  <si>
    <t>http://www.capristo.de/en/exhaustsystems/mercedes/amg-e63-v8-t-s-212-since-2011.html</t>
  </si>
  <si>
    <t>E63 5.5L V8 Biturbo AMG 4matic S and 2WD (W212 since 2011)</t>
  </si>
  <si>
    <t>GLE 500 AMG (C 292)</t>
  </si>
  <si>
    <t>Endschalldämpfer, Mittelschalldämpferersatzrohre, CES-3</t>
  </si>
  <si>
    <t>02MB09103002</t>
  </si>
  <si>
    <t>Muffler, middle silencer spare pipes, CES-3</t>
  </si>
  <si>
    <t>Sports cats 100cpi for CAPRISTO muffler</t>
  </si>
  <si>
    <t>Sports cats 100cpi for orig. muffler</t>
  </si>
  <si>
    <t>Sports cats 200cpi for CAPRISTO muffler</t>
  </si>
  <si>
    <t>Sports cats 200cpi for orig. muffler</t>
  </si>
  <si>
    <t>Cat spare pipes for CAPRISTO</t>
  </si>
  <si>
    <t>Cat spare pipes for original</t>
  </si>
  <si>
    <t>Sportkats 100cpi für CAPRISTO Endschalldämpfer</t>
  </si>
  <si>
    <t>Sportkats 100cpi für orig. Endschalldämpfer</t>
  </si>
  <si>
    <t>Sportkats 200cpi für CAPRISTO Endschalldämpfer</t>
  </si>
  <si>
    <t>Sportkats 200cpi für orig. Endschalldämpfer</t>
  </si>
  <si>
    <t>Katersatzrohre für CAPRISTO</t>
  </si>
  <si>
    <t>Katersatzrohre für original</t>
  </si>
  <si>
    <t>02MB09103003</t>
  </si>
  <si>
    <t>02MB09103004</t>
  </si>
  <si>
    <t>02MB09103005</t>
  </si>
  <si>
    <t>02MB09103006</t>
  </si>
  <si>
    <t>02MB09103007</t>
  </si>
  <si>
    <t>02MB09103008</t>
  </si>
  <si>
    <t>http://www.capristo.de/en/exhaustsystems/mercedes/amg-gle-500-c292/exhaustsystems.html</t>
  </si>
  <si>
    <t>02MB09103001</t>
  </si>
  <si>
    <t>GLE 63S AMG (C 292)</t>
  </si>
  <si>
    <t>http://www.capristo.de/en/exhaustsystems/mercedes/amg-gle-63s-c292/exhaustsystems.html</t>
  </si>
  <si>
    <t>GT and GTs AMG</t>
  </si>
  <si>
    <t>02MB08903001</t>
  </si>
  <si>
    <t>Abgasanlage mit Katersatzrohre, Adapter, mittlere Rohre, hintere Rohre mit Klappen und CES-3</t>
  </si>
  <si>
    <t>exhaust system with Cat spare pipes, middle pipes, rear pipes with valves, adapters and CES-3</t>
  </si>
  <si>
    <t>http://www.capristo.de/en/exhaustsystems/mercedes/amg-gt-gts/exhaustsystems.html</t>
  </si>
  <si>
    <t>AMG ML63 (W164)</t>
  </si>
  <si>
    <t>Endschalldämpfer mit keramikbeschichteten Endrohren, inkl. CES-3</t>
  </si>
  <si>
    <t>Endschalldämpfer mit polierten Endrohren, inkl. CES-3</t>
  </si>
  <si>
    <t>Mittelschalldämpferersatz</t>
  </si>
  <si>
    <t>02MB07503001</t>
  </si>
  <si>
    <t>02MB07503005</t>
  </si>
  <si>
    <t>02MB07503004</t>
  </si>
  <si>
    <t>Muffler with ceramic coated end pipes incl. CES-3</t>
  </si>
  <si>
    <t>Muffler with polished end pipes incl. CES-3</t>
  </si>
  <si>
    <t>Middle silencer spare</t>
  </si>
  <si>
    <t>http://www.capristo.de/en/exhaustsystems/mercedes/amg-ml63-w164/exhaustsystems.html</t>
  </si>
  <si>
    <t>02MB08103001</t>
  </si>
  <si>
    <t>http://www.capristo.de/en/exhaustsystems/mercedes/amg-s63-coup/exhaustsystems.html</t>
  </si>
  <si>
    <t>Endschalldämpfer mit Mittelschalldämpferersatz (zusammengehöriges Set), inkl. programm. Steuerung</t>
  </si>
  <si>
    <t>Mufflers with middle silencer spare pipes (belonging set) incl. CES-3</t>
  </si>
  <si>
    <t>Endschalldämpfer mit Steuerung</t>
  </si>
  <si>
    <t>Mittelschalldämpferersatzrohre mit 100cpi Sportkats</t>
  </si>
  <si>
    <t>Mittelschalldämpferersatzrohre mit 200cpi Sportkats</t>
  </si>
  <si>
    <t>02MB03603006</t>
  </si>
  <si>
    <t>02MB03603007</t>
  </si>
  <si>
    <t>02MB03603010</t>
  </si>
  <si>
    <t>Muffler with controller</t>
  </si>
  <si>
    <t>Middle silence spare with 100cpi sports cats</t>
  </si>
  <si>
    <t>Middle silence spare with 200cpi sports cats</t>
  </si>
  <si>
    <t>http://www.capristo.de/en/exhaustsystems/mercedes/amg-sl63-v8-r231/exhaustsystems.html</t>
  </si>
  <si>
    <t>SL65 V12 Biturbo AMG</t>
  </si>
  <si>
    <t>02MB04603001</t>
  </si>
  <si>
    <t>Abgasanlage mit Klappen inkl. Programm. Steuerung CES-3</t>
  </si>
  <si>
    <t xml:space="preserve">Exhaust system with valves, incl. programm. valve controller CES-3
</t>
  </si>
  <si>
    <t>http://www.capristo.de/en/exhaustsystems/mercedes/amg-sl65/exhaustsystems.html</t>
  </si>
  <si>
    <t>Exhaust system with valves, incl. programm. valve controller CES-3</t>
  </si>
  <si>
    <t>02MB03403001</t>
  </si>
  <si>
    <t>Abgasanlage mit Abgasklappen, incl. programmierbarer Klappensteuerung CES-3</t>
  </si>
  <si>
    <t>AMG SLS</t>
  </si>
  <si>
    <t>02MB03303001</t>
  </si>
  <si>
    <t>Endschalldämpfer und Rohre ab Kat. incl. programmierbarer Steuerung</t>
  </si>
  <si>
    <t>http://www.capristo.de/en/exhaustsystems/mercedes/amg-sls/exhaustsystems.html</t>
  </si>
  <si>
    <t xml:space="preserve">Porsche </t>
  </si>
  <si>
    <t>02PO01703002</t>
  </si>
  <si>
    <t>Muffler with middle silencer and programmable control unit CES-3</t>
  </si>
  <si>
    <t>Endschalldämpfer inkl. Mittelschalldämpfer und programmierbarer Steuerung CES-3</t>
  </si>
  <si>
    <t>http://www.capristo.de/en/exhaustsystems/porsche/958-cayenne-induction/exhaustsystems.html</t>
  </si>
  <si>
    <t>02PO01703001</t>
  </si>
  <si>
    <t>Muffler incl. programmable control unit CES-3</t>
  </si>
  <si>
    <t>http://www.capristo.de/en/exhaustsystems/porsche/958-cayenne-v8-turbo/exhaustsystems.html</t>
  </si>
  <si>
    <t>02PO07703001</t>
  </si>
  <si>
    <t>Mufflers with valves, incl. CES-3</t>
  </si>
  <si>
    <t>Endschalldämpfer mit Klappen, inkl. programm. Steuerung CES-3</t>
  </si>
  <si>
    <t>02PO01703003</t>
  </si>
  <si>
    <t>02PO01703008</t>
  </si>
  <si>
    <t>02PO01703007</t>
  </si>
  <si>
    <t>Endschalldämpfer und Mittelschalldämpfer für GTS (ab 04/2012) incl. CES-3</t>
  </si>
  <si>
    <t>Endschalldämpfer und Mittelschalldämpferersatz für GTS (ab 04/2012) incl. CES-3</t>
  </si>
  <si>
    <t>Mittelschalldämpferersatzrohre für GTS (ab 04/2012)</t>
  </si>
  <si>
    <t>mufflers and middle silencer for GTS (since 04/2012) incl. CES-3</t>
  </si>
  <si>
    <t>mufflers and middle silencer spare for GTS (since 04/2012) incl. CES-3</t>
  </si>
  <si>
    <t>middle silencer spare for GTS (since 04/2012)</t>
  </si>
  <si>
    <t>http://www.capristo.de/en/exhaustsystems/porsche/958-cayenne-gts/exhaustsystems.html</t>
  </si>
  <si>
    <t>981 Boxter, Cayman and GT4</t>
  </si>
  <si>
    <t>02PO01003001</t>
  </si>
  <si>
    <t>Endschalldämpfer inkl. Programm. Steuerung</t>
  </si>
  <si>
    <t>Muffler incl. programmable control</t>
  </si>
  <si>
    <t>http://www.capristo.de/en/exhaustsystems/porsche/981-boxster-cayman-gt4/exhaustsystems.html</t>
  </si>
  <si>
    <t>Manifold with 200 cell sports-cat.</t>
  </si>
  <si>
    <t>Abgaskrümmer mit 200 Zeller Sport-Katalysator</t>
  </si>
  <si>
    <t>02PO01005001</t>
  </si>
  <si>
    <t>http://www.capristo.de/en/exhaustsystems/porsche/981-boxster-cayman-gt4/porsche-boxster-981-kruemmer.html</t>
  </si>
  <si>
    <t>02PO07203005</t>
  </si>
  <si>
    <t>Exhaust system, with exhaust valves and 200cpi cats, incl. programm. valve controller CES-3</t>
  </si>
  <si>
    <t>Abgasanlage mit Abgasklappen und 200 cpi Kats, incl. programmierbarer Klappensteuerung CES-3</t>
  </si>
  <si>
    <t>http://www.capristo.de/en/exhaustsystems/porsche/987-boxster-mk1-cert/exhaustsystems.html</t>
  </si>
  <si>
    <t>Muffler with catalysts, header, and programmable control unit (whole system</t>
  </si>
  <si>
    <t>Muffler (no cats), header and programmable control unit</t>
  </si>
  <si>
    <t>Muffler (no cats) and programmable control unit</t>
  </si>
  <si>
    <t>02PO07203008</t>
  </si>
  <si>
    <t>02PO07203009</t>
  </si>
  <si>
    <t>02PO07203010</t>
  </si>
  <si>
    <t>Endschalldämpfer mit Katalysatoren, Krümmer und programmierbare Steuerung (Komplettsystem</t>
  </si>
  <si>
    <t>Endschalldämpfer (ohne Katalysatoren), Krümmer und programmierbare Steuerung</t>
  </si>
  <si>
    <t>Endschalldämpfer (ohne Katalysatoren) und programmierbare Steuerung</t>
  </si>
  <si>
    <t>http://www.capristo.de/en/exhaustsystems/porsche/987-boxster-mk1-cert/porsche-boxster-mk1-racing.html</t>
  </si>
  <si>
    <t>02PO07203006</t>
  </si>
  <si>
    <t>Exhaust system, with exhaust valves, incl. programm. valve controller CES-3</t>
  </si>
  <si>
    <t>http://www.capristo.de/en/exhaustsystems/porsche/987-boxster-mk1-not-cert/exhaustsystems.html</t>
  </si>
  <si>
    <t>Abgasanlag mit Abgasklappen, incl. programmierbarer Klappensteuerung CES-3</t>
  </si>
  <si>
    <t>http://www.capristo.de/en/exhaustsystems/porsche/987-cayman-mk1-cert/exhaustsystems.html</t>
  </si>
  <si>
    <t>Exhaust system with exhaust valves and 200cpi cats, incl. programm. valve controller CES-3</t>
  </si>
  <si>
    <t>02PO07203001</t>
  </si>
  <si>
    <t>02PO07203002</t>
  </si>
  <si>
    <t>02PO07203003</t>
  </si>
  <si>
    <t>02PO07203004</t>
  </si>
  <si>
    <t>Muffler incl. set of catalysts, header, and programmable control unit</t>
  </si>
  <si>
    <t>Muffler, header, programmable control unit (no catalysts in the muffler)</t>
  </si>
  <si>
    <t>Muffler and programmable control unit (no catalysts in the muffler)</t>
  </si>
  <si>
    <t>Endschalldämpfer mit Katalysatoren, Krümmer und programmierbare Steuerung (Komplettsystem)</t>
  </si>
  <si>
    <t>http://www.capristo.de/en/exhaustsystems/porsche/987-cayman-mk1-cert/porsche-cayman-mk1-racing.html</t>
  </si>
  <si>
    <t>02PO07203007</t>
  </si>
  <si>
    <t>Exhaust system with exhaust valves, incl. programm. valve controller CES-3</t>
  </si>
  <si>
    <t>http://www.capristo.de/en/exhaustsystems/porsche/987-cayman-mk1-not-cert/exhaustsystems.html</t>
  </si>
  <si>
    <t>02PO07303001</t>
  </si>
  <si>
    <t>Muffler incl. programmable control CES-3</t>
  </si>
  <si>
    <t>Endschalldämpfer inkl. programm. Steuerung CES-3</t>
  </si>
  <si>
    <t>http://www.capristo.de/en/exhaustsystems/porsche/987-caymanboxster-fl-ab-2009/exhaustsystems.html</t>
  </si>
  <si>
    <t>02PO07303002</t>
  </si>
  <si>
    <t>Muffler, incl. set of 200cpi catalysts, header, and programmable remote controller CES-3</t>
  </si>
  <si>
    <t>http://www.capristo.de/en/exhaustsystems/porsche/987-caymanboxster-fl-ab-2009/porsche-cayman--boxster-fl-racing.html</t>
  </si>
  <si>
    <t>Endschalldämpfer, mit 200 cpi Katalysatoren, Fächerkrümmer und programmierbarer Steuerung CES-3</t>
  </si>
  <si>
    <t>991 Turbo and Turbop S</t>
  </si>
  <si>
    <t>Abgasanlage, 2 Abgasklappen, 2 Sportkatalysatoren mit je 200 Zellen, aus hitzebeständigem, incl. programmierbarer Steuerung CES-3, zwei Handsendern und Zubehör</t>
  </si>
  <si>
    <t>Exhaust System, 2 valves, 2 sports cats with 200 cpi each, incl. programmable valve controller CES-3, two FM remote controls, cables and hoses</t>
  </si>
  <si>
    <t>02PO03903002</t>
  </si>
  <si>
    <t>http://www.capristo.de/en/exhaustsystems/porsche/991-turbo--turbo-s/exhaustsystems.html</t>
  </si>
  <si>
    <t>02PO03903008</t>
  </si>
  <si>
    <t xml:space="preserve">Muffler </t>
  </si>
  <si>
    <t>http://www.capristo.de/en/exhaustsystems/porsche/991-carrera--gts/exhaustsystems.html</t>
  </si>
  <si>
    <t>02PO08603001</t>
  </si>
  <si>
    <t>Exhaust system, muffler with valves, 200cpi sports cats, manifolds, underbody carbon cover, controller CES-3</t>
  </si>
  <si>
    <t>Abgasanlage bestehend aus Endschalldämpfer mit Klappen, 200cpi Sportkats, Krümmer, Carbon-Unterbodenabdeckung, Steuerung CES-3</t>
  </si>
  <si>
    <t>http://www.capristo.de/en/exhaustsystems/porsche/991-gt3/exhaustsystems.html</t>
  </si>
  <si>
    <t>991.2 Carrera S BiTurbo</t>
  </si>
  <si>
    <t>02PO03903010</t>
  </si>
  <si>
    <t>Exhaust system with valves, 2 sports cats 200cpi, incl. programmable valve controller CES-3, key fobs and accessories</t>
  </si>
  <si>
    <t>Abgasanlage mit Abgasklappen, 2 Sportkatalysatoren 200cpi, incl. programmierbarer Steuerung CES-3, zwei Handsendern und Zubehör</t>
  </si>
  <si>
    <t>http://www.capristo.de/en/exhaustsystems/porsche/9912-carrera-s-biturbo-since-12-2015/exhaustsystems.html</t>
  </si>
  <si>
    <t>Turbo Facelift and Turbo S</t>
  </si>
  <si>
    <t>02PO01203002</t>
  </si>
  <si>
    <t>Muffler, set of catalysts, programmable control unit CES-3</t>
  </si>
  <si>
    <t>http://www.capristo.de/en/exhaustsystems/porsche/997-turbo-facelift--turbo-s/exhaustsystems.html</t>
  </si>
  <si>
    <t>Endschalldämpfer mit 2 Katalysatoren und programmierbarer Steuerung CES-3</t>
  </si>
  <si>
    <t>02PO01103001</t>
  </si>
  <si>
    <t>http://www.capristo.de/en/exhaustsystems/porsche/997-turbo--gt2--gt2-rs/exhaustsystems.html</t>
  </si>
  <si>
    <t>Endschalldämpfer mit 2 Katalysatoren und programmierbarer Steuerung CES-3, Endrohr kreamikbeschichtet</t>
  </si>
  <si>
    <t>Macan S and Macan Turbo (type 95B since 04/2014)</t>
  </si>
  <si>
    <t>Porsche</t>
  </si>
  <si>
    <t>02PO06603001</t>
  </si>
  <si>
    <t>Abgasanlage besteht aus Endschalldämpfern und Mittelschalldämpferersatz, incl. CES-3</t>
  </si>
  <si>
    <t>exhaust system includes the mufflers and the middle silencer spare pipes, incl. CES-3</t>
  </si>
  <si>
    <t>http://www.capristo.de/en/exhaustsystems/porsche/macan-s-and-turbo-95b-since-042014/exhaustsystems.html</t>
  </si>
  <si>
    <t>Panamera V8</t>
  </si>
  <si>
    <t>02PO04703001</t>
  </si>
  <si>
    <t>02PO04703005</t>
  </si>
  <si>
    <t>exhaust system long version</t>
  </si>
  <si>
    <t>http://www.capristo.de/en/exhaustsystems/porsche/panamera-v8/exhaustsystems.html</t>
  </si>
  <si>
    <t>Abgasanlage lange Version</t>
  </si>
  <si>
    <t>Panamera V8 Turbo</t>
  </si>
  <si>
    <t>02PO04703004</t>
  </si>
  <si>
    <t>02PO04703006</t>
  </si>
  <si>
    <t>http://www.capristo.de/en/exhaustsystems/porsche/panamera-v8-turbo/exhaustsystems.html</t>
  </si>
  <si>
    <t>04AZ00703003</t>
  </si>
  <si>
    <t>CES-3, programmable control unit with backpressure control, software Capristo-Control-Center, two FM remote controls, cable and hoses</t>
  </si>
  <si>
    <t>04AZ00703001</t>
  </si>
  <si>
    <t>remote control</t>
  </si>
  <si>
    <t>Handsender</t>
  </si>
  <si>
    <t>CES-3, programmierbare Steuerung mit Staudrucküberwachung, Software Capristo-Control-Center, zwei FM-Fernbedienungen, Kabel und Schläuche</t>
  </si>
  <si>
    <t>http://www.capristo.de/en/exhaustsystems/einzelkomponenten/ces-3-programmable-valve-control-unit/exhaustsystems.html</t>
  </si>
  <si>
    <t>04AZ00703004</t>
  </si>
  <si>
    <t>http://www.capristo.de/en/exhaustsystems/einzelkomponenten/cls-1-lambda-simulator/exhaustsystems.html</t>
  </si>
  <si>
    <t>02AZ00103018</t>
  </si>
  <si>
    <t>02AZ00103019</t>
  </si>
  <si>
    <t>02AZ00103020</t>
  </si>
  <si>
    <t>02AZ00103021</t>
  </si>
  <si>
    <t>02AZ00103016</t>
  </si>
  <si>
    <t>02AZ00103017</t>
  </si>
  <si>
    <t>02AZ00103022</t>
  </si>
  <si>
    <t>02AZ00103006</t>
  </si>
  <si>
    <t>02AZ00103023</t>
  </si>
  <si>
    <t>02AZ00103007</t>
  </si>
  <si>
    <t>02AZ00103024</t>
  </si>
  <si>
    <t>02AZ00103008</t>
  </si>
  <si>
    <t>02AZ00103010</t>
  </si>
  <si>
    <t>02AZ00103013</t>
  </si>
  <si>
    <t>exhaust valve 50mm left</t>
  </si>
  <si>
    <t>exhaust valve 50mm right</t>
  </si>
  <si>
    <t>exhaust valve 54mm left</t>
  </si>
  <si>
    <t>exhaust valve 54mm right</t>
  </si>
  <si>
    <t>exhaust valve 60mm left</t>
  </si>
  <si>
    <t>exhaust valve 60mm right</t>
  </si>
  <si>
    <t>exhaust valve 63mm left</t>
  </si>
  <si>
    <t>exhaust valve 63mm right</t>
  </si>
  <si>
    <t>exhaust valve 65mm left</t>
  </si>
  <si>
    <t>exhaust valve 65mm right</t>
  </si>
  <si>
    <t>exhaust valve 70mm left</t>
  </si>
  <si>
    <t>exhaust valve 70mm right</t>
  </si>
  <si>
    <t>exhaust valve 76mm left</t>
  </si>
  <si>
    <t>exhaust valve 76mm right</t>
  </si>
  <si>
    <t>Abgasklappe 50mm links</t>
  </si>
  <si>
    <t>Abgasklappe 50mm rechts</t>
  </si>
  <si>
    <t>Abgasklappe 54mm links</t>
  </si>
  <si>
    <t>Abgasklappe 54mm rechts</t>
  </si>
  <si>
    <t>Abgasklappe 60mm links</t>
  </si>
  <si>
    <t>Abgasklappe 60mm rechts</t>
  </si>
  <si>
    <t>Abgasklappe 63mm links</t>
  </si>
  <si>
    <t>Abgasklappe 63mm rechts</t>
  </si>
  <si>
    <t>Abgasklappe 65mm links</t>
  </si>
  <si>
    <t>Abgasklappe 65mm rechts</t>
  </si>
  <si>
    <t>Abgasklappe 70mm links</t>
  </si>
  <si>
    <t>Abgasklappe 70mm rechts</t>
  </si>
  <si>
    <t>Abgasklappe 76mm links</t>
  </si>
  <si>
    <t>Abgasklappe 76mm rechts</t>
  </si>
  <si>
    <t>http://www.capristo.de/en/exhaustsystems/einzelkomponenten/exhaust-valves/exhaustsystems.html</t>
  </si>
  <si>
    <t>Heat protector cups for exhaust valves</t>
  </si>
  <si>
    <t>Hitzeschutz für Unterdruckdosen</t>
  </si>
  <si>
    <t xml:space="preserve">Bentley </t>
  </si>
  <si>
    <t>Bentayga</t>
  </si>
  <si>
    <t>Part certificate</t>
  </si>
  <si>
    <t xml:space="preserve">without Tüv/certificate </t>
  </si>
  <si>
    <t>02BM07403002</t>
  </si>
  <si>
    <t>02BM07403003</t>
  </si>
  <si>
    <t>Mittelschalldämpfer-Ersatz</t>
  </si>
  <si>
    <t>Katersatzrohre mit Schalldämpfer</t>
  </si>
  <si>
    <t>Post cat spare pipes with muffler</t>
  </si>
  <si>
    <t>http://www.capristo.de/en/exhaustsystems/ferrari/430/ferrari-430-racing.html</t>
  </si>
  <si>
    <t xml:space="preserve">Endschalldämpfer Rennversion </t>
  </si>
  <si>
    <t xml:space="preserve">Muffler race version </t>
  </si>
  <si>
    <t xml:space="preserve">Mercedes </t>
  </si>
  <si>
    <t>nur ESD</t>
  </si>
  <si>
    <t>Nur ESD</t>
  </si>
  <si>
    <t>04AZ00703002</t>
  </si>
  <si>
    <t>Remote control kit for manually opening and closing the exhaust valves.  When ordering, please specify the vehicle.</t>
  </si>
  <si>
    <t>http://www.capristo.de/en/exhaustsystems/ferrari/430-scuderia/manuelle-klappensteuerung.html</t>
  </si>
  <si>
    <t>Vantage V8 and V12</t>
  </si>
  <si>
    <t>R8 V10 und V10 Plus (since 2015)</t>
  </si>
  <si>
    <t>C7 and C7 Z06 (ab 2014)</t>
  </si>
  <si>
    <t>E63 5.5L V8 Biturbo AMG 4matic S and 2WD (S 212 since 2011)</t>
  </si>
  <si>
    <t>SL500 (Typ R231, since yr. 2012)</t>
  </si>
  <si>
    <t>SL63 V8 AMG (R231 since 2011)</t>
  </si>
  <si>
    <t>997 Turbo and GT2/ GT2 RS</t>
  </si>
  <si>
    <t>Abgasanlage mit Abgasklappen, incl. programm. Steuerung CES-3</t>
  </si>
  <si>
    <t>Exhaust system with two valves, incl. programm. controller CES-3</t>
  </si>
  <si>
    <t>California T</t>
  </si>
  <si>
    <t>Exhaust system with valves, incl. remote control kit (open/close)</t>
  </si>
  <si>
    <t>Abgasanlage mit 100cpi Kats mit X-Pipe incl. CES-3</t>
  </si>
  <si>
    <t>Abgasanlage mit 200cpi Kats mit X-Pipe incl. CES-3</t>
  </si>
  <si>
    <t>damped cat delte pipes (only V12)</t>
  </si>
  <si>
    <t>not damped cat delete pipes (only V12)</t>
  </si>
  <si>
    <t>In Vorbereitung</t>
  </si>
  <si>
    <t xml:space="preserve">Endschalldämpfern links rechts mit ECE-Genehmigung </t>
  </si>
  <si>
    <t>mufflers (LR) only ECE approval.</t>
  </si>
  <si>
    <t>02BE03503001</t>
  </si>
  <si>
    <t>Endschalldämpfer (LR) mit ECE Genehmigung</t>
  </si>
  <si>
    <t>02BE09803001</t>
  </si>
  <si>
    <t>Tüv in Verbindung mit 02BM02103003</t>
  </si>
  <si>
    <t>Nur ESD mit ECE</t>
  </si>
  <si>
    <t>In Vorbereitung!</t>
  </si>
  <si>
    <t>F-Type V8 S (4WD only)</t>
  </si>
  <si>
    <t>02JA02803017</t>
  </si>
  <si>
    <t>02JA02803019</t>
  </si>
  <si>
    <t>außer Boxter</t>
  </si>
  <si>
    <t>0102010</t>
  </si>
  <si>
    <t xml:space="preserve">In Verbindung mit Anlage </t>
  </si>
  <si>
    <t>02MB08403003</t>
  </si>
  <si>
    <t>02AU01903003</t>
  </si>
  <si>
    <t>http://www.capristo.de/en/exhaustsystems/lamborghini/huracn-lp610-4-lp580-2/lamborghini-carbonteile.html</t>
  </si>
  <si>
    <t>03FE08710013LG</t>
  </si>
  <si>
    <t>03FE08710013LM</t>
  </si>
  <si>
    <t>Heckklappe (Design W) aus Carbon, mit Belüftungsöffnungen und Sicherheitsscheibe</t>
  </si>
  <si>
    <t>Engine bonnet (Design W) made from carbon, with ventilation ports and safety screen,</t>
  </si>
  <si>
    <t>Zwei Endschalldämpfer mit Mittelschalldämpfer incl. programmierbarer Steuerung CES-3</t>
  </si>
  <si>
    <t xml:space="preserve">Two mufflers with middle silencer incl. programmable valve control </t>
  </si>
  <si>
    <t xml:space="preserve">Abgasanlage mit Klappen, incl. programmierbarer Steuerung CES-3  und Teilegutachten 
</t>
  </si>
  <si>
    <t>Dealer Price from January 2017</t>
  </si>
  <si>
    <t>Dealer Price until January 2017</t>
  </si>
  <si>
    <t>S63 Coupé (C 217 06/2014)</t>
  </si>
  <si>
    <t xml:space="preserve">G63 G63 5.5L V8 BiTurbo AMG (W 463, 2012-) </t>
  </si>
  <si>
    <t>02MB08503004</t>
  </si>
  <si>
    <t>02MB08503007</t>
  </si>
  <si>
    <t>02MB08503009</t>
  </si>
  <si>
    <t>Downpipes mit 100cpi Sportkats</t>
  </si>
  <si>
    <t>Downpipes mit Katersatz</t>
  </si>
  <si>
    <t>Downpipes with 100cpi sports cats</t>
  </si>
  <si>
    <t>Downpipes without cats</t>
  </si>
  <si>
    <t>http://www.capristo.de/en/exhaustsystems/mercedes/amg-g63-w463-since-2012/exhaustsystems.html</t>
  </si>
  <si>
    <t>S7</t>
  </si>
  <si>
    <t>Exhaust system with valves, incl. programmable controller CES-3, inkl. ECE-certification</t>
  </si>
  <si>
    <t>Abgasanlage mit Klappen, incl. programmierbarer Steuerung CES-3, mit ECE-Genehmigung</t>
  </si>
  <si>
    <t>02AU01903007</t>
  </si>
  <si>
    <t>rear cover frame full carbon  (only replacements)</t>
  </si>
  <si>
    <t>rear diffusor  full carbon (only replacements)</t>
  </si>
  <si>
    <t>exhaust system (only replacements)</t>
  </si>
  <si>
    <t>Blendenrahmen Vollcarbon (nur für Nachbestellungen notwendig)</t>
  </si>
  <si>
    <t>Heckdiffusor Vollcarbon (nur für Nachbestellungen notwendig)</t>
  </si>
  <si>
    <t>Abgasanlage ohne Endschalldämpfer (nur für Nachbestellungen notwendig)</t>
  </si>
  <si>
    <t>DBS V12 &amp; DB9</t>
  </si>
  <si>
    <t>Audi R8 V10 facelift (Plus, LMX)</t>
  </si>
  <si>
    <t>Abgasanlage (ESD links rechts incl. MSD Ersatzrohre), mit programm. Steuerung (Katersatzrohre im Set enthalten)</t>
  </si>
  <si>
    <t>Exhaust system (Muffler and middlel silencer replacement pipes) with remote control kit ( cat replacement only included)</t>
  </si>
  <si>
    <t>Frontspoiler Vollcarbon, Gewebe K, glanzlackiert</t>
  </si>
  <si>
    <t>Frontspoiler Vollcarbon, Gewebe K, mattlackiert</t>
  </si>
  <si>
    <t xml:space="preserve">Front spoiler, full carbon, fabric K glossy </t>
  </si>
  <si>
    <t>Front spoiler, full carbon, fabric K matted</t>
  </si>
  <si>
    <t>Set Frontflügel und Frontflaps, Vollcarbon, Gewebe K, glanzlackiert, mit Schraubbefestigung</t>
  </si>
  <si>
    <t>Set Frontflügel und Frontflaps, Vollcarbon, Gewebe K, mattlackiert, mit Schraubbefestigung</t>
  </si>
  <si>
    <t>set of front fins and front spoiler, fabric K, matted full carbon with screw fastening</t>
  </si>
  <si>
    <t>set of front fins and front spoiler, fabric K, glossy, full carbon with screw fastening</t>
  </si>
  <si>
    <t>Mufflers with CES-3 with ECE</t>
  </si>
  <si>
    <t>auf Anfrage</t>
  </si>
  <si>
    <t>02FE08703008</t>
  </si>
  <si>
    <t>03AU00810008KG</t>
  </si>
  <si>
    <t>03AU00810008KM</t>
  </si>
  <si>
    <t>10AU00810009KG</t>
  </si>
  <si>
    <t>10AU00810009KM</t>
  </si>
  <si>
    <t>488 GTS</t>
  </si>
  <si>
    <t>Sport Katalysatoren 100 Zellen mit Hitzeschutz</t>
  </si>
  <si>
    <t>sport catalytic converter 100 cpsi incl. heat protectors</t>
  </si>
  <si>
    <t>02FE02303014</t>
  </si>
  <si>
    <t>02FE02303009</t>
  </si>
  <si>
    <t>Sports catalytic converter 200cpi without heat protectors</t>
  </si>
  <si>
    <t>02FE02303010</t>
  </si>
  <si>
    <t>Sport Katalysatoren 100 Zellen ohne  Hitzeschutz</t>
  </si>
  <si>
    <t>sport catalytic converter 100 cpsi without heat protectors</t>
  </si>
  <si>
    <t>01FE00403009</t>
  </si>
  <si>
    <t>01FE00403010</t>
  </si>
  <si>
    <t>01FE00403011</t>
  </si>
  <si>
    <t>01FE00403012</t>
  </si>
  <si>
    <t>Distanzscheiben Set 1 sternförmig, bestehend aus 4 Scheiben (2x 14mm und 2x 17mm, vorne und hinten), verchromte Stahlschrauben</t>
  </si>
  <si>
    <t>Distanzscheiben 2x Scheiben sternförmig 14mm (vorne oder hinten), verchromte Stahlschrauben</t>
  </si>
  <si>
    <t>Distanzscheiben 2x Scheiben sternförmig 17mm (nur für hinten), verchromte Stahlschrauben</t>
  </si>
  <si>
    <t>Distanzscheiben Set 2 kreisförmig, bestehend aus 4 Scheiben (2x 14mm und 2x 17mm, vorne und hinten), verchromte Stahlschrauben</t>
  </si>
  <si>
    <t>Distanzscheiben 2x Scheiben kreisförmig 14mm (vorne oder hinten), verchromte Stahlschrauben</t>
  </si>
  <si>
    <t>Distanzscheiben 2x Scheiben kreisförmig 17mm (nur für hinten), verchromte Stahlschrauben</t>
  </si>
  <si>
    <t>Wheel spacers  Set 1 star shape, containing 4 spacers (2pcs. 14mm and 2pcs. 17mm, front and rear), chromed steel bolts</t>
  </si>
  <si>
    <t>Wheel spacers  2x spacers star shape 14mm (front or rear), chromed steel bolts</t>
  </si>
  <si>
    <t>Wheel spacers 2x spacers star shape 17mm (for rear only), chromed steel bolts</t>
  </si>
  <si>
    <t>Wheel spacers  Set 2 circle shape, containing 4 spacers (2pcs. 14mm and 2pcs. 17mm, front and rear), chromed steel bolts</t>
  </si>
  <si>
    <t>Wheel spacers  2x spacers circle shape 14mm (front or rear), chromed steel bolts</t>
  </si>
  <si>
    <t>Wheel spacers  2x spacers circle shape 17mm (for rear only), chromed steel bolts</t>
  </si>
  <si>
    <t>Customer Price without  VAT until January 2017</t>
  </si>
  <si>
    <t>Customer Price without  VAT from January 2017</t>
  </si>
  <si>
    <t>Customer Price inc. 19% German VAT until January 2017</t>
  </si>
  <si>
    <t>Customer Price inc. 19% German VAT from January 2017</t>
  </si>
  <si>
    <t>03FE004100101LG</t>
  </si>
  <si>
    <t>03FE00410010LM</t>
  </si>
  <si>
    <t>Endschalldämpfer mit Kats und mit ECE- Genehmigung, mit programmierbarer Steuerung</t>
  </si>
  <si>
    <t>Muffler with cats and with ECE- homologation, incl. programmable controller CES-3</t>
  </si>
  <si>
    <t>02AU00803012</t>
  </si>
  <si>
    <t>958 Cayenne induction engine (958 92A yr. 05/2010-09/2014)</t>
  </si>
  <si>
    <t xml:space="preserve"> 958 Cayenne V8 Turbo (958 92A yr. 05/2010-09/2014)</t>
  </si>
  <si>
    <t>958 Cayenne Turbo Facelift (958 92A since 10/2014)</t>
  </si>
  <si>
    <t>958 Cayenne GTS (958 92A)</t>
  </si>
  <si>
    <t>982 Boxster, Cayman 718</t>
  </si>
  <si>
    <t>987 Boxster (Gen1, MK1) T309</t>
  </si>
  <si>
    <t>987 Cayman (Gen1, MK1) T309</t>
  </si>
  <si>
    <t>987 Cayman / Boxster FL since 2009</t>
  </si>
  <si>
    <t>991 Carrera and GTS</t>
  </si>
  <si>
    <t>991 GT3 (type 991, 2013-2015)</t>
  </si>
  <si>
    <t>M5 (F10)</t>
  </si>
  <si>
    <t>M6 (F12, F13)</t>
  </si>
  <si>
    <t>X5 M and X6 M</t>
  </si>
  <si>
    <t>02BM10203001</t>
  </si>
  <si>
    <t>Abgasanlage bestehend auf 2 Endschalldämpfer, Mittelschalldämpfer Ersatzrohren, inkl. CES-3</t>
  </si>
  <si>
    <t>Exhaust system with 2 mufflers, middle silencer spare pipes, incl. CES-3</t>
  </si>
  <si>
    <t>02FE06003004</t>
  </si>
  <si>
    <t>02FE06003005</t>
  </si>
  <si>
    <t>03LA08210008MG</t>
  </si>
  <si>
    <t>Motorhaube 100% Carbon, mit Belüftungsöffnungen und Scheibe, mit  Lamborghini Gewebe glanzlackiert</t>
  </si>
  <si>
    <t>Engine bonnet with ventilation ports and glass pane, 100% carbon,  with  Lamborghini fabric, glossy</t>
  </si>
  <si>
    <t>03LA08210008MM</t>
  </si>
  <si>
    <t xml:space="preserve">Motorhaube 100% Carbon, mit Belüftungsöffnungen und Scheibe, mit  Lamborghini Gewebe, matt lackiert </t>
  </si>
  <si>
    <t>Engine bonnet with ventilation ports and glass pane, 100% carbon,  with  Lamborghini fabric, matted</t>
  </si>
  <si>
    <t>03LA08210009MG</t>
  </si>
  <si>
    <t>Motorhaube 100% Carbon, mit Scheibe,  mit  Lamborghini Gewebe, glanzlackiert</t>
  </si>
  <si>
    <t>Engine bonnet with glass pane, 100% carbon,  Lamborghini fabric, glossy</t>
  </si>
  <si>
    <t>03LA08210009MM</t>
  </si>
  <si>
    <t>Motorhaube 100% Carbon, mit Scheibe,  mit  Lamborghini Gewebe, mattlackiert</t>
  </si>
  <si>
    <t>Engine bonnet with glass pane, 100% carbon,  Lamborghini fabric, matted</t>
  </si>
  <si>
    <t>02MB10303001</t>
  </si>
  <si>
    <t>C43 T-Modell (S205)</t>
  </si>
  <si>
    <t xml:space="preserve">Abgasanlage incl. programmierbarer Klappensteuerung CES-3
</t>
  </si>
  <si>
    <t xml:space="preserve">Exhaust system incl. programm. valve controller CES-3
</t>
  </si>
  <si>
    <t>02AU00803006</t>
  </si>
  <si>
    <t>Audi R8 V10 facelift (Plus)</t>
  </si>
  <si>
    <t>02FE05903002</t>
  </si>
  <si>
    <t>02MB02003007</t>
  </si>
  <si>
    <t>Mittelschalldämperersatz für originalen Endschalldämpfer</t>
  </si>
  <si>
    <t>middle silencer spare pipes for original</t>
  </si>
  <si>
    <t>02MB02003006</t>
  </si>
  <si>
    <t>Mittelschalldämperersatz für Carpisto Endschalldämpfer</t>
  </si>
  <si>
    <t>middle silencer spare pipes for Capristo</t>
  </si>
  <si>
    <t>03FE08710020LG</t>
  </si>
  <si>
    <t>03FE08710020LM</t>
  </si>
  <si>
    <t>Set: Airbox-Oberteil und Schlossabdeckung für den Ferrari 488 GTB und GTS, Vollcarbon, hochglanzlackiert</t>
  </si>
  <si>
    <t>Set: Airbox-Oberteil und Schlossabdeckung für den Ferrari 488 GTB und GTS, Vollcarbon, mattlackiert</t>
  </si>
  <si>
    <t>Set: Air box and lock cover for the Ferrari 488 GTB and GTS, full carbon, glossy finish</t>
  </si>
  <si>
    <t>Set: Air box and lock cover for the Ferrari 488 GTB and GTS, full carbon, mattfinished</t>
  </si>
  <si>
    <t>http://www.capristo.de/en/exhaustsystems/ferrari/488-gtb-gts/ferrari-488-carbonteile.html?type=ferrari-488-gtb-gts-set-schlossabdeckung-u-airbox-131</t>
  </si>
  <si>
    <t>http://www.capristo.de/en/exhaustsystems/ferrari/488-gtb-gts/ferrari-488-carbonteile.html?type=ferrari-488-gts-heckklappe-128</t>
  </si>
  <si>
    <t>http://www.capristo.de/en/exhaustsystems/ferrari/488-gtb-gts/ferrari-458ff488-distanzscheiben.html</t>
  </si>
  <si>
    <t>Katlose Downpipes</t>
  </si>
  <si>
    <t>02BM07403008</t>
  </si>
  <si>
    <t>catless down pipes</t>
  </si>
  <si>
    <t>Endschalldämpfer mit Rohren und CES-3</t>
  </si>
  <si>
    <t>Muffler with pipes and CES-3</t>
  </si>
  <si>
    <t>02BM00903007</t>
  </si>
  <si>
    <t>Abgasanlage incl. programm. Steuerung CES-3, Endrohre sind aus Aluminium, mit Tüv-Gutachten,</t>
  </si>
  <si>
    <t>Abgasanlage incl. programm. Steuerung CES-3, Endrohre sind aus Edelstahl rund, mit Tüv-Gutachten,</t>
  </si>
  <si>
    <t>Exhaust system, incl. programm. controller CES-3, endpipes are made from aluminum, with EC Type approval certificate</t>
  </si>
  <si>
    <t>Exhaust system, incl. programm. controller CES-3, endpipes are made from stainless steel, with EC Type approval certificate</t>
  </si>
  <si>
    <t>02FE02703002</t>
  </si>
  <si>
    <t>Endschalldämpfer (inklusive 2 Katersatzrohre) mit Klappen</t>
  </si>
  <si>
    <t>Muffler  (incl. two cat spare pipes) with valves</t>
  </si>
  <si>
    <t>S63 Limousine AMG (W222)</t>
  </si>
  <si>
    <t>http://www.capristo.de/en/exhaustsystems/mercedes/amg-s63-limo-w222/exhaustsystems.html</t>
  </si>
  <si>
    <t xml:space="preserve">550i </t>
  </si>
  <si>
    <t xml:space="preserve">Abgasanlage incl. programmierbarer Steuerung </t>
  </si>
  <si>
    <t>Exhaust system incl.  Programm. Controller CES-3</t>
  </si>
  <si>
    <t>02FE06003003</t>
  </si>
  <si>
    <t>575 Maranello + GTC</t>
  </si>
  <si>
    <t>02FE06203009</t>
  </si>
  <si>
    <t>X-Pipe 550</t>
  </si>
  <si>
    <t>X-Pipe 575</t>
  </si>
  <si>
    <t>x-Pipe 550</t>
  </si>
  <si>
    <t>X-pipe 575</t>
  </si>
  <si>
    <t>CLS-1 programmierbaren Lambdasonden Simulator für den Einsatz bei Rennsportkatalysatore</t>
  </si>
  <si>
    <t>04AZ00703006</t>
  </si>
  <si>
    <t>Audi R8 Rückschlagventil</t>
  </si>
  <si>
    <t>Audi R8 recoil valve</t>
  </si>
  <si>
    <t>SL63 V8 AMG (R231 since 2011) und SL65 V12 biturbo AMG</t>
  </si>
  <si>
    <t>10AR04010003</t>
  </si>
  <si>
    <t>10AR04010000</t>
  </si>
  <si>
    <t>S 500 Coupé &amp; Cabriolet (C 217 06/2014)</t>
  </si>
  <si>
    <t>Endschalldämpfer incl. MSD-Ersatzrohre und CES-3</t>
  </si>
  <si>
    <t>mufflers with middle silencer spare and CES-3</t>
  </si>
  <si>
    <t>http://www.capristo.de/en/exhaustsystems/mercedes/amg-s-500-coup-cabriolet-c217/exhaustsystems.html</t>
  </si>
  <si>
    <t>CLS-1 Lambda simulator which is intended for the use with racing sports catalytic converter</t>
  </si>
  <si>
    <t>02AU03103007</t>
  </si>
  <si>
    <t>488 GTB/GTS</t>
  </si>
  <si>
    <t>03FE08710026LG</t>
  </si>
  <si>
    <t>Motorraumpaket R+L, Vollcarbon glanz</t>
  </si>
  <si>
    <t>Motorraumpaket R+L, Vollcarbon matt</t>
  </si>
  <si>
    <t>engine compartment  L+R full carbon mattfinished</t>
  </si>
  <si>
    <t>engine compartment  L+R full carbon glossy</t>
  </si>
  <si>
    <t>03FE08710026LM</t>
  </si>
  <si>
    <t>Abgasklappe 80mm links</t>
  </si>
  <si>
    <t>Abgasklappe 80mm rechts</t>
  </si>
  <si>
    <t>exhaust valve 80mm left</t>
  </si>
  <si>
    <t>exhaust valve 80mm right</t>
  </si>
  <si>
    <t xml:space="preserve">02AZ00103027 </t>
  </si>
  <si>
    <t>02AZ00103028</t>
  </si>
  <si>
    <t>02BM03803009</t>
  </si>
  <si>
    <t>Abgasanlage mit Abgasklappen, mit Unterdruckadapter und programmierbarer Klappensteuerung CES-3, überarbeitete Version mit 80er Rohr für besten Sound und maximale Performance, Kat-Ersatz, Edelstahl/Carbon-Endrohre</t>
  </si>
  <si>
    <t>Endschalldämpfer mit Steuerung und geraden, polierten Edelstahlendrohren und Carbonblenden</t>
  </si>
  <si>
    <t xml:space="preserve">Muffler with controller and straight, polished stainless and carbon end tips </t>
  </si>
  <si>
    <t>02BM07403009</t>
  </si>
  <si>
    <t>Set Kat-Ersatz und Mittelschalldämpferersatz</t>
  </si>
  <si>
    <t>Set cat-spare pipes with middle silencer</t>
  </si>
  <si>
    <t>Exhaust system with valves and progammable controller CES-3, new version with 80er pipes for best sound and best performance, cat delated, steal stainless /  Carbon Endpipes</t>
  </si>
  <si>
    <t>SL63 V12 Biturbo AMG</t>
  </si>
  <si>
    <t>03FE08710028LG</t>
  </si>
  <si>
    <t>03FE08710028LM</t>
  </si>
  <si>
    <t>02AU05203002</t>
  </si>
  <si>
    <t>02MB04403002</t>
  </si>
  <si>
    <t>Steuerung für manuelles öffnen und schließen der Abgasklappen, incl. Fernbedienung. Bei Bestellung bitte unbedingt Fahrzeug mit angeben.</t>
  </si>
  <si>
    <t>02MA09303001</t>
  </si>
  <si>
    <t>Ferrari 488 GTS / GTB</t>
  </si>
  <si>
    <t>03FE08710019LG</t>
  </si>
  <si>
    <t>Diffusor aus Carbon inkl. Rückleuchte glanz</t>
  </si>
  <si>
    <t>Diffuser carbon fibre  glossy by integrating an additional brake light</t>
  </si>
  <si>
    <t>Diffusor aus Carbon inkl. Rückleuchte Matt</t>
  </si>
  <si>
    <t>03FE08710019LM</t>
  </si>
  <si>
    <t>Diffuser carbon fibre  matte by integrating an additional brake light</t>
  </si>
  <si>
    <t>http://www.capristo.de/en/exhaustsystems/ferrari/488-gtb-gts/ferrari-488-carbonteile.html</t>
  </si>
  <si>
    <t>http://www.capristo.de/en/exhaustsystems/ferrari/488-gtb-gts/ferrari-488-carbonteile.html?type=ferrari-488-gts-motorraum-seitenverkleidungen-lr-133</t>
  </si>
  <si>
    <t>02BM03803019</t>
  </si>
  <si>
    <t>Endschalldämpfer mit Steuerung und polierten Edelstahlendrohren NEU</t>
  </si>
  <si>
    <t>mufflers with controller and polished stainless end pipes, NEW</t>
  </si>
  <si>
    <t>noch blockiert</t>
  </si>
  <si>
    <t>02MB08503012</t>
  </si>
  <si>
    <t>Mufflers Tripple with CES-3 with ECE</t>
  </si>
  <si>
    <t>Endschalldämpfer 6-flutig mit CES-3, mit ECE</t>
  </si>
  <si>
    <t>Endschalldämpfer 4-flutig mit CES-3, mit ECE</t>
  </si>
  <si>
    <t>02BM07403010</t>
  </si>
  <si>
    <t>Endrblenden für den Ferrari 488 GTB/GTS aus Vollcarbon, Rahmenelemente mit Gittern, incl. Befestigungsmaterial (die Rohrblenden sind immer mattlackiert) (Genehmigung in Vorbereitung)</t>
  </si>
  <si>
    <t>Endrblenden für den Ferrari 488 GTB/GTS aus Vollcarbon, Rahmenelemente (matt lackiert) mit Gittern, incl. Befestigungsmaterial (die Rohrblenden sind immer mattlackiert) (Genehmigung in Vorbereitung)</t>
  </si>
  <si>
    <t>End pipe shells made from full carbon, frame elements with meshes matte, incl. mounting accessories (the pipe shells are always mattfinished) (homologation in progress)</t>
  </si>
  <si>
    <t>End pipe shells made from full carbon, frame elements with meshes glossy, incl. mounting accessories (the pipe shells are always mattfinished) (homologation in progress)</t>
  </si>
  <si>
    <t>Capristo programmierbarer OBD Adapter</t>
  </si>
  <si>
    <t>Capristo programmable OBD wizard</t>
  </si>
  <si>
    <t>Abgasanlage mit Abgasklappen, mit Unterdruckadapter und programmierbarer Klappensteuerung CES-3, der Endschalldämpfer mit ECE- Genehmigung, Edelstahl Endrohre</t>
  </si>
  <si>
    <t>Abgasanlage mit Abgasklappen, mit Unterdruckadapter und programmierbarer Klappensteuerung CES-3, der Endschalldämpfer mit ECE- Genehmigung, Carbonblenden</t>
  </si>
  <si>
    <t>Exhaust system with vale, with vacuum adapter and programmable valve controller CES-3, the muffler with ECE- homologation, Stainless steal endpipes</t>
  </si>
  <si>
    <t>Exhaust system with vale, with vacuum adapter and programmable valve controller CES-3, the muffler with ECE- homologation, carbon endpipes</t>
  </si>
  <si>
    <t>02BM09903006</t>
  </si>
  <si>
    <t>C63 4.0 V8 BiTurbo AMG (W/S/C 205 ab 02/2015)</t>
  </si>
  <si>
    <t>02BM03803014</t>
  </si>
  <si>
    <t>02BM03803015</t>
  </si>
  <si>
    <t>02BM03803013</t>
  </si>
  <si>
    <t>Sportkats 100cpi</t>
  </si>
  <si>
    <t>Sportkats 200cpi</t>
  </si>
  <si>
    <t>cat spare pipes</t>
  </si>
  <si>
    <t>sport cats 200cpi</t>
  </si>
  <si>
    <t>sport cats 100cpi</t>
  </si>
  <si>
    <t>AMG ML63 (W166 ab 2011)</t>
  </si>
  <si>
    <t>02MB06703001</t>
  </si>
  <si>
    <t>Endschalldämpfer und Mittelschalldämpferersatzrohre</t>
  </si>
  <si>
    <t>Muffler and middlesilencer spare pipes</t>
  </si>
  <si>
    <t xml:space="preserve">Abgasanlage Twinflow inkl. FB-Kit </t>
  </si>
  <si>
    <t xml:space="preserve">Exhaust system twinflow FB-Kit </t>
  </si>
  <si>
    <t>Abgasanlage, 2 Klappen, incl. programmierbarer Steuerung CES-3, zwei Handsender, Anschlußkabel und Schläuche sowie Adapter für die elektrischen Klappen</t>
  </si>
  <si>
    <t>Exhaust System, 2 valves, incl. programmable control unit CES-3, 2 remote controls, cables and hoses and adaptors for electric actuators</t>
  </si>
  <si>
    <t>02MB02403008</t>
  </si>
  <si>
    <t>E63s  4.0L V8 Biturbo AMG 4matic (W213)</t>
  </si>
  <si>
    <t>04FE00703005</t>
  </si>
  <si>
    <t>S8</t>
  </si>
  <si>
    <t>02AU09403001</t>
  </si>
  <si>
    <t>02AU09403002</t>
  </si>
  <si>
    <t>02AU09403004</t>
  </si>
  <si>
    <t>02AU09403005</t>
  </si>
  <si>
    <t>02AU09403006</t>
  </si>
  <si>
    <t xml:space="preserve">Endschalldämpfer, Mittelschalldämpferersatzrohre, CES-3 </t>
  </si>
  <si>
    <t xml:space="preserve">Vorschalldämpfer-Ersatzrohre </t>
  </si>
  <si>
    <t xml:space="preserve">Sportkats 100cpi </t>
  </si>
  <si>
    <t xml:space="preserve">Sportkats 200cpi </t>
  </si>
  <si>
    <t xml:space="preserve">Kat-Ersatzrohre </t>
  </si>
  <si>
    <t xml:space="preserve">Rear silcencers, middler silencer spare pipes CES-3 </t>
  </si>
  <si>
    <t xml:space="preserve">Pre-silencer spare pipes </t>
  </si>
  <si>
    <t xml:space="preserve">Sport cats 100cpsi </t>
  </si>
  <si>
    <t xml:space="preserve">Sport cats 200cpsi </t>
  </si>
  <si>
    <t xml:space="preserve">Catless downpipes </t>
  </si>
  <si>
    <t>Downpipe mit 100Zellen Sportkats</t>
  </si>
  <si>
    <t xml:space="preserve">Downpipe mit 200Zellen Sportkat </t>
  </si>
  <si>
    <t>02MB02403006</t>
  </si>
  <si>
    <t>02MB02403007</t>
  </si>
  <si>
    <t>Downpipe with 100Zellen Sportcats</t>
  </si>
  <si>
    <t xml:space="preserve">Downpipe with 200Zellen Sportcat </t>
  </si>
  <si>
    <t>Downpipe Katersatz</t>
  </si>
  <si>
    <t>02MB02403005</t>
  </si>
  <si>
    <t>02PO04703008</t>
  </si>
  <si>
    <t>Panamera 971 Turbo &amp; Turbo S, 2. Generation</t>
  </si>
  <si>
    <t>Abgasanlage mit Rohren, Schellen, CES-3</t>
  </si>
  <si>
    <t>Exhaust system with pipes, shells, CES-3</t>
  </si>
  <si>
    <t>http://www.capristo.de/en/exhaustsystems/porsche/971-panamera-turbo-s-2nd-gen/exhaustsystems.html</t>
  </si>
  <si>
    <t>982 Boxster, Cayman S 718</t>
  </si>
  <si>
    <t>http://www.capristo.de/en/exhaustsystems/porsche/982-boxster-cayman-s-718/exhaustsystems.html</t>
  </si>
  <si>
    <t xml:space="preserve">Lamborghini </t>
  </si>
  <si>
    <t>02LA01303005</t>
  </si>
  <si>
    <t>Aventador S LP740</t>
  </si>
  <si>
    <t>Muffler with flaps with heat protection, ECE in progress</t>
  </si>
  <si>
    <t>http://www.capristo.de/en/exhaustsystems/lamborghini/aventador-s-lp740/exhaustsystems.html</t>
  </si>
  <si>
    <t>Endschalldämpfer mit Hitzeschutz, ECE in Arbeit</t>
  </si>
  <si>
    <t>S5 (neues Modell)</t>
  </si>
  <si>
    <t>Endschalldämpfer mit Mittelschalldämpferersatz, runde Endrohre mit Carbonendblende</t>
  </si>
  <si>
    <t>02AU03103011</t>
  </si>
  <si>
    <t>02AU00503003</t>
  </si>
  <si>
    <t>Auf Anfrage</t>
  </si>
  <si>
    <t>RS5 (neues Modell)</t>
  </si>
  <si>
    <t>02AU03103016</t>
  </si>
  <si>
    <t xml:space="preserve">Muffler with middle silencer spare pipes, with carbon end tips </t>
  </si>
  <si>
    <t xml:space="preserve">Muffler with middle silencer spare pipes, pre-silencer spare pipes </t>
  </si>
  <si>
    <t>Muffler with middle silencer spare pipes stainless steel end tipes</t>
  </si>
  <si>
    <t>Endschalldämpfer mit Mittelschalldämpferersatz, Vorschalldämpferersatz, ovale Endrohre</t>
  </si>
  <si>
    <t>Endschalldämpfer mit Mittelschalldämpferersatz, Vorschalldämpferersatz</t>
  </si>
  <si>
    <t>McLaren</t>
  </si>
  <si>
    <t>LP750</t>
  </si>
  <si>
    <t>02MC11003001</t>
  </si>
  <si>
    <t>02MC11003002</t>
  </si>
  <si>
    <t>02MC11003003</t>
  </si>
  <si>
    <t>Exhaut system only pipes with bypass</t>
  </si>
  <si>
    <t>Abgasanlage (nur Rohr) mit Bypass</t>
  </si>
  <si>
    <t>Abgasanlage mit Schallgehäuße</t>
  </si>
  <si>
    <t>Abgasanlage mit Doppeltrichter "Venturi"</t>
  </si>
  <si>
    <t>Exhaust system with muffler</t>
  </si>
  <si>
    <t>Exhaust system Venturi</t>
  </si>
  <si>
    <t>Downpipe catless</t>
  </si>
  <si>
    <t>02ML11003010</t>
  </si>
  <si>
    <t>C63 6,3 V8 AMG (W/S/C 204 since 2007) Black Series</t>
  </si>
  <si>
    <t>02MB02003015</t>
  </si>
  <si>
    <t>02MB02003018</t>
  </si>
  <si>
    <t>Zwei Endschalldämpfer mit Mittelschalldämpfer</t>
  </si>
  <si>
    <t>Two mufflers with middle silencer</t>
  </si>
  <si>
    <t>C63 6,3 V8 AMG (W/S/C 204 since 2007) auch passend für Black Series</t>
  </si>
  <si>
    <t xml:space="preserve">Abgasanlage bestehend aus Mittelschalldämpferersatz incl. programmierbarer Klappensteuerung CES-3
</t>
  </si>
  <si>
    <t xml:space="preserve">Exhaust system with muffler and middle silencer spar pipes incl. programm. valve controller CES-3
</t>
  </si>
  <si>
    <t>02MB10303006</t>
  </si>
  <si>
    <t>Abgasanlage besehend aus Endschalldämpfer mit CES-3</t>
  </si>
  <si>
    <t>Muffler incl. programm. valve controller CES-3</t>
  </si>
  <si>
    <t>02NI09503003</t>
  </si>
  <si>
    <t>02PO07303003</t>
  </si>
  <si>
    <t>Exhaust system without Cats, incl. CES-3 Homologation for Euro 5</t>
  </si>
  <si>
    <t>02ML11003013</t>
  </si>
  <si>
    <t>Abgasanlage Set: ESD-Doppeltrichter + Downpipes</t>
  </si>
  <si>
    <t>Exhaust system with catless downpipes</t>
  </si>
  <si>
    <t>02PO01003005</t>
  </si>
  <si>
    <t>Exhaust system with 2 mufflers, middle silencer spare pipes, incl. CES-3  with skew Carbon end tips</t>
  </si>
  <si>
    <t>02BM10203006</t>
  </si>
  <si>
    <t>Abgasanlage bestehend aus 2 Endschalldämpfer, Mittelschalldämpfer Ersatzrohren, inkl. CES-3mit runden schrägen Carbon Endrohren</t>
  </si>
  <si>
    <t>E400 / E43 Limousine (W213)</t>
  </si>
  <si>
    <t>02MB02403019</t>
  </si>
  <si>
    <t>Endschalldämpfer mit CES-3</t>
  </si>
  <si>
    <t>Muffler with CES-3</t>
  </si>
  <si>
    <t>02MB02403014</t>
  </si>
  <si>
    <t>Muffler with middle silencer spar pipes and CES-3</t>
  </si>
  <si>
    <t>Endschalldämpfer mit Mittelschalldämpferersatz und CES-3</t>
  </si>
  <si>
    <t>675LT</t>
  </si>
  <si>
    <t>02ML11103001</t>
  </si>
  <si>
    <t>Abgasanlage mit X-Pipe und Katersatzrohre inkl Hitzeschutz</t>
  </si>
  <si>
    <t>Exhaust system, Valved, X-Pipe and cat replacement pipes incl. heat protection</t>
  </si>
  <si>
    <t>Aventador LP700 / S LP 740 / SV LP 750</t>
  </si>
  <si>
    <t>GLC 43 (X253)</t>
  </si>
  <si>
    <t>02MB10703001</t>
  </si>
  <si>
    <t>Abgasanlage incl. Mittelschalldämpferersatz und programmierbarer Klappensteuerung CES-3</t>
  </si>
  <si>
    <t>Exhaust system incl. middle silencer spare pipes and programmel controle Unit CES-3</t>
  </si>
  <si>
    <t>02FE06403003</t>
  </si>
  <si>
    <t>GTC4 Lusso V12</t>
  </si>
  <si>
    <t>02BM03803022</t>
  </si>
  <si>
    <t>Zusatz Dienstleistung: Scheibe für GPS-Antenne</t>
  </si>
  <si>
    <t>03FE08710037LG</t>
  </si>
  <si>
    <t>03FE08710037LM</t>
  </si>
  <si>
    <t>Set Motorraum Front- und Seitenverkleidungen (links, rechts und vorne), 100 % Carbon, Glanz</t>
  </si>
  <si>
    <t>Set of motor compartment covers (left, right and front), 100% carbon, glossy</t>
  </si>
  <si>
    <t xml:space="preserve">Zusatz Dienstleistung: lackierfertig außen </t>
  </si>
  <si>
    <t xml:space="preserve">Zusatz Dienstleistung:  lackierfertig innen und außen </t>
  </si>
  <si>
    <t xml:space="preserve">Zusatz Dienstleistung: lackierfertig außen, innen jedoch Sichtcarbon mit 2x Klarlack </t>
  </si>
  <si>
    <t xml:space="preserve">Extras: ready for painting on outside </t>
  </si>
  <si>
    <t xml:space="preserve">Extras: ready for painting on outside and inside </t>
  </si>
  <si>
    <t>Extras: ready for painting on outside, but inside with shiny finish carbon (two layers of clear lacquer)</t>
  </si>
  <si>
    <t>RS5 F5 (ab 03/2017)</t>
  </si>
  <si>
    <t>03AU00510001KG</t>
  </si>
  <si>
    <t>03AU00510003KM</t>
  </si>
  <si>
    <t>Frontspoiler aus Vollcarbon, glanzlackiert inkl. Anbaumaterial</t>
  </si>
  <si>
    <t>03AU00510003KG</t>
  </si>
  <si>
    <t>03AU00510001KM</t>
  </si>
  <si>
    <t>Frontspoiler aus Vollcarbon, mattlackiert inkl. Anbaumaterial</t>
  </si>
  <si>
    <t xml:space="preserve">set of side fins fabric K, glossy, </t>
  </si>
  <si>
    <t>Set Seitenfinnen aus Vollcarbon, glanzlackiert inkl. Anbaumaterial</t>
  </si>
  <si>
    <t>Set Seitenfinnen aus Vollcarbon, mattlackiert inkl. Anbaumaterial</t>
  </si>
  <si>
    <t>02MB04403009</t>
  </si>
  <si>
    <t>Endschalldämpfer mit Rohren, inkl.  programmierbarer Steuerung CES-3</t>
  </si>
  <si>
    <t>Exhaust system with pipes, shells and Carbon End tips,  CES-3</t>
  </si>
  <si>
    <t>02PO04703012</t>
  </si>
  <si>
    <t>Muffler with cats incl. programmable control CES-3, Homologation for Euro 4</t>
  </si>
  <si>
    <t>set of side fins fabric K, matted</t>
  </si>
  <si>
    <t>rear diffusor fabrik K glossy</t>
  </si>
  <si>
    <t>Heckdiffusor aus Vollcarbon, Gewebe K mattlackiert</t>
  </si>
  <si>
    <t>Heckdiffusor aus Vollcarbon, Gewebe K glanzlackiert</t>
  </si>
  <si>
    <t>rear diffusor fabrik K matted</t>
  </si>
  <si>
    <t>GLE 63S AMG (C 292) / GLE 63S SUV</t>
  </si>
  <si>
    <t>GLE 500 AMG (C 292) / GLE 500 SUV</t>
  </si>
  <si>
    <t>02PO03903001</t>
  </si>
  <si>
    <t>Abgasanlage mit ECE Zulassung und CES-3.</t>
  </si>
  <si>
    <t>Exhaust system incl. programmable valve controller CES-3</t>
  </si>
  <si>
    <t>03AU00510002KG</t>
  </si>
  <si>
    <t>03AU00510002KM</t>
  </si>
  <si>
    <t>03AU00510004KG</t>
  </si>
  <si>
    <t>Motorabdeckung aus Vollcarbon, Gewebe K glanzlackiert</t>
  </si>
  <si>
    <t>Schloßabdeckung aus Vollcarbon, Gewebe K glanzlackiert, incl. Befestigungsmaterial</t>
  </si>
  <si>
    <t>03AU00510005KG</t>
  </si>
  <si>
    <t>Lock cover full carbon, matted fabric K glossy incl. mounting accessories</t>
  </si>
  <si>
    <t>Engine cover full carbon fabric K glossy</t>
  </si>
  <si>
    <t>Set Motorabedeckung &amp; Schloßabdeckung aus Vollcarbon, Gewebe K glanzlackiert, incl. Befestigungsmaterial</t>
  </si>
  <si>
    <t>Set engine cover &amp; lock cover full carbon, matted fabric K glossy incl. mounting accessories</t>
  </si>
  <si>
    <t>03AU00510006KG</t>
  </si>
  <si>
    <t>GTC4 Lusso V8</t>
  </si>
  <si>
    <t>02FE04403009</t>
  </si>
  <si>
    <t>GLC 63 (X253)</t>
  </si>
  <si>
    <t>02AU00503015</t>
  </si>
  <si>
    <t>02AU00503013</t>
  </si>
  <si>
    <t>Endschalldämpfer, Mittelschalldämpferersatzrohre, ovale, polierte Endrohre, programmierbare Steuerung,mit ECE</t>
  </si>
  <si>
    <t xml:space="preserve">RS4 B9 </t>
  </si>
  <si>
    <t>02AU05203006</t>
  </si>
  <si>
    <t>Exhaust system , middle silencer spare pipes, oval, polished end pipes, program. controller, with ECE</t>
  </si>
  <si>
    <t>Endschalldämpfer, Mittelschalldämpfeersatzrohrer, programmierbarer Steuerung, ovale, polierte Endrohre, mit ECE</t>
  </si>
  <si>
    <t>02AU05203007</t>
  </si>
  <si>
    <t>Exhaust system , middle silencer spare pipes, program. controller, oval, polished end pipes, with ECE</t>
  </si>
  <si>
    <t>997 Turbo MK1 and GT2/ GT2 RS</t>
  </si>
  <si>
    <t>997 Turbo and Turbo S MK2</t>
  </si>
  <si>
    <t>02MB09103013</t>
  </si>
  <si>
    <t>Aventador SVJ</t>
  </si>
  <si>
    <t>02LA01303011</t>
  </si>
  <si>
    <t>Endschalldämpfer klappengesteuert</t>
  </si>
  <si>
    <t>Muffler with flaps</t>
  </si>
  <si>
    <t>02LA01303015</t>
  </si>
  <si>
    <t>02LA01303018</t>
  </si>
  <si>
    <t>Urus</t>
  </si>
  <si>
    <t>Satz Downpipes ohne Katalysatoren</t>
  </si>
  <si>
    <t>Set of catless downpipes</t>
  </si>
  <si>
    <t>02LA11203014</t>
  </si>
  <si>
    <t>02LA11203008</t>
  </si>
  <si>
    <t>02LA11203012</t>
  </si>
  <si>
    <t>02LA08203033</t>
  </si>
  <si>
    <t>Endschalldämpfer mit Kats und programmierbarer Steuerung CES-3</t>
  </si>
  <si>
    <t xml:space="preserve">Endschalldämpfer ohne Kats </t>
  </si>
  <si>
    <t>02LA06803002C</t>
  </si>
  <si>
    <t>Set Endrohre, bestehend aus Edelstahl Innenrohr, farbig eloxiertem Aluminiumrohr (Schwarz, Silber oder Rot) und Carbon Aussenrohr</t>
  </si>
  <si>
    <t>02LA08203031</t>
  </si>
  <si>
    <t>02LA08203029</t>
  </si>
  <si>
    <t>958 Cayenne V8 Turbo (958 92A yr. 05/2010-09/2014)</t>
  </si>
  <si>
    <t>02PO07703009</t>
  </si>
  <si>
    <t>536 Cayenne V8 Bi-Turbo (536)</t>
  </si>
  <si>
    <t>02PO07703011</t>
  </si>
  <si>
    <t>02PO</t>
  </si>
  <si>
    <t>958 Cayenne naturally aspirated (958 92A yr. 05/2010-09/2014)</t>
  </si>
  <si>
    <t>Endschalldämpfer inkl. Mittelschalldämpfer für GTS (ab 04/2012) incl. CES-3</t>
  </si>
  <si>
    <t>981 Boxster, Cayman and GT4</t>
  </si>
  <si>
    <t>Panamera 970 V8</t>
  </si>
  <si>
    <t>Panamera 970 V8 Turbo</t>
  </si>
  <si>
    <t xml:space="preserve">Panamera Executive 970 V8 </t>
  </si>
  <si>
    <t>Panamera Executive 970 V8 Turbo</t>
  </si>
  <si>
    <t>Klappengesteuerte Abgasanlage (catback) (Endschalldämpfer und Mittelschalldämpfer) mit keramikbeschichteten Endrohren (nur für Fahrzeuge mit serienmäßig verbauten Abgasklappen! Ansonsten muss die programmierbare Steuerung CES-3 mitbestellt werden!).</t>
  </si>
  <si>
    <t>Klappengesteuerte Abgasanlage (catback) (Endschalldämpfer und Mittelschalldämpferersatzrohre) mit keramikbeschichteten Endrohren (nur für Fahrzeuge mit serienmäßig verbauten Abgasklappen! Ansonsten muss die programmierbare Steuerung CES-3 mitbestellt werden!).</t>
  </si>
  <si>
    <t>Klappengesteuerte Abgasanlage (catback) (Endschalldämpfer und Mittelschalldämpferersatzrohre) mit doppelflutigen, ovalen Endrohren und programmierbarer Steuerung CES-3</t>
  </si>
  <si>
    <t>Klappengesteuerte Abgasanlage (catback) (Endschalldämpfer und Mittelschalldämpferersatzrohre) mit doppelflutigen, runden Carbonendrohren und programmierbarer Steuerung CES-3</t>
  </si>
  <si>
    <t>Klappengesteuerter Endschalldämpfer zur Verwendung der Serienklappenfunktion (ohne CES-3), Endrohre Edelstahl poliert</t>
  </si>
  <si>
    <t>Klappengesteuerter Endschalldämpfer zur Verwendung der Serienklappenfunktion (ohne CES-3), Endrohre in Carbon/eloxiertem Aluminium rot,silber,schwarz</t>
  </si>
  <si>
    <t>Klappengesteuerter Endschalldämpfer inkl. programmierbarer Steuerung CES-3, Endrohre Edelstahl poliert</t>
  </si>
  <si>
    <t>02PO07703017</t>
  </si>
  <si>
    <t>02PO07703013</t>
  </si>
  <si>
    <t>992 Carrera S / 4S</t>
  </si>
  <si>
    <t>02PO11503002</t>
  </si>
  <si>
    <t>Endschalldämpfer (klappengesteuert) zur Verwendung mit OEM Kats/OPF inklusive programmierbarer Steuerung CES-3</t>
  </si>
  <si>
    <t>02PO07703005</t>
  </si>
  <si>
    <t>02PO07703026</t>
  </si>
  <si>
    <t>991.1 Carrera and GTS</t>
  </si>
  <si>
    <t>Valved muffler</t>
  </si>
  <si>
    <t>02PO03903020</t>
  </si>
  <si>
    <t>991 GT2RS</t>
  </si>
  <si>
    <t>Valved catless spare pipes for OEM muffler</t>
  </si>
  <si>
    <t>Klappengesteuerte Katersatzrohre zur Verwendung mit Original Endschalldämpfer</t>
  </si>
  <si>
    <t>Abgasanlage mit Abgasklappen, incl. programmierbarer Klappensteuerung CES-3, Endrohre Edelstahl poliert</t>
  </si>
  <si>
    <t>Abgasanlage mit Abgasklappen und 200 cpi Kats, incl. programmierbarer Klappensteuerung CES-3; Endrohre Edelstahl poliert</t>
  </si>
  <si>
    <t>Endschalldämpfer mit Kats inkl. programm. Steuerung CES-3 Zulassung für für EURO 4, Endrohre Edelstahl poliert</t>
  </si>
  <si>
    <t>Abgasanlage mit Klappen ohne Kats inkl. CES-3, Zulassung für Fahrzeuge mit Euro 5, Endrohre Edelstahl poliert</t>
  </si>
  <si>
    <t>Endschalldämpfer (ohne Katalysatoren) inkl. programmierbarer Steuerung, Endrohre Edelstahl poliert</t>
  </si>
  <si>
    <t>991.1/.2 Turbo and Turbo S</t>
  </si>
  <si>
    <t>991.2 GTS</t>
  </si>
  <si>
    <t>02PO03903027</t>
  </si>
  <si>
    <t>991.1/.2 GT3/GT3RS</t>
  </si>
  <si>
    <t>02PO08603007</t>
  </si>
  <si>
    <t>991.1/.2 GT3 (type 991, 2013-2019)</t>
  </si>
  <si>
    <t>Satz Mittelschalldämpfer Ersatz mit Abgasklappen für GT3 und GT3RS, für OEM Anlage und Krümmer und Capristo Krümmer mit OEM Endschalldämpfer</t>
  </si>
  <si>
    <t>991.2/.2 GT3/GT3RS</t>
  </si>
  <si>
    <t>02PO08603010</t>
  </si>
  <si>
    <t>02TO11703002</t>
  </si>
  <si>
    <t>Supra A90</t>
  </si>
  <si>
    <t>Endschalldämpfer bis OEM Trennstelle, CES-3 Steuerung, mit Endrohren aus eloxiertem Aluminium (erhältlich in den Farben Schwarz, Rot und Silber*) mit Carbon Aussenrohr</t>
  </si>
  <si>
    <t xml:space="preserve">Abgasanlage komplett, Endschalldämpfer, CES-3 Steuerung, OPF Ersatz Rohren, mit Endrohren aus eloxiertem Aluminium (erhältlich in den Farben Schwarz, Rot und Silber*) mit Carbon Aussenrohr </t>
  </si>
  <si>
    <t>02TO11703001</t>
  </si>
  <si>
    <t>02TO11703003</t>
  </si>
  <si>
    <t>OPF- Ersatz Rohre (für OEM und Capristo Abgasanlage)</t>
  </si>
  <si>
    <t>Handsender (Set 2 Stck.)</t>
  </si>
  <si>
    <t>Key fob (set 2 units)</t>
  </si>
  <si>
    <t>R8 V10 und V10 Plus (since 2015) (Typ 4s)</t>
  </si>
  <si>
    <t>R8 V10 / V10 Performance (Typ 4sPA)</t>
  </si>
  <si>
    <t>02AU00803033</t>
  </si>
  <si>
    <t>Endschalldämpfer mit CES-3 Klappensteuerung mit ECE Genehmigung</t>
  </si>
  <si>
    <t>Valved muffler including programmbale control unit CES-3</t>
  </si>
  <si>
    <t>Valved muffler for use on with OEM valve control</t>
  </si>
  <si>
    <t>02AU00803034</t>
  </si>
  <si>
    <t>Cat/OPF spare pipes for use with Capristo / OEM muffler. ECU reprogramming required.</t>
  </si>
  <si>
    <t>Katalysator / Partikelfilter Ersatzrohre (ECU Programmierung erforderlich) zur Verwendung mit dem Capristo / OEM Endschalldämpfer</t>
  </si>
  <si>
    <t>02AU00803039</t>
  </si>
  <si>
    <t>R8 V10 / V10 Performance (Typ 4sPA) (USA version)</t>
  </si>
  <si>
    <t>02AU00803040</t>
  </si>
  <si>
    <t>RS4 B7</t>
  </si>
  <si>
    <t>RS6 C8 (2019)</t>
  </si>
  <si>
    <t>S6 / S7 4G</t>
  </si>
  <si>
    <t>G63 4.0L V8 Biturbo W463A</t>
  </si>
  <si>
    <t>02MB08503031</t>
  </si>
  <si>
    <t>02MB08503036</t>
  </si>
  <si>
    <t>G500 4.0L V8 Biturbo W463A</t>
  </si>
  <si>
    <t>02MB08503018</t>
  </si>
  <si>
    <t>02MB08503035</t>
  </si>
  <si>
    <t>Mufflers tripple exhaust tips with CES-3</t>
  </si>
  <si>
    <t>Mufflers dual exhaust tips with CES-3</t>
  </si>
  <si>
    <t xml:space="preserve">G500/G63 5.5L V8 BiTurbo AMG (W 463, 2012-) </t>
  </si>
  <si>
    <t>02MB02403027</t>
  </si>
  <si>
    <t>Endschalldämpfer, Mittelschalldämpferersatzrohre, CES-3,</t>
  </si>
  <si>
    <t>E53 Coupe (C238)</t>
  </si>
  <si>
    <t>02MB02403029</t>
  </si>
  <si>
    <t>Muffler with middle silencer spar pipes and CES-4</t>
  </si>
  <si>
    <t>E53 Limousine/Kombi (W/S 213)</t>
  </si>
  <si>
    <t>02CU11803001</t>
  </si>
  <si>
    <t>02CU11803005</t>
  </si>
  <si>
    <t xml:space="preserve"> 02ML11103005</t>
  </si>
  <si>
    <t>Katlose Downpipes mit Hitzeschutz</t>
  </si>
  <si>
    <t>Catless downpipes with heat protection</t>
  </si>
  <si>
    <t>720s</t>
  </si>
  <si>
    <t>720S</t>
  </si>
  <si>
    <t>03FE05803004</t>
  </si>
  <si>
    <t>Abgasanlage für den Ferrari 308 GTB Carburatore (mit Vergasern, ohne Katalysatoren), mit Klappen, 1.4828er Edelstahl poliert, incl. programmierbarer Steuerung CES-3 und Zubehör</t>
  </si>
  <si>
    <t>308 GTB Carburatore</t>
  </si>
  <si>
    <t>Exhaust system for the Ferrari 308 GTB Carburatore (with carburators, without catalytic converters), with valves, 1.4828 stainless polished, incl. programmable conrol unit CES-3</t>
  </si>
  <si>
    <t xml:space="preserve">Abgasanlage mit Klappen für den 328 GTB (ohne Katalysatoren), inkl. CES-3 Steuerung
</t>
  </si>
  <si>
    <t>Exhaust system with valves for the 328 GTB (without cats), incl. CES-3</t>
  </si>
  <si>
    <t>Abgasanlage mit Klappen inklusive programmierbarer Steuerung CES-3</t>
  </si>
  <si>
    <t>Exhaust system with valves including the programmable control unit CES-3</t>
  </si>
  <si>
    <t>288 GTO</t>
  </si>
  <si>
    <t>Exhaust system without valves for the Ferrari 288 GTO</t>
  </si>
  <si>
    <t>Abgasanlage ohne Klappen für den Ferrari 288 GTO</t>
  </si>
  <si>
    <t>Katersatzrohre Edelstahl mit Hitzeschutz</t>
  </si>
  <si>
    <t>Set of cat spare pipes with heat protection</t>
  </si>
  <si>
    <t>02LA01303028</t>
  </si>
  <si>
    <t>Endrohrblenden für den Ferrari 488 GTB/GTS aus Vollcarbon, Rahmenelemente mit Gittern, incl. Befestigungsmaterial (die Rohrblenden sind immer mattlackiert) (Genehmigung in Vorbereitung)</t>
  </si>
  <si>
    <t>Endrohrblenden für den Ferrari 488 GTB/GTS aus Vollcarbon, Rahmenelemente (matt lackiert) mit Gittern, incl. Befestigungsmaterial (die Rohrblenden sind immer mattlackiert) (Genehmigung in Vorbereitung)</t>
  </si>
  <si>
    <t>488 GTS / GTB</t>
  </si>
  <si>
    <t>Distanzscheiben Set 1 sternförmig, bestehend aus 4 Scheiben (2x 14mm und 2x 17mm, vorne und hinten), Titanschrauben</t>
  </si>
  <si>
    <t>Distanzscheiben 2x Scheiben sternförmig 14mm (vorne oder hinten), Titanschrauben</t>
  </si>
  <si>
    <t>Distanzscheiben 2x Scheiben sternförmig 17mm (nur für hinten), Titanschrauben</t>
  </si>
  <si>
    <t>Distanzscheiben Set 2 kreisförmig, bestehend aus 4 Scheiben (2x 14mm und 2x 17mm, vorne und hinten), Titanschrauben</t>
  </si>
  <si>
    <t>Distanzscheiben 2x Scheiben kreisförmig 14mm (vorne oder hinten), Titanschrauben</t>
  </si>
  <si>
    <t>Distanzscheiben 2x Scheiben kreisförmig 17mm (nur für hinten), Titanschrauben</t>
  </si>
  <si>
    <t>Wheel spacers  Set 1 star shape, containing 4 spacers (2pcs. 14mm and 2pcs. 17mm, front and rear), titanium bolts</t>
  </si>
  <si>
    <t>Wheel spacers  2x spacers star shape 14mm (front or rear), titanium bolts</t>
  </si>
  <si>
    <t>Wheel spacers 2x spacers star shape 17mm (for rear only), titanium bolts</t>
  </si>
  <si>
    <t>Wheel spacers  Set 2 circle shape, containing 4 spacers (2pcs. 14mm and 2pcs. 17mm, front and rear), titanium bolts</t>
  </si>
  <si>
    <t>Wheel spacers  2x spacers circle shape 14mm (front or rear), titanium bolts</t>
  </si>
  <si>
    <t>Wheel spacers  2x spacers circle shape 17mm (for rear only), titanium bolts</t>
  </si>
  <si>
    <t>Portofino</t>
  </si>
  <si>
    <t>488 Pista</t>
  </si>
  <si>
    <t>02FE08703020</t>
  </si>
  <si>
    <t>02AM05003005</t>
  </si>
  <si>
    <t xml:space="preserve">Endschalldämpfer mit Abgasklappen und CES-3 Steuerung.
Zusätzlich mit Carbonendrohren. Diese bestehen aus einem Edelstahl Innenrohr und einem farbig eloxiertem Aluminiumrohr* (Schwarz, Silber oder Rot) und einem Carbon Aussenrohr. (Achtung! Zurzeit nur zur Verwendung bei Originalanlage mit einflutigem Endrohr.) </t>
  </si>
  <si>
    <t xml:space="preserve">Muffler with exhaust and CES-3 control.
Additionally with carbon tailpipes. These consist of a stainless steel inner pipe and a colored anodized aluminum tube* (black, silver or red) and a carbon outer pipe. (Attention! At present only for use with original system with single-flow tailpipe.) </t>
  </si>
  <si>
    <t>02AM05003009</t>
  </si>
  <si>
    <t>Downpipes als Katersatz und Hitzeschutz</t>
  </si>
  <si>
    <t>Nachkatersatzrohre</t>
  </si>
  <si>
    <t>02AM05003007</t>
  </si>
  <si>
    <t>Post cat spare pipes</t>
  </si>
  <si>
    <t>Downpipes as cat replacement and heat protection</t>
  </si>
  <si>
    <t>M2 Competition (F87 09/2018)</t>
  </si>
  <si>
    <t>02BM09903015</t>
  </si>
  <si>
    <t xml:space="preserve"> 02BE04103007</t>
  </si>
  <si>
    <t>02AU01903010</t>
  </si>
  <si>
    <t>02AU01903014</t>
  </si>
  <si>
    <t>Valved exhaust with stainless steel polished oval exhaust tips includes programmable control unit CES-3</t>
  </si>
  <si>
    <t>Valved exhaust with round anodized alloy jet stream design (red, silver, black) exhaust tips and carbon fiber shells, includes programmable control unit CES-3</t>
  </si>
  <si>
    <t>Valved exhaust with round bevelled anodized alloy jet stream design (red, silver, black) exhaust tips and carbon fiber shells, includes programmable control unit CES-3</t>
  </si>
  <si>
    <t>GT-4/GTs-4 (X290)</t>
  </si>
  <si>
    <t>02MB08903008</t>
  </si>
  <si>
    <t>S4/S5 V6/V8 (B8 &amp; 8F Limousine, Avant, Cabriolet and Facelift)</t>
  </si>
  <si>
    <t>02FE03203001</t>
  </si>
  <si>
    <t>S8 D4 (-2016)</t>
  </si>
  <si>
    <t>02MB02003025</t>
  </si>
  <si>
    <t>Downpipes als Katersatz</t>
  </si>
  <si>
    <t>Downpipes as cat replacement</t>
  </si>
  <si>
    <t>03FE08710044LG</t>
  </si>
  <si>
    <t>03FE08710044LM</t>
  </si>
  <si>
    <t>03FE08710046LG</t>
  </si>
  <si>
    <t>Frontspoiler 4 Teilig ohne Seitenflügel mattlackiert</t>
  </si>
  <si>
    <t>Frontspoiler 4 Teilig ohne Seitenflügel glanzlackiert</t>
  </si>
  <si>
    <t>Front spoiler 4 parts (without side wings) glossy</t>
  </si>
  <si>
    <t>Front spoiler 4 parts (without side wings) matted</t>
  </si>
  <si>
    <t>03FE08710045LG</t>
  </si>
  <si>
    <t>03FE08710045LM</t>
  </si>
  <si>
    <t>03FE08710046LM</t>
  </si>
  <si>
    <t>side sills incl. Wings glossy</t>
  </si>
  <si>
    <t>side sills incl. Wings matted</t>
  </si>
  <si>
    <t>Schweller Satz inkl. Wings glanzlackiert</t>
  </si>
  <si>
    <t>Schweller Satz inkl. Wings mattlackiert</t>
  </si>
  <si>
    <t>488 GTB/GTS/Pista</t>
  </si>
  <si>
    <t>Set: Air box and lock cover for the Ferrari 488 GTB, GTS and Pista, full carbon, glossy finish</t>
  </si>
  <si>
    <t>Set: Air box and lock cover for the Ferrari 488 GTB, GTS and Pista, full carbon, mattfinished</t>
  </si>
  <si>
    <t>Set: Airbox-Oberteil und Schlossabdeckung für den Ferrari 488 GTB, GTS und Pista, Vollcarbon, mattlackiert</t>
  </si>
  <si>
    <t>Set: Airbox-Oberteil und Schlossabdeckung für den Ferrari 488 GTB, GTS und Pista, Vollcarbon, hochglanzlackiert</t>
  </si>
  <si>
    <t>03FE08710043LG</t>
  </si>
  <si>
    <t>03FE08710043LM</t>
  </si>
  <si>
    <t xml:space="preserve">Ab Baujahr 2018: Tankdeckel aus Vollcarbon, mit rückwärtigen Schraubbolzen, Gewebe L mattlackiert </t>
  </si>
  <si>
    <t xml:space="preserve">Ab Baujahr 2018: Tankdeckel aus Vollcarbon, mit rückwärtigen Schraubbolzen, Gewebe L glanzlackiert </t>
  </si>
  <si>
    <t xml:space="preserve">From 2018: Tank cap out of carbon, with threaded bolts on the rear side, fabric L matted </t>
  </si>
  <si>
    <t xml:space="preserve">From 2018: Tank cap out of carbon, with threaded bolts on the rear side, fabric L glossy </t>
  </si>
  <si>
    <t>488 GTB/Pista</t>
  </si>
  <si>
    <t>Seitenpanel im Lufteinlass aus Vollcarbon Set L/R glanzlackiert</t>
  </si>
  <si>
    <t>Seitenpanel im Lufteinlass aus Vollcarbon Set L/R mattlackiert</t>
  </si>
  <si>
    <t>side panel in the air intake made of full carbon, set L/R, glossy</t>
  </si>
  <si>
    <t>side panel in the air intake made of full carbon, set L/R, matted</t>
  </si>
  <si>
    <t>03FE08710012</t>
  </si>
  <si>
    <t>Heckklappe Design S mit einer Sicherheitsscheibe und Belüftungsöffnungen, Carbon roh</t>
  </si>
  <si>
    <t>Tailgate Design S with one safety glass and air vents, raw carbon</t>
  </si>
  <si>
    <t>01FE08703014</t>
  </si>
  <si>
    <t>01FE08703015</t>
  </si>
  <si>
    <t>01FE08703016</t>
  </si>
  <si>
    <t>01FE08703017</t>
  </si>
  <si>
    <t>01FE08703018</t>
  </si>
  <si>
    <t>01FE08703019</t>
  </si>
  <si>
    <t>Frontspoiler 6 Teilig mit Seitenflügel mattlackiert</t>
  </si>
  <si>
    <t>Frontspoiler 6 Teilig mit Seitenflügel glanzlackiert</t>
  </si>
  <si>
    <t>Set Motorraum Front- und Seitenverkleidungen (links, rechts und vorne), 100% Carbon, matt</t>
  </si>
  <si>
    <t>Set of motor compartment covers (left, right and front), 100% carbon, mattfinished</t>
  </si>
  <si>
    <t>04FE00703014</t>
  </si>
  <si>
    <t>02PO11503009</t>
  </si>
  <si>
    <t>Set: Abgasanlage für den Porsche 992 Carrera S/4S mit Abgasklappen, Katersatzrohre, gefertigt aus hitzebständigen Edelstahl 1.4828 (T309), hochglanzpoliert, incl. programmierbarer Steuerung CES-3</t>
  </si>
  <si>
    <t>GTR MK3/MK4/Nismo</t>
  </si>
  <si>
    <t>02NI09503016</t>
  </si>
  <si>
    <t>02AM05003004</t>
  </si>
  <si>
    <t>Set spors cats 100cpi</t>
  </si>
  <si>
    <t>S4 / S5 F5</t>
  </si>
  <si>
    <t>Endschalldämpfer, Mittelschalldämpferersatzrohre, CES-3, ovale Endrohre poliert, ECE</t>
  </si>
  <si>
    <t>Muffler, middle muffler replacement pipes, CES-3, polished oval tailpipes, ECE</t>
  </si>
  <si>
    <t>RS4 B9</t>
  </si>
  <si>
    <t>02AU05203009</t>
  </si>
  <si>
    <t>Vorschalldämpferersatzrohre (Zur Zeit nicht für Fahrzeuge mit OPF Filtern und OEM Abgasanlage.)</t>
  </si>
  <si>
    <t>Front muffler replacement pipes (Currently not for vehicles with OPF filters and OEM exhaust system.)</t>
  </si>
  <si>
    <t>03AU00510001 KG</t>
  </si>
  <si>
    <t>03AU00510001 KM</t>
  </si>
  <si>
    <t>03AU05210001 KG</t>
  </si>
  <si>
    <t>03AU05210001 KM</t>
  </si>
  <si>
    <t>side fins (set 2 pieces) made of full carbon with mounting material, glossy</t>
  </si>
  <si>
    <t>side fins (set 2 pieces) made of full carbon with mounting material, matted</t>
  </si>
  <si>
    <t>Seitenfinnen (Set 2 Teile) aus Vollcarbon mit Befestigungsmaterial, mattlackiert</t>
  </si>
  <si>
    <t>Seitenfinnen (Set 2 Teile) aus Vollcarbon mit Befestigungsmaterial, glanzlackiert</t>
  </si>
  <si>
    <t>03AU00510004 KG</t>
  </si>
  <si>
    <t>03AU00510004 KM</t>
  </si>
  <si>
    <t>Motorabdeckung, Gewebe K, glanzlackiert</t>
  </si>
  <si>
    <t>Motorabdeckung, Gewebe K, mattlackiert</t>
  </si>
  <si>
    <t>Engine cover, fabric K, glossy</t>
  </si>
  <si>
    <t>Engine cover, fabric K, matted</t>
  </si>
  <si>
    <t>pre-muffler spare pipes (Currently not for vehicles with OPF filters and OEM exhaust system)</t>
  </si>
  <si>
    <t>03AU00510004KM</t>
  </si>
  <si>
    <t>Motorabdeckung aus Vollcarbon, Gewebe K mattlackiert</t>
  </si>
  <si>
    <t>Engine cover full carbon fabric K matted</t>
  </si>
  <si>
    <t>03AU00510005KM</t>
  </si>
  <si>
    <t>Schloßabdeckung aus Vollcarbon, Gewebe K mattlackiert, incl. Befestigungsmaterial</t>
  </si>
  <si>
    <t>Lock cover full carbon, matted fabric K matted incl. mounting accessories</t>
  </si>
  <si>
    <t>03AU00510006KM</t>
  </si>
  <si>
    <t>Set Motorabedeckung &amp; Schloßabdeckung aus Vollcarbon, Gewebe K mattlackiert, incl. Befestigungsmaterial</t>
  </si>
  <si>
    <t>Set engine cover &amp; lock cover full carbon, matted fabric K matted incl. mounting accessories</t>
  </si>
  <si>
    <t>RS6 C8 (2019) WIRD NEU KALKULIERT WENN AKTUELL</t>
  </si>
  <si>
    <t>02AU01903029</t>
  </si>
  <si>
    <t>02AU01903028</t>
  </si>
  <si>
    <t>RS Q8</t>
  </si>
  <si>
    <t>02AU11903006</t>
  </si>
  <si>
    <t>02AU11903007</t>
  </si>
  <si>
    <t>Set downpipes catless</t>
  </si>
  <si>
    <t>02CH09003009</t>
  </si>
  <si>
    <t>Endschalldämpfer für original Nachkatrohre, CES-3,
mit Endrohren aus eloxiertem Aluminium
(erhältlich in den Farben Schwarz, Rot, Silber*) mit Carbon Aussenrohr mit ECE Genehmigung für Schaltwagen</t>
  </si>
  <si>
    <t>Endschalldämpfer für original Nachkatrohre, mit Edelstahlendrohren mit Adaptern, CES-3, mit ECE Genehmigung für Schaltwagen</t>
  </si>
  <si>
    <t>Muffler for original catalytic converters, CES-3,
with end pipes made of anodised aluminium
(available in black, red, silver*) with carbon outer tube
With ECE approval for manual gear</t>
  </si>
  <si>
    <t>Rear silencer for original catalytic converters, with stainless steel tailpipes with adapter, CES-3, With ECE approval for manual gear</t>
  </si>
  <si>
    <t>C63 6.3 V8 AMG (W/S/C 204 since 2007)</t>
  </si>
  <si>
    <t>02MB02005004</t>
  </si>
  <si>
    <t>Fächerkrümmer (R/L) ohne Sportkatalysatoren und Nachkatersatzrohre</t>
  </si>
  <si>
    <t>manifolds (R/L) without  sports cats incl. post cat spare pipes</t>
  </si>
  <si>
    <t>Abgasanlage mit Abgasklappen, mit Unterdruckadapter und programmierbarer Klappensteuerung CES-3, überarbeitete Version mit 80er Rohr für besten Sound und maximale Performance, Kat-Ersatz, mit Carbonendrohren, bestehend aus Edelstahl Innenrohr, farbig eloxiertem Aluminiumrohr (Schwarz, Silber oder Rot*) und Carbon Aussenrohr</t>
  </si>
  <si>
    <t>Exhaust system with valves and progammable controller CES-3,  Carbon Endpipes, middle silencer spare pipes and with carbon tailpipes, consisting of stainless steel inner tube,
colored anodized aluminum tube (black, silver or red**) and carbon fiber shell</t>
  </si>
  <si>
    <t>Ateca</t>
  </si>
  <si>
    <t>Klappenabgasanlage bis OEM Trennstelle inkl. Carbonendrohre, diese bestehen
aus einem Edelstahl Innenrohr und einem farbig eloxiertem
Aluminiumrohr (Schwarz, Silber, Rot*) und einem Carbon Aussenrohr.</t>
  </si>
  <si>
    <t>Klappenabgasanlage bis OEM Trennstelle inkl. ovale Endrohre poliert</t>
  </si>
  <si>
    <t>Exhaust system up to OEM separation point incl. Carbon tailpipes, these consist of made of a stainless steel inner tube and a colored anodized
Aluminium tube (black, silver, red*) and a carbon outer tube.</t>
  </si>
  <si>
    <t>Exhaust system up to OEM separation point incl. polished oval tailpipes</t>
  </si>
  <si>
    <t>Gallardo LP 500/521</t>
  </si>
  <si>
    <t>02LA06903007</t>
  </si>
  <si>
    <t>Endschalldämpfer mit Abgasklappen inkl. FB-Kit</t>
  </si>
  <si>
    <t>Muffler with exhaust valves incl. FB-Kit</t>
  </si>
  <si>
    <t>Murcielago</t>
  </si>
  <si>
    <t xml:space="preserve">Murcielago </t>
  </si>
  <si>
    <t>02LA01403001</t>
  </si>
  <si>
    <t>Endschalldämpfer mit Kats mit CES-3</t>
  </si>
  <si>
    <t xml:space="preserve">Endschalldämpfer mit Kats </t>
  </si>
  <si>
    <t xml:space="preserve">Huracán Performante </t>
  </si>
  <si>
    <t>02LA08203035</t>
  </si>
  <si>
    <t>Set tailpipes, consisting of stainless steel inner pipe,
coloured anodized aluminum pipe (black and silver*) and carbon fiber shells</t>
  </si>
  <si>
    <t>Endschalldämpfer mit Abgasklappen und X-Pipe CES-3</t>
  </si>
  <si>
    <t>Muffler with exhaust valves and X-Pipe CES-3</t>
  </si>
  <si>
    <t>Murcielago LP670</t>
  </si>
  <si>
    <t>Front spoiler 6 parts (with side wings) glossy</t>
  </si>
  <si>
    <t>Front spoiler 6 parts (with side wings) matted</t>
  </si>
  <si>
    <t>991.2. GTS</t>
  </si>
  <si>
    <t>Macan S V6 Single Turbo</t>
  </si>
  <si>
    <t>02PO06603005</t>
  </si>
  <si>
    <t>Downpipe als Kat- OPF Ersatz (ECU Programmierung erforderlich)</t>
  </si>
  <si>
    <t>Downpipe as cat- OPF replacement (ECU programming required)</t>
  </si>
  <si>
    <t>959 Cayenne naturally aspirated (958 92A yr. 05/2010-09/2014)</t>
  </si>
  <si>
    <t>02PO017030011</t>
  </si>
  <si>
    <t>Nachkatersatzrohre Edelstahl</t>
  </si>
  <si>
    <t>02AU00810012KG</t>
  </si>
  <si>
    <t>02AU00810012KM</t>
  </si>
  <si>
    <t>RS5 F5 (ab 03/2017) (3-türer Coupé)</t>
  </si>
  <si>
    <t>RS5 F5 (ab 03/2017) (5-Türer Limo)</t>
  </si>
  <si>
    <t>02AU00503023</t>
  </si>
  <si>
    <t>02AU05003014</t>
  </si>
  <si>
    <t>02AU00503024</t>
  </si>
  <si>
    <t>02AU00503022</t>
  </si>
  <si>
    <t>Vorschalldämpferersatzrohre (Für Fahrzeuge mit OPF Filter)</t>
  </si>
  <si>
    <t>Front silencer replacement pipes (For vehicles with OPF filters)</t>
  </si>
  <si>
    <t>SL55, SL63, SL65 V12 Biturbo AMG</t>
  </si>
  <si>
    <t>Abgasanlage, kompatibel zu OEM Kats</t>
  </si>
  <si>
    <t>Exhaust, compatible to OEM cats</t>
  </si>
  <si>
    <t>Abgasanlage Twinflow</t>
  </si>
  <si>
    <t>Exhaust system twinflow</t>
  </si>
  <si>
    <t xml:space="preserve">Frontspoiler (6 Teile) aus Vollcarbon mit Befestigungsmaterial, glanzlackiert (Nur für Fahrzeuge bis Baujahr 02/2019)
</t>
  </si>
  <si>
    <t>Frontspoiler (6 Teile) aus Vollcarbon mit Befestigungsmaterial, mattlackiert  (Nur für Fahrzeuge bis Baujahr 02/2019)</t>
  </si>
  <si>
    <t>Front spoiler (6 parts) made of full carbon with mounting material, glossy (Only for vehicles up to model year 02/2019)</t>
  </si>
  <si>
    <t>Front spoiler (6 parts) made of full carbon with mounting material, matted (Only for vehicles up to model year 02/2019)</t>
  </si>
  <si>
    <t>02AU00810011KG</t>
  </si>
  <si>
    <t>02AU00810011KM</t>
  </si>
  <si>
    <t>Heckdiffusor aus Vollcarbon Gewebe K, glanzlackiert</t>
  </si>
  <si>
    <t>Heckdiffusor aus Vollcarbon Gewebe K, mattlackiert</t>
  </si>
  <si>
    <t>Rear diffusor full carbon Fabric K gloss varnished</t>
  </si>
  <si>
    <t>Rear diffusor full carbon Fabric K matted varnished</t>
  </si>
  <si>
    <t>R8 V10 / V10 Performance (Typ 4sPA) USA</t>
  </si>
  <si>
    <t>03FE08710050LG</t>
  </si>
  <si>
    <t>03FE08710050LM</t>
  </si>
  <si>
    <t>Schweller Satz ohne Wings glanzlackiert</t>
  </si>
  <si>
    <t>Schweller Satz ohne Wings mattlackiert</t>
  </si>
  <si>
    <t>side sills without Wings glossy</t>
  </si>
  <si>
    <t>side sills without Wings matted</t>
  </si>
  <si>
    <t>03AU00810014KG</t>
  </si>
  <si>
    <t>03AU00810014KM</t>
  </si>
  <si>
    <t>03AU00810015KG</t>
  </si>
  <si>
    <t>03AU00810015KM</t>
  </si>
  <si>
    <t>03FE08710048LG</t>
  </si>
  <si>
    <t>03FE08710047LG</t>
  </si>
  <si>
    <t>Heckflügel in Sichtcarbon passt nur für den Coupé (Dritte Bremsleuchte und Scuderia Streifen gehören nicht zum Lieferumfang) Heckflügel für verbesserten Anpressdruck. Der Flügel ist 2,4 cm höher und 2cm länger gegenüber des Originalen. Außer dem aggressiverem Design wird somit
der Anpressdruck in Kurvenreichen Rennstrecken verbessert. Der Flügel wird in Sichtcarbon lackiert. Der Scuderia Streifen muss sich der Kunde selbst lackieren lassen. (Gegen Aufpreis liefern wir mit Scuderia Streifen. Hier müssen die Farben mitgeteilt werden)</t>
  </si>
  <si>
    <t>Heckstoßstange in Sichtcarbon inkl. Carbonoberteil für Pista Coupé und Spyder. Die Heckstoßstange wird 2-teilig geliefert. Das untere Teil unlackiert, Oberteil in Sichtcarbon glänzend
Unterschiede zur OEM Stoßstange: Vergrößerte und aggressivere Luftauflässe. Das Ferrari Pferdchen wird tiefer positioniert sodass, das Emblem nicht aus der Karroserie herausragt. Das Carbonoberteil hat 2 Luftauslässe links und rechts um die Motorkühlung zu verbessern.</t>
  </si>
  <si>
    <t>Rear bumper in carbon fiber incl. Carbon top for Pista Coupé and Spyder. The rear bumper is delivered in 2 parts. The lower part unpainted, upper part in visible carbon glossy
Differences to OEM bumper: Larger and more aggressive air outlets. The Ferrari horse is positioned lower so that the emblem does not protrude from the bodywork. The carbon top has 2 air outlets left and right to improve engine cooling.</t>
  </si>
  <si>
    <t>488Pista</t>
  </si>
  <si>
    <t>03FE08710049LG</t>
  </si>
  <si>
    <t>Heckdiffusor (in Vorbereitung)</t>
  </si>
  <si>
    <t>rear diffusor (in preparation)</t>
  </si>
  <si>
    <t>02 FE 037 03 005</t>
  </si>
  <si>
    <t>Downpipes</t>
  </si>
  <si>
    <t>A45 AMG W177</t>
  </si>
  <si>
    <t>02MB08403022</t>
  </si>
  <si>
    <t>02MB08403024</t>
  </si>
  <si>
    <t>02MB08403025</t>
  </si>
  <si>
    <t>Downpipe mit 100 Zellen Sportkatalysator (ECU Programmierung erforderlich)</t>
  </si>
  <si>
    <t>Downpipe ohne Katalysator (ECU Programmierung erforderlich)</t>
  </si>
  <si>
    <t>Downpipe with 100 cell sports catalyst (ECU programming required)</t>
  </si>
  <si>
    <t>Downpipe without catalyst (ECU programming required)</t>
  </si>
  <si>
    <t xml:space="preserve"> </t>
  </si>
  <si>
    <t>718 Spyder | Cayman GT4</t>
  </si>
  <si>
    <t>02PO01003008</t>
  </si>
  <si>
    <t>Endschalldämpfer mit Klappen und Steuerung CES-3
(ECE Genehmigung in Vorbereitung)</t>
  </si>
  <si>
    <t>Rear silencer with dampers and control CES-3
(ECE approval in preparation)</t>
  </si>
  <si>
    <t>02PO01003007</t>
  </si>
  <si>
    <t>Runde Aluminium Endrohre
(rot, silber, schwarz)* und Carbonblenden
(für OEM Anlage und Capristo Anlage) *ACHTUNG! Bei einer zu hohen Temperatur kann sich der Farbton des eloxiertem Aluminiumrohres verändern.</t>
  </si>
  <si>
    <t>Round aluminum tailpipes
(red, silver, black)* and carbon covers
(for OEM system and Capristo system) *WARNING! If the temperature is too high, the color of the anodized aluminum tube may change.</t>
  </si>
  <si>
    <t>02PO01003012</t>
  </si>
  <si>
    <t>Sportkats 100 cpi (ersetzt den OEM Partikelfilter)</t>
  </si>
  <si>
    <t>Sportkats 100 cpi (replaces the OEM particulate filter)</t>
  </si>
  <si>
    <t>02PO01003014</t>
  </si>
  <si>
    <t>02BM00903008</t>
  </si>
  <si>
    <t>02BM00903002</t>
  </si>
  <si>
    <t>Klappenabgasanlage mit Mittelschalldämpfer-Ersatzrohren ohne ECE Genehmigung</t>
  </si>
  <si>
    <t>02AU05203011</t>
  </si>
  <si>
    <t>Mittelschalldämpfer-Ersatzrohre (Achtung! Kann nur in Verbindung mit der Capristo Abgasanlage verbaut werden.)</t>
  </si>
  <si>
    <t>Valve exhaust system with middle silencer replacement pipes without ECE approval</t>
  </si>
  <si>
    <t>Centre silencer replacement pipes without ECE
Attention! Can only be installed in connection with the Capristo exhaust system</t>
  </si>
  <si>
    <t>02AU00503002</t>
  </si>
  <si>
    <t>Mittelschalldämpfer-Ersatzrohre ohne ECE
Achtung! Kann nur in Verbindung mit der Capristo Abgasanlage verbaut werden.</t>
  </si>
  <si>
    <t>02AU00503025</t>
  </si>
  <si>
    <t>Centre silencer replacement pipes without ECE
Attention! Can only be installed in connection with the Capristo exhaust system.</t>
  </si>
  <si>
    <t>Evora | Evora S</t>
  </si>
  <si>
    <t>02LO12103001</t>
  </si>
  <si>
    <t>02DO12403001</t>
  </si>
  <si>
    <t>Abgasanlage inkl. Hitzeschutz und Klappensteuerung</t>
  </si>
  <si>
    <t>Exhaust system incl. Heat protection and valve control</t>
  </si>
  <si>
    <t>02FE06403012</t>
  </si>
  <si>
    <t>Muffler with cats and with ECE approval</t>
  </si>
  <si>
    <t>Muffler without cats and without ECE approval</t>
  </si>
  <si>
    <t>Muffler with cats and ECE approval, include programmable control unit CES-3</t>
  </si>
  <si>
    <t>02BM07403012</t>
  </si>
  <si>
    <t>BMW M3/M4 Competition G80/G82</t>
  </si>
  <si>
    <t>M3/M4 Competition G80/G82</t>
  </si>
  <si>
    <t>02BM07403011</t>
  </si>
  <si>
    <t>02BM07403025</t>
  </si>
  <si>
    <t>02BM07403026</t>
  </si>
  <si>
    <t>02BM07403014</t>
  </si>
  <si>
    <t>OPF/GPF replacement pipes with 200cpsi sport cats as OPF/GPF replacement, for using with oem middle silence and oem end muffler (oem exhaust must be cut and ECU programming can be required)</t>
  </si>
  <si>
    <t>02BM07403023</t>
  </si>
  <si>
    <t>Set downpipes with 100cpsi sport cats (ECU programming required)</t>
  </si>
  <si>
    <t>Set catless downpipes (ECU programming required)</t>
  </si>
  <si>
    <t>02BM12503002</t>
  </si>
  <si>
    <t>X3M Competition G01/F97</t>
  </si>
  <si>
    <t>04AZ00703009</t>
  </si>
  <si>
    <t>Remote Kit E2E incl. harness and remote
controller</t>
  </si>
  <si>
    <t>02BM12503001</t>
  </si>
  <si>
    <t>Exhaust system, for using with OEM actuators, centre silencer replacement pipes, 200 cells sport cats as replacement for OEM OPF/GPF (no ECU programming required) with anodized alloy exhaust tips (available in black, red, silver*) with carbon outer tube</t>
  </si>
  <si>
    <t>02BM12503006</t>
  </si>
  <si>
    <t>02BM10203008</t>
  </si>
  <si>
    <t>X6M G06</t>
  </si>
  <si>
    <t>Muffler with connecting pipes, for using with OEM actuators,
with end pipes made of anodised aluminium (available in black, red, silver*) with carbon outer tube</t>
  </si>
  <si>
    <t>02BM10203007</t>
  </si>
  <si>
    <t>02BM10203013</t>
  </si>
  <si>
    <t>02BM09903016</t>
  </si>
  <si>
    <t>M2_F87_Competition</t>
  </si>
  <si>
    <t>MSD Ersatzrohre mit 200 Zellen Sportkats als OPF Ersatz</t>
  </si>
  <si>
    <t>Endschalldämpfer mit Mittelschalldämpferersatz, CES-3, runde Endrohre mit Carbonendblende</t>
  </si>
  <si>
    <t xml:space="preserve">Muffler with middle silencer spare pipes, CES-3 with carbon end tips </t>
  </si>
  <si>
    <t xml:space="preserve">Endschalldämpfer, Mittelschalldämpferersatzrohre, EVCU-1 </t>
  </si>
  <si>
    <t>Rear silcencers, middler silencer spare pipes EVCU-1</t>
  </si>
  <si>
    <t>RS5 F5 (ab 03/2017) und AUDI RS4 B9</t>
  </si>
  <si>
    <t>Abgasanlage mit Klappen mit runden Aluminium Endrohren
(rot, silber, schwarz)* und Carbonblenden inkl. programmierbarer Steuerung EVCU-1
(Anschluß an OEM Trennstelle), inkl.
Mittelschalldämpferersatzrohre und Vorschalldämpferersatzrohre</t>
  </si>
  <si>
    <t>Valved exhaust with round anodized alloy jet stream design
(red, silver, black)* exhaust tips and carbon fiber shells, includes programmable valve controller EVCU-1
(connection to OEM disconnection point), incl.
Centre silencer replacement pipes and front silencer replacement pipes</t>
  </si>
  <si>
    <t>Abgasanlage mit Klappen mit abgeschrägten, runden Aluminium Endrohren
(rot, silber, schwarz)* und Carbonblenden inkl. programmierbarer Steuerung EVCU-1
(Anschluß an OEM Trennstelle), inkl.
Mittelschalldämpferersatzrohre und Vorschalldämpferersatzrohre</t>
  </si>
  <si>
    <t>Valved exhaust with round bevelled anodized alloy jet stream design
(red, silver, black)* exhaust tips and carbon fiber shells, includes programmable valve controller EVCU-1
(connection to OEM disconnection point), incl.
Centre silencer replacement pipes and front silencer replacement pipes</t>
  </si>
  <si>
    <t>02AU01903030</t>
  </si>
  <si>
    <t>Abgasanlage mit Klappen mit abgeschrägten, Ovalen Endrohren
inkl. programmierbarer Steuerung EVCU-1
(Anschluß an OEM Trennstelle), inkl.
Mittelschalldämpferersatzrohre und Vorschalldämpferersatzrohre</t>
  </si>
  <si>
    <t>Exhaust System with valves, incl. programmable control unit CES-3 and parts assesment</t>
  </si>
  <si>
    <t>Endschalldämpfer mit Kats und mit ECE- Genehmigung, mit programmierbarer Steuerung CES-3</t>
  </si>
  <si>
    <t>Muffler without cats and without homologation, incl. programmable controller EVCU-1</t>
  </si>
  <si>
    <t>Endschalldämpfer ohne Kats und ohne Genehmigung, mit programmierbarer Steuerung EVCU-1</t>
  </si>
  <si>
    <t>Endschalldämpfer ohne Kats und ohne Genehmigung incl. programmierbarer Steuerung EVCU-1</t>
  </si>
  <si>
    <t>Muffler without cats and without homologatioincl. programmable Control Unit EVCU-1</t>
  </si>
  <si>
    <t>Endschalldämpfer mit Kats und mit ECE-Genehmigung (exclusive Spider) incl. programmierbarer Steuerung CES-3</t>
  </si>
  <si>
    <t>Muffler with cats and with ECE homologation (except for Spider) incl. programmable Control Unit CES-3</t>
  </si>
  <si>
    <t xml:space="preserve">Endschalldämpfer mit Kats und mit ECE-Genehmigung (exclusive Spider) incl. programmierbarer Steuerung CES-3
</t>
  </si>
  <si>
    <t xml:space="preserve">Muffler with cats and with ECE-homologation (exclusive Spider) incl. programmable Control Unit CES-3
</t>
  </si>
  <si>
    <t xml:space="preserve">Endschalldämpfer ohne Kats und ohne Genehmigung incl. programmierbarer Steuerung EVCU-1
</t>
  </si>
  <si>
    <t xml:space="preserve">Muffler without cats and without homologationi ncl. programmable Control Unit EVCU-1
</t>
  </si>
  <si>
    <t>Endschalldämpfer mit Kats und ECE-Genehmigung (exclusive Spider) incl. programmierbarer Steuerung CES-3</t>
  </si>
  <si>
    <t>Muffler with cats and ECE-homologation (except for Spider) incl. programmable control unit CES-3</t>
  </si>
  <si>
    <t>Endschalldämpfer ohne Kats und Genehmigung incl. programmierbarer Steuerung EVCU-1</t>
  </si>
  <si>
    <t>Muffler without cats and homologation incl. programmable control unit EVCU-1</t>
  </si>
  <si>
    <t xml:space="preserve">Endschalldämpfer ohne Kats und Genehmigung incl. programmierbarer Steuerung EVCU-1
</t>
  </si>
  <si>
    <t>Endschalldämpfer ohne Kats, ohne ECE inkl. Steuerung EVCU-1</t>
  </si>
  <si>
    <t>Muffler without cats, without ECE incl. controller EVCU-1</t>
  </si>
  <si>
    <t>Endschalldämpfer mit Kat mit EVCU-1 Steuerung für den Audi R8 4sPA USA Version. Sonderversion für US-Fahrzeuge ohne OPF</t>
  </si>
  <si>
    <t>Valved muffler with cats includes programmable control unit EVCU-1 for US models without OPF</t>
  </si>
  <si>
    <t>Endschalldämpfer ohne Kats mit EVCU-1 Steuerung für den Audi R8 4sPA USA Version. Sonderversion für US-Fahrzeuge ohne OPF</t>
  </si>
  <si>
    <t>Valved muffler without cats includes programmable control unit EVCU-1 for US models without OPF</t>
  </si>
  <si>
    <t>Abgasanlage (ESD links rechts incl. MSD Ersatzrohre), mit programm. Steuerung CES-3 (Katersatzrohre ohne Genehmigung gehören mit zum Set.)</t>
  </si>
  <si>
    <t>Exhaust system (Muffler and middlel silencer replacement pipes) with remote control kit CES-3 (Cat replacement pipes without approval are included in the set)</t>
  </si>
  <si>
    <t>Polyurethan PU/PUR, mit Gitter und Befestigung, unlackiert, mit Teilegutachten</t>
  </si>
  <si>
    <t>Polyurethane PU/PUR, with mesh and Screws, non lacquered,with part assessment</t>
  </si>
  <si>
    <t>Abgasanlage mit zwei Abgasklappen und ECE-Genehmigung</t>
  </si>
  <si>
    <t>Exhaust system with two exhaust valves and ECE approval</t>
  </si>
  <si>
    <t>Abgasanlage mit Abgasklappen und Steuerung EVCU-1</t>
  </si>
  <si>
    <t>Exhaust system with two valves and EVCU-1</t>
  </si>
  <si>
    <t>Set Kat-Ersatz und Mittelschalldämpferersatz und Nachkatersatz</t>
  </si>
  <si>
    <t>Set: middle silencer spare and post cat spare</t>
  </si>
  <si>
    <t>M3 (F80) and M4 (F82, F83) and M4 Competition</t>
  </si>
  <si>
    <t>Muffler with controller and lateral, polished stainless end tips with vacuumadapter and programmable valve controller CES-3, with ECE Approval (except for Cabrio and M4 Competition)</t>
  </si>
  <si>
    <t>Endschalldämpfer mit schrägen, polierten Edelstahlendrohren, mit Unterdruckadapter, und programmierbarer Klappensteuerung CES-3, mit ECE Genehmigung (exclusive Cabriolet und M4 Competition)</t>
  </si>
  <si>
    <t>Endschalldämpfer mit Steuerung und geraden, polierten Edelstahlendrohren mit Unterdruckadapter, und programmierbarer Klappensteuerung CES-3, mit ECE Genehmigung (exclusive Cabriolet und M4 Competition)</t>
  </si>
  <si>
    <t>Muffler with controller and straight, polished stainless end tips with vacuumadapter and programmable valve controller CES-3, with ECE homologation (except for Cabrio and M4 Competition)</t>
  </si>
  <si>
    <t>Endschalldämpfer mit Carbonendrohren,
bestehend aus Edelstahl Innenrohr,
farbig eloxiertem Aluminiumrohr (Schwarz, Silber oder Rot*)
und Carbon Aussenrohr, programmierbarer Klappensteuerung CES-3, mit ECE Genehmigung (exclusive Cabriolet und M4 Competition)</t>
  </si>
  <si>
    <t>Muffler with carbon tailpipes,
consisting of stainless steel inner tube,
colored anodized aluminum tube (black, silver or red*)
and carbon outer tube, programmable valve control CES-3,
with ECE approval (except for Cabrio and M4 Competition)</t>
  </si>
  <si>
    <t>mufflers (LR) with ECE approval</t>
  </si>
  <si>
    <t>Exhaust system with middle silencer, skirt and CES-3 controller and Parts-Certificate</t>
  </si>
  <si>
    <t>Endschalldämpfer mit Steuerung und keramikbeschichteten Alu-Endrohren mit Unterdruckadapter, und programmierbarer Klappensteuerung CES-3, mit ECE Genehmigung (exclusive Cabriolet und M4 Competition)</t>
  </si>
  <si>
    <t>Muffler with controller and ceramic coated end tips with vacuumadapter and programmable valve controller CES-3, with ECE Approval (except for Cabrio and M4 Competition)</t>
  </si>
  <si>
    <t>Abgasanlage mit Abgasklappen, mit Unterdruckadapter und programmierbarer Klappensteuerung EVCU-1, überarbeitete Version mit 80er Rohr für besten Sound und maximale Performance, Kat-Ersatz, mit Carbonendrohren, bestehend aus Edelstahl Innenrohr, farbig eloxiertem Aluminiumrohr (Schwarz, Silber oder Rot*) und Carbon Aussenrohr</t>
  </si>
  <si>
    <t>Exhaust system with valves and progammable controller EVCU-1, new version with 80er pipes for best sound and best performance, cat delated, steal stainless /  with carbon tailpipes, consisting of stainless steel inner tube,
colored anodized aluminum tube (black, silver or red**) and carbon fiber shell</t>
  </si>
  <si>
    <t>02BM03803027</t>
  </si>
  <si>
    <t>Silencer with control unitEVCU-1 , connecting pipes,
Front silencer replacement pipes and carbon tailpipes,
consisting of stainless steel inner tube, coloured anodised aluminium tube (Black, silver or red*) and carbon fiber shell
ATTENTION! For vehicles with OPF ECU programming required</t>
  </si>
  <si>
    <t>Exhaust system with valves and progammable controller CES-3, new version with 80er pipes for best sound and best performance, cat delated, steal stainless / with carbon tailpipes, consisting of stainless steel inner tube, colored anodized aluminum tube (black, silver or red**) and carbon fiber shell</t>
  </si>
  <si>
    <t>BMW X5M F85 (ab 2013) und X6M F86 (ab 2014)</t>
  </si>
  <si>
    <t>02BM09903017</t>
  </si>
  <si>
    <t>850i G15</t>
  </si>
  <si>
    <t>02BM11603001</t>
  </si>
  <si>
    <t>02BM11603002</t>
  </si>
  <si>
    <t>OPF/GPF replacement pipes (ECU programming required)</t>
  </si>
  <si>
    <t>02BM11603007</t>
  </si>
  <si>
    <t>02BM11603010</t>
  </si>
  <si>
    <t>02BM11603011</t>
  </si>
  <si>
    <t>02BM07403022</t>
  </si>
  <si>
    <t>308 QV, 328 GTB/GTS, Modial 3.2</t>
  </si>
  <si>
    <t>Porsche 992 Carrera S</t>
  </si>
  <si>
    <t>02PO11503013</t>
  </si>
  <si>
    <t>OE valve exhaust + catless delete pipes</t>
  </si>
  <si>
    <t>02CH09003008</t>
  </si>
  <si>
    <t>Endschalldämpfer mit Nachkatersatzrohren und Carbon Endrohren EVCU-1</t>
  </si>
  <si>
    <t>Muffler with post cat spare pipes and Carbon Endtips and EVCU-1</t>
  </si>
  <si>
    <t>Endschalldämpfer mit Nachkatersatzrohren und Edelstahl Endrohren EVCU-1</t>
  </si>
  <si>
    <t>Muffler with post cat spare pipes and Stainless Steel Endtips and EVCU-1</t>
  </si>
  <si>
    <t>02ML11003018</t>
  </si>
  <si>
    <t>02MA12203001</t>
  </si>
  <si>
    <t>4200 (Coupé &amp; Cabrio )</t>
  </si>
  <si>
    <t>Klappenabgasanlage, Verbindungsrohre, Endrohre poliert, inkl. CES-3, ECE Genehmigung</t>
  </si>
  <si>
    <t>02MA12203002</t>
  </si>
  <si>
    <t>MSD Ersatzrohre (für OEM und Capristo Anlage)</t>
  </si>
  <si>
    <t>02MA12203003</t>
  </si>
  <si>
    <t>X pipe als MSD Ersatzrohr (für OEM und Capristo Anlage)</t>
  </si>
  <si>
    <t>02FE00403006KS</t>
  </si>
  <si>
    <t>02FE05903006</t>
  </si>
  <si>
    <t>02FE05905001</t>
  </si>
  <si>
    <t>Abgasanlage ohne Abgasklappen (Sound 1,2,3) mit Adapter Set</t>
  </si>
  <si>
    <t>Set Fächerkrümmer links, rechts</t>
  </si>
  <si>
    <t>Testarossa (1985 - 1987)</t>
  </si>
  <si>
    <t>Exhaust system without exhaust flaps (Sound 1,2,3) with adapter set</t>
  </si>
  <si>
    <t>Set of exhaust manifolds (left and right)</t>
  </si>
  <si>
    <t>Set sternförmig, bestehend aus 4 Scheiben (2x 11mm und 2x 17mm, vorne und hinten), Titan Radschrauben, mit Teilegutachten</t>
  </si>
  <si>
    <t>01FE08303005</t>
  </si>
  <si>
    <t>01FE08303006</t>
  </si>
  <si>
    <t>01FE08303007</t>
  </si>
  <si>
    <t>2x Scheiben sternförmig 11mm (vorne oder hinten), Titan Radschrauben</t>
  </si>
  <si>
    <t>2x Scheiben sternförmig 17mm (vorne oder hinten), Titan Radschrauben</t>
  </si>
  <si>
    <t>F8 Tributo</t>
  </si>
  <si>
    <t>02FE12303004</t>
  </si>
  <si>
    <t>Auspuffanlage mit Ventilen zur Verwendung mit der Original-Ventilsteuerung, ersetzt die Original-OPF (Steuergeräteprogrammierung ist derzeit erforderlich).</t>
  </si>
  <si>
    <t>02FE12303010</t>
  </si>
  <si>
    <t>Set Kat-Ersatzrohre mit Hitzeschutz, zur Verwendung mit Capristo-Auspuffanlage und OEM-Schalldämpfer.</t>
  </si>
  <si>
    <t>03FE12303014</t>
  </si>
  <si>
    <t>Exhaust system with valves for use with the original valve control, replaces the original OPF (ECU programming is currently required).</t>
  </si>
  <si>
    <t>Set cat replacement pipes with heat shield,
for use with Capristo exhaust system and OEM muffler.</t>
  </si>
  <si>
    <t>03FE12310003LG</t>
  </si>
  <si>
    <t>Set Airbox-Oberteil und Verschlussdeckel, Vollcarbon - Gewebe L glanzlackiert</t>
  </si>
  <si>
    <t>03FE12310003LM</t>
  </si>
  <si>
    <t>Set Airbox-Oberteil und Verschlussdeckel, Vollcarbon - Gewebe L mattlackiert</t>
  </si>
  <si>
    <t>03FE12310001LG</t>
  </si>
  <si>
    <t>Heckklappe aus Roh Carbon mit Lüftungsöffnungen und Sicherheitsscheibe
Bei dieser Heckklappe handelt es sich um einen Rohartikel mit einer unbehandelten Carbonoberfläche. Eine Lackiervorbereitung und Endlackierung muss eigenständig durchgeführt werden.</t>
  </si>
  <si>
    <t>03FE12310002LG</t>
  </si>
  <si>
    <t>Motorraum-Seitenteile (L/R)
Gewebe L glanzlackiert</t>
  </si>
  <si>
    <t>03FE12310002LM</t>
  </si>
  <si>
    <t>Motorraum-Seitenteile (L/R)
Gewebe L mattlackiert</t>
  </si>
  <si>
    <t>Vollcarbon-Tankdeckel mit hinterer Schraube
Gewebe L glanzlackiert</t>
  </si>
  <si>
    <t>Vollcarbon-Tankdeckel mit hinterer Schraube
Gewebe L mattlackiert</t>
  </si>
  <si>
    <t>Set airbox top and cap, full carbon
Fabric L gloss varnished</t>
  </si>
  <si>
    <t>Set airbox top and cap, full carbon
Fabric L matt lacquered</t>
  </si>
  <si>
    <t>Engine compartment side panels (L/R) 
Fabric L gloss varnished</t>
  </si>
  <si>
    <t>Engine compartment side panels (L/R) 
Fabric L matt lacquered</t>
  </si>
  <si>
    <t>Full carbon tank cap with rear screw
Fabric L gloss varnished</t>
  </si>
  <si>
    <t>Full carbon tank cap with rear screw
Fabric L matt lacquered</t>
  </si>
  <si>
    <t>Raw Carbon tailgate with air vents and Safety disc. 
This tailgate is a raw article with a untreated carbon surface. A paint preparation and final painting must be independently be carried out.</t>
  </si>
  <si>
    <t>03LA01310002</t>
  </si>
  <si>
    <t>Carbon-/Edelstahlblende</t>
  </si>
  <si>
    <t>02LA11203020</t>
  </si>
  <si>
    <t>991.2 GT3 und 991.2 GT3RS</t>
  </si>
  <si>
    <t>Unterboden Motorabdeckung in Carbon (Achtung! siehe oben) für GT3RS (Gewebe Köper)</t>
  </si>
  <si>
    <t>Underbody engine cover in carbon (Attention! More info on the website)
 For GT3RS (Fabric K)</t>
  </si>
  <si>
    <t>A45 AMG W178</t>
  </si>
  <si>
    <t>02MB08403026</t>
  </si>
  <si>
    <t>Abgasanlage CLA45 AMG C118 inkl. CES-3 Steuerung (Mit ECE-Genehmigung)</t>
  </si>
  <si>
    <t>Abgasanlage A45 AMG W177 inkl. CES-3 Steuerung (mit ECE)</t>
  </si>
  <si>
    <t>Exhaust system A45 AMG W177 including CES-3 control (with ECE)</t>
  </si>
  <si>
    <t>Exhaust system CLA45 AMG C118 including CES-3 control (with ECE approval)</t>
  </si>
  <si>
    <t>02MB02003027</t>
  </si>
  <si>
    <t>Abgasanlage mit Abgasklappen zur Verwendung der originalen Aktuatoren</t>
  </si>
  <si>
    <t>02MB02403023</t>
  </si>
  <si>
    <t>E400 (C238 / *A238)</t>
  </si>
  <si>
    <t>Muffler, middle silencer replacement pipes,CES-3, (with ECE for C238)</t>
  </si>
  <si>
    <t>Endschalldämpfer, Mittelschalldämpferersatzrohre, CES-3, (mit ECE für C238)</t>
  </si>
  <si>
    <t>02MB02403034</t>
  </si>
  <si>
    <t>Flap exhaust system for using the original actuators</t>
  </si>
  <si>
    <t>02MB09103016</t>
  </si>
  <si>
    <t>GLE 43 AMG (C292) / GLE 43/450 SUV (W166)</t>
  </si>
  <si>
    <t>GLE 43 AMG (C292) / GLE 43/450 Coupe (C292)</t>
  </si>
  <si>
    <t>Muffler, middle muffler replacement pipes, CES-3 control</t>
  </si>
  <si>
    <t>02MB02903002</t>
  </si>
  <si>
    <t>Endschalldämpfer und Mittelschalldämpferersatzrohre
inkl. programmierbarer Steuerung CES-3</t>
  </si>
  <si>
    <t>GLS 63 SUV X166 / GL 63</t>
  </si>
  <si>
    <t>Muffler with middle silencer spare pipes
incl. programmable valve controller CES-3</t>
  </si>
  <si>
    <t>03MB08910001KG</t>
  </si>
  <si>
    <t>Heckdiffusor aus Vollcarbon, Gewebe K, inkl. Befestigungsmaterial mit Teilegutachten
Vollcarbon, inkl. Befestigungsmaterial,Gewebe K, glanzlackiert</t>
  </si>
  <si>
    <t>03MB08910001KM</t>
  </si>
  <si>
    <t>Heckdiffusor aus Vollcarbon, Gewebe K, inkl. Befestigungsmaterial mit Teilegutachten
Vollcarbon, inkl. Befestigungsmaterial,Gewebe K, mattlackiert</t>
  </si>
  <si>
    <t>Flap exhaust system for using the original actuators (compatible for 5.5l and 4.0l)</t>
  </si>
  <si>
    <t>02MB08103008</t>
  </si>
  <si>
    <t>Abgasanlage S63 Coupe‘/Cabrio C217 mit Abgasklappen zur Verwendung der originalen Aktuatoren, (passt für 5.5L und 4.0L)</t>
  </si>
  <si>
    <t>03AU00510007KG</t>
  </si>
  <si>
    <t>03AU00510007KM</t>
  </si>
  <si>
    <t>Heckspoiler aus Vollcarbon, mit Kleber
Heckspoiler Gewebe K, glanzlackiert</t>
  </si>
  <si>
    <t>Heckspoiler aus Vollcarbon, mit Kleber
Heckspoiler Gewebe K, mattlackiert</t>
  </si>
  <si>
    <t>RS7 Sportback / RS6 Biturbo C7</t>
  </si>
  <si>
    <t>02AU01903034</t>
  </si>
  <si>
    <t>Audi RS6 C8 (2019)</t>
  </si>
  <si>
    <t>02AU01903036</t>
  </si>
  <si>
    <t>02AU01903037</t>
  </si>
  <si>
    <t>02MB08403027</t>
  </si>
  <si>
    <t>Exhaust System</t>
  </si>
  <si>
    <t>02MB08103011</t>
  </si>
  <si>
    <t>S65 Coupe C217 AMG</t>
  </si>
  <si>
    <t>02PO07703019</t>
  </si>
  <si>
    <t>Cayenne S GTS Facelift 92A</t>
  </si>
  <si>
    <t>Abgasanlage_Porsche_Cayenne_S_GTS_FL
Mit Mittelschalldämpfer
Bj. 10.2014-08.2017  V6 3604cm³</t>
  </si>
  <si>
    <t>992 Carrera/S Turbo</t>
  </si>
  <si>
    <t>02PO11503010</t>
  </si>
  <si>
    <t>02PO11503011</t>
  </si>
  <si>
    <t>End muffler for using with OEM cats/opf
OEM actuators and OEM valve control</t>
  </si>
  <si>
    <t>02PO01003015</t>
  </si>
  <si>
    <t>718 (982)</t>
  </si>
  <si>
    <t>02PO01003016</t>
  </si>
  <si>
    <t>02PO01003017</t>
  </si>
  <si>
    <t>719 (982)</t>
  </si>
  <si>
    <t>720 (982)</t>
  </si>
  <si>
    <t>Sportkatalysator 100Zellen 2,5 Liter</t>
  </si>
  <si>
    <t>Sportkatalysator 200Zellen 2,5 Liter</t>
  </si>
  <si>
    <t>Katersatz 2,5 Liter</t>
  </si>
  <si>
    <t>02AZ00703017</t>
  </si>
  <si>
    <t>F8 Tributo / F8 Spider Performance Box MPM V1.0</t>
  </si>
  <si>
    <t>02JA02803023</t>
  </si>
  <si>
    <t>02JA02803024</t>
  </si>
  <si>
    <t>02JA02803025</t>
  </si>
  <si>
    <t>02JA02803026</t>
  </si>
  <si>
    <t>02JA02803027</t>
  </si>
  <si>
    <t>F-Type V8 S (2WD + 4WD)</t>
  </si>
  <si>
    <t>F-Type V8 S (2WD)</t>
  </si>
  <si>
    <t>Abgasanlage mit doppel runden/schrägen Endrohren für OEM Aktuatoren
mit 100 Zellen Sportkats</t>
  </si>
  <si>
    <t>F-Type V8 S (4WD)</t>
  </si>
  <si>
    <t>02FE03703012</t>
  </si>
  <si>
    <t>02FE03703005</t>
  </si>
  <si>
    <t>F12/812 Superfast</t>
  </si>
  <si>
    <t>02FE03703011</t>
  </si>
  <si>
    <t>Downpipe 100 Zellen Sportkat mit Hitzeschutz
Für Fahrzeuge ohne OEM OPF/GPF</t>
  </si>
  <si>
    <t>Downpipes with 100cpsi sport cats and heat protection
only for cars without OEM OPF/GPF.</t>
  </si>
  <si>
    <t>02FE08303008</t>
  </si>
  <si>
    <t>Straight Pipe</t>
  </si>
  <si>
    <t>02FE08303009</t>
  </si>
  <si>
    <t>02FE08303014</t>
  </si>
  <si>
    <t>Set Endrohrblenden</t>
  </si>
  <si>
    <t>Set end-pipes</t>
  </si>
  <si>
    <t>Abgasanlage mit Klappen, ohne Fernbedienungskit und Carbon-Edelstahlblende</t>
  </si>
  <si>
    <t>Exhaust system with valves, without remote kit and carbon-stainless frame</t>
  </si>
  <si>
    <t>02MB08403017</t>
  </si>
  <si>
    <t>A35 AMG W177</t>
  </si>
  <si>
    <t>A35 W177 Limousine AMG</t>
  </si>
  <si>
    <t>Abgasanlage mit CES-3</t>
  </si>
  <si>
    <t>Exhaust System with CES-3</t>
  </si>
  <si>
    <t>02MB08503049</t>
  </si>
  <si>
    <t>02MB08503051</t>
  </si>
  <si>
    <t>G500 W463A AMG</t>
  </si>
  <si>
    <t>G63 W463A AMG</t>
  </si>
  <si>
    <t>Abgasanlage
4-Flutig mit Elektroklappen</t>
  </si>
  <si>
    <t>02PO08603012</t>
  </si>
  <si>
    <t>992 GT3</t>
  </si>
  <si>
    <t>02PO08605013</t>
  </si>
  <si>
    <t>02AU00807001</t>
  </si>
  <si>
    <t>02AU00807002</t>
  </si>
  <si>
    <t>2x Scheiben sternförmig 12mm (vorne), x10 Titanschrauben</t>
  </si>
  <si>
    <t>2x Scheiben sternförmig 12mm (hinten), x10 Titanschrauben</t>
  </si>
  <si>
    <t>Wheel Spacers: 2x discs circular 12mm (front), x10 titanium screws</t>
  </si>
  <si>
    <t>Wheel Spacers: 2x discs circular 12mm (back), x10 titanium screws</t>
  </si>
  <si>
    <t>02RR12903005</t>
  </si>
  <si>
    <t>End muffler with connecting pipes,
for using with OEM actuators. (No ECU programming
required)</t>
  </si>
  <si>
    <t>Cullinan</t>
  </si>
  <si>
    <t>02RR12903004</t>
  </si>
  <si>
    <t>Exhaust system, for using with OEM actuators, Centre silencer replacement pipes, 200 cells sport cats as replacement for the monitored second OEM OPF/GPF (ECU programming can be required)</t>
  </si>
  <si>
    <t>02RR12903001</t>
  </si>
  <si>
    <t>SF90</t>
  </si>
  <si>
    <t>02FE12703003</t>
  </si>
  <si>
    <t>End muffler replacement pipes for using with the OEM actuators.</t>
  </si>
  <si>
    <t>02FE12703006</t>
  </si>
  <si>
    <t>End muffler and OPF/GPF replacement pipes for using with the OEM actuators. (ECU programming can be required)</t>
  </si>
  <si>
    <t>02FE12703009</t>
  </si>
  <si>
    <t>Set downpipes with 250 cells sport cats as main Cat replacement, with heat protection (ECU programming can be required)</t>
  </si>
  <si>
    <t>02FE12703012</t>
  </si>
  <si>
    <t>Set downpipes cat less as main Cat replacement, with heat protection (ECU programming required)</t>
  </si>
  <si>
    <t>02FE12703002</t>
  </si>
  <si>
    <t>02PO07703029</t>
  </si>
  <si>
    <t>02PO07703030</t>
  </si>
  <si>
    <t>02AU11903013</t>
  </si>
  <si>
    <t>Abgasanlage bis OEM Trennstelle, inkl. EVCU-1</t>
  </si>
  <si>
    <t>Exhaust system to OEM separation point, incl. EVCU-1</t>
  </si>
  <si>
    <t>02LA01303029</t>
  </si>
  <si>
    <t>Cat replacement tubes with heat protection</t>
  </si>
  <si>
    <t>Katersatzrohre mit Hitzeschutz</t>
  </si>
  <si>
    <t>02PO06603006</t>
  </si>
  <si>
    <t>Downpipe with 250 cells Sportkat (ECU programming may be required)</t>
  </si>
  <si>
    <t>Downpipe mit 250 Zellen Sportkat (ECU Programmierung kann erforderlich sein)</t>
  </si>
  <si>
    <t>02BM07403027</t>
  </si>
  <si>
    <t>Set downpipes with 250cpsi sport cats (ECU programming may be required)</t>
  </si>
  <si>
    <t>Satz Downpipes mit 250 Zellen Sportkat (ECU-Programmierung kann erforderlich sein)</t>
  </si>
  <si>
    <t>Satz Downpipes mit 100 Zellen Sportkat (ECU-Programmierung erforderlich)</t>
  </si>
  <si>
    <t>Katlose Downpipes (ECU-Programmierung erforderlich)</t>
  </si>
  <si>
    <t>OPF/GPF-Ersatzrohre mit 200 Zellen Sportkats als OPF/GPF-Ersatz. zur Verwendung mit OEM-Mittelschalldämpfer und OEM-Endschalldämpfer (OEM-Auspuff muss gekürzt werden. ECU-Programmierung kann erforderlich sein)</t>
  </si>
  <si>
    <t>04AZ00703011</t>
  </si>
  <si>
    <t>EVCU-1, programmierbare Steuerung mit Staudrucküberwachung, Fernbedienung, Kabel und Schläuche Non ECE/Export Version</t>
  </si>
  <si>
    <t>EVCU-1, programmable controller with back pressure monitoring, remote control, cables and hoses Non ECE/Export Version</t>
  </si>
  <si>
    <t>02PO11503014</t>
  </si>
  <si>
    <t>02PO11503015</t>
  </si>
  <si>
    <t>Sportkats 250cpi für Capristo Endschalldämpfer und für den OEM Endschalldämpfer</t>
  </si>
  <si>
    <t>Set: Abgasanlage für den Porsche 992 Carrera S/4S mit Abgasklappen, 2 Sportkats 250cpi, gefertigt aus hitzebständigen Edelstahl 1.4828 (T309), hochglanzpoliert, incl. programmierbarer Steuerung CES-3</t>
  </si>
  <si>
    <t>02MB02003030</t>
  </si>
  <si>
    <t>Downpipes mit Sportkats 250 Zellen</t>
  </si>
  <si>
    <t>Downpipes with Sportkats 250 Zellen</t>
  </si>
  <si>
    <t>Downpipes mit Sportkats 250 Zellen und Hitzeschutz</t>
  </si>
  <si>
    <t>Downpipes with Sportkats 250 cells and heat protection</t>
  </si>
  <si>
    <t>02AM05003013</t>
  </si>
  <si>
    <t>Abgasanlage zur verwendung der originalen Elektrischen Klappen, 2 Sportkats 250 Zellen</t>
  </si>
  <si>
    <t>02PO11503016</t>
  </si>
  <si>
    <t>Exhaust system for the original electric flaps, 2 sports cats 250 cells</t>
  </si>
  <si>
    <t>Downpipe mit 250 Zellen Sportkatalysator (Keine ECU Programmierung erforderlich)</t>
  </si>
  <si>
    <t>Downpipe with 250 cell sports catalyst (no ECU programming required)</t>
  </si>
  <si>
    <t>02MB08403028</t>
  </si>
  <si>
    <t>02MB02005005</t>
  </si>
  <si>
    <t>Fächerkrümmer (R/L) mit 2x Sportkatalysatoren 20-Zeller (R/L) und Nachkatersatzrohre</t>
  </si>
  <si>
    <t>manifolds (R/L) with 2x sports cats 250cpi (R/L) incl. post cat spare pipes</t>
  </si>
  <si>
    <t>02MB01503004</t>
  </si>
  <si>
    <t>02MB01503002</t>
  </si>
  <si>
    <t>02MB01503017</t>
  </si>
  <si>
    <t xml:space="preserve">Downpipe with 250 cells Sportcat </t>
  </si>
  <si>
    <t>Downpipe with 100 cells Sportcats</t>
  </si>
  <si>
    <t>Downpipe mit 100 Zellen Sportkats</t>
  </si>
  <si>
    <t xml:space="preserve">Downpipe mit 250 Zellen Sportkat </t>
  </si>
  <si>
    <t>Fächerkrümmer (R/L) mit 2x Sportkat 200cell (R/L) und Nachkatersatzrohre.</t>
  </si>
  <si>
    <t>manifolds (R/L) with 2x sports cats 200cpi (R/L) incl. post cat spare pipes</t>
  </si>
  <si>
    <t>02MB10703018</t>
  </si>
  <si>
    <t>Downpipes mit 250 Zellen Sportkatalysatoren</t>
  </si>
  <si>
    <t>Downpipes with 250 cells sports cat</t>
  </si>
  <si>
    <t>02AU09403013</t>
  </si>
  <si>
    <t xml:space="preserve">Sportkats 250cpi </t>
  </si>
  <si>
    <t xml:space="preserve">Sport cats 250cpsi </t>
  </si>
  <si>
    <t>Sportkats 250 Zellen</t>
  </si>
  <si>
    <t>sport cats 250 cells</t>
  </si>
  <si>
    <t>Sportkats 100 Zellen</t>
  </si>
  <si>
    <t>sport cats 100 cells</t>
  </si>
  <si>
    <t>02BM03803033</t>
  </si>
  <si>
    <t>02DO12403008</t>
  </si>
  <si>
    <t>02DO12403009</t>
  </si>
  <si>
    <t>02DO12403007</t>
  </si>
  <si>
    <t>Downpipes als Katersatz mit Hitzeschutz
Ab 2012-2017 (ECU Programmierung erforderlich)</t>
  </si>
  <si>
    <t>Downpipes mit 250 Zellen Sportkats mit Hitzeschutz
Ab 2012-2017 (ECU Programmierung kann erforderlich sein)</t>
  </si>
  <si>
    <t>Downpipes mit 100 Zellen Sportkats mit Hitzeschutz
Ab 2012-2017 (ECU Programmierung kann erforderlich sein)</t>
  </si>
  <si>
    <t>Downpipes with 250 cells with heat protection
Prod year between 2012-2017 (ECU programming may be required)</t>
  </si>
  <si>
    <t>Downpipes with 100 cells with heat protection
Prod year between 2012-2017 (ECU programming may be required)</t>
  </si>
  <si>
    <t>Downpipes as replacement pipes with heat protection
Prod. Year between 2012-2017 (ECU progamming required)</t>
  </si>
  <si>
    <t>Viper SRT ACR</t>
  </si>
  <si>
    <t>02AU01903039</t>
  </si>
  <si>
    <t>Downpipes mit 250 Zellen Sporkatalysatoren</t>
  </si>
  <si>
    <t>Downpipes with 250 cells Spor cats</t>
  </si>
  <si>
    <t>Endschalldämpfer mit Verbindungsrohren zur Verwendung mit OEM-Aktuatoren, mit eloxierten Alu-Endrohren (schwarz, rot, silber*) mit Carbon-Außenrohr</t>
  </si>
  <si>
    <t>Abgasanlage zur Verwendung mit OEM-Aktuatoren, Mittelschalldämpferersatzrohre, 200 Zellen Sportkats als OEM OPF/GPF Ersatz (kein ECU-Programmierung erforderlich), mit Endrohren aus eloxierter Legierung (schwarz, rot, silber*) mit Carbon Aussenrohr</t>
  </si>
  <si>
    <t>Abgasanlage zur Verwendung mit OEM-Aktuatoren, Mittelschalldämpferersatzrohre, OPF/GPF Ersatzrohre, mit Endrohren (ECU-Programmierung erforderlich), mit Endrohren aus eloxierter Legierung (schwarz, rot, silber*) mit Carbon Aussenrohr</t>
  </si>
  <si>
    <t>X6M (F96_G06) X5M (F95_G05)</t>
  </si>
  <si>
    <t>02BM10203015</t>
  </si>
  <si>
    <t>02BM10203016</t>
  </si>
  <si>
    <t>Exhaust system, for using with OEM actuators, centre silencer replacement pipes, OPF/GPF replacement pipes (ECU programming required) with anodized alloy exhaust tips (available in black, red, silver*) with carbon outer tube</t>
  </si>
  <si>
    <t>Abgasanlage mit Carbon Endrohren Mit 200 Zellen Sportkats als Ersatz der OPF Filter
(BMW Version 2/3 Adapterrohr und Flansch- Verbindung)</t>
  </si>
  <si>
    <t>Abgasanlage mit Carbon Endrohren, Komplettsystem ohne Sportkat
(BMW Version 2/3 Adapterrohr und Flansch- Verbindung)</t>
  </si>
  <si>
    <t>Exhaust system with carbon tailpipes with 200 cell sports cats to replace the OPF filter
(This exhaust is for the version with 2/3 adapter tube and flange connection)</t>
  </si>
  <si>
    <t>Exhaust system with carbon tailpipes, complete system without sports cat
(This exhaust is for the version with 2/3 adapter tube and flange connection)</t>
  </si>
  <si>
    <t>OPF/GPF-Ersatzrohre (ECU-Programmierung erforderlich)</t>
  </si>
  <si>
    <t>Abgasanlage, zur Verwendung mit OEM-Aktuatoren und OEM-Klappensteuerung inkl.Mittelschalldämpfer Ersatzrohre</t>
  </si>
  <si>
    <t>Exhaust system, for using with OEM actuators and OEM valve control incl. centre silencer replacement pipes</t>
  </si>
  <si>
    <t>Set manifolds with 250 cells sport cat as Cat and OPF/GPF replacement, for using with the OEM end muffler and Capristo end muffler (ECU programming can be required)</t>
  </si>
  <si>
    <t>Endschalldämpfer mit Verbindungsrohren, zur Verwendung mit OEM-Aktuatoren. (Keine ECU-Programmierung erforderlich)</t>
  </si>
  <si>
    <t>Abgasanlage, zur Verwendung mit OEM-Aktuatoren, Mittelschalldämpfer-Ersatzrohre, 200-Zellen-Sportkats als Ersatz für den zweiten OEM-OPF/GPF (ECU-Programmierung kann erforderlich sein)</t>
  </si>
  <si>
    <t>Set Sport cats 250 cells as main Cat/OPF/GPF replacement (ECU programming can be required)</t>
  </si>
  <si>
    <t>Set Sport Cats 250 Zellen als Haupt-Cat/OPF/GPF-Ersatz (ECU-Programmierung kann erforderlich sein)</t>
  </si>
  <si>
    <t>Audi RS6 C8 (2019) / RS7 Sportback</t>
  </si>
  <si>
    <t>F50</t>
  </si>
  <si>
    <t>02FE06503001</t>
  </si>
  <si>
    <t>Endschalldämpfer mit X-Pipe, Hitzeschutz und Hitzeblech, Katersatzrohre und Krümmer mit Hitzenschutz, inkl. RC Kit</t>
  </si>
  <si>
    <t>Full Exhaust with Headers, Cat Delete, and X-Pipe Muffler incl. RC Kit</t>
  </si>
  <si>
    <t>10LA01303026</t>
  </si>
  <si>
    <t>Endschalldämpfer mit Carbon-/Edelstahlblende und FB-Kit</t>
  </si>
  <si>
    <t>Muffler and carbon-stainless frame set, incl. remote kit</t>
  </si>
  <si>
    <t>02LA08203038</t>
  </si>
  <si>
    <t>F8 Tributo/Spider</t>
  </si>
  <si>
    <t>03FE12310004LG</t>
  </si>
  <si>
    <t>Frontspoiler mit Seitenluft Führung Links und Rechts</t>
  </si>
  <si>
    <t>Set Frontspoiler and two side air guides, left and right</t>
  </si>
  <si>
    <t>03FE12310004-01LG</t>
  </si>
  <si>
    <t>Front spoiler made out of full carbon</t>
  </si>
  <si>
    <t>03FE12310004-02LG</t>
  </si>
  <si>
    <t>Seitenluftführung Links und Rechts, Teil des Frontspoilers</t>
  </si>
  <si>
    <t>Side air guides, left and right as part of the Frontspoiler</t>
  </si>
  <si>
    <t>03FE12310012LG</t>
  </si>
  <si>
    <t>Frontluftkanäle, oberer und unterer Teil</t>
  </si>
  <si>
    <t>Front air vents, top and bottom</t>
  </si>
  <si>
    <t>03FE12310011LG</t>
  </si>
  <si>
    <t>03FE12310009LG</t>
  </si>
  <si>
    <t>Heckklappe Abschlussverkleidung - Capristo Edition</t>
  </si>
  <si>
    <t>03FE12310010LG</t>
  </si>
  <si>
    <t>Heckklappe Abschlussverkleidung - Original Edition</t>
  </si>
  <si>
    <t>03FE12310007LG</t>
  </si>
  <si>
    <t>F8 Spider</t>
  </si>
  <si>
    <t>Frontspoiler</t>
  </si>
  <si>
    <t>Engine bonnet top cover - Capristo Edition</t>
  </si>
  <si>
    <t>Engine bonnet top cover - Original Edition</t>
  </si>
  <si>
    <t>Rear Spoiler. Mounting glue included.</t>
  </si>
  <si>
    <t>Heckspoiler inkl. Kleber</t>
  </si>
  <si>
    <t>Rear wing in carbon fibre only fits the Coupé (third brake light and Scuderia stripes are not included) Rear wing for improved downforce. The wing is 2.4 cm higher and 2 cm longer than the original. In addition to the more aggressive design improves the contact pressure in winding race tracks. The wing is painted in exposed carbon. The Scuderia strip must be painted by the customer himself. (For an additional charge we deliver with Scuderia stripes. Here the colors must be communicated)</t>
  </si>
  <si>
    <t>Satz Endrohre, Endrohre werden auf die originalen Endrohre aufgenietet farbig eloxiertes Aluminiumrohr (schwarz, rot, gold und silber*) und Kohlefaserschalen</t>
  </si>
  <si>
    <t>Set of tailpipes, tailpipes are installed on the original tailpipes colored anodized aluminum tube (black, red, gold and silver*) and carbon fiber shells</t>
  </si>
  <si>
    <t xml:space="preserve">Satz Endrohre. Die Capristo Endrohre, bestehend aus farbig eloxiertes Aluminiumrohr (schwarz, rot, gold und silber)* und Carbonhülse, werden mit den OEM Endrohren vernietet. </t>
  </si>
  <si>
    <t>Engine bonnet (Design W) made from carbon, with ventilation ports and safety glass</t>
  </si>
  <si>
    <t>The Capristo tailpipes, consist of a colored anodized aluminum pipe (black, red, gold or silver)* and carbon shells. They will be installed directly on the OEM tailpipes.</t>
  </si>
  <si>
    <t>02MB08503043</t>
  </si>
  <si>
    <t>G500 W463A AMG (2021)</t>
  </si>
  <si>
    <t>Exhaust System, 4 tips with electrical valves for G500</t>
  </si>
  <si>
    <t>02FE12703015</t>
  </si>
  <si>
    <t>Set tailpipes consisting of stainless steel inner pipe, colored anodized aluminum pipe (gold) with carbon outer tube</t>
  </si>
  <si>
    <t>Set tailpipes consisting of stainless steel inner pipe, colored anodized aluminum pipe (black, red, silver) with carbon outer tube</t>
  </si>
  <si>
    <t>Set Endrohre bestehend aus Edelstahl-Innenrohr, farbig eloxiertem Aluminiumrohr (gold) mit Carbon-Außenrohr</t>
  </si>
  <si>
    <t>Set Endrohre bestehend aus Edelstahl-Innenrohr, farbig eloxiertem Aluminiumrohr (schwarz, rot, silber) mit Carbon-Außenrohr</t>
  </si>
  <si>
    <t>Rear silencer with double round/oblique tailpipes for original exhaust system with OEM actuators</t>
  </si>
  <si>
    <t>02FE03703013</t>
  </si>
  <si>
    <t>Downpipe 100 Zellen Sportkat mit Hitzeschutz
Für Fahrzeuge mit OPF - Aktivierung der Motorkontrollleuchte ist möglich!</t>
  </si>
  <si>
    <t>Downpipe 250 Zellen Sportkat mit Hitzeschutz
Für Fahrzeuge mit OPF - Aktivierung der Motorkontrollleuchte ist möglich!</t>
  </si>
  <si>
    <t>Downpipe 250 cells Sportcat with heat protection
For cars with OPF - Check Engine Light possible</t>
  </si>
  <si>
    <t>Downpipe 100 cells Sportcat with heat protection
For cars with OPF - Check Engine Light possible</t>
  </si>
  <si>
    <t>Downpipes without Catalysator, with heat protection</t>
  </si>
  <si>
    <t>Downpipes ohne Katalysator, mit Hitzeschutz</t>
  </si>
  <si>
    <t>02ML11003020</t>
  </si>
  <si>
    <t>Abgasanlage Set: ESD-Doppeltrichter + 250 Zellen Sportkat</t>
  </si>
  <si>
    <t>Exhaust system with 200 cells sport cats</t>
  </si>
  <si>
    <t>Abgasanlage Set: ESD-Doppeltrichter + 100 Zellen Sportkat</t>
  </si>
  <si>
    <t>Exhaust system with 100 cells sport cats</t>
  </si>
  <si>
    <t>Gerades Rohr</t>
  </si>
  <si>
    <t>Set Sportkats 250 Zellen mit Hitzeschutz</t>
  </si>
  <si>
    <t>02FE08303015</t>
  </si>
  <si>
    <t>Endschalldämpfer mit elektrischen Klappen</t>
  </si>
  <si>
    <t>Muffler with electrical valves</t>
  </si>
  <si>
    <t>Set Sport cats 250 cells with heat protection</t>
  </si>
  <si>
    <t>02FE02303018</t>
  </si>
  <si>
    <t>Endrohre für OEM AGA</t>
  </si>
  <si>
    <t>Tailpipes for OEM system</t>
  </si>
  <si>
    <t>02FE03703015</t>
  </si>
  <si>
    <t>Downpipe 250 Zellen Sportkat mit Hitzeschutz
Für Fahrzeuge ohne OEM OPF/GPF</t>
  </si>
  <si>
    <t>Downpipes with 250cpsi sport cats and heat protection
only for cars without OEM OPF/GPF.</t>
  </si>
  <si>
    <t>TT RS 8S</t>
  </si>
  <si>
    <t>02AU10903012</t>
  </si>
  <si>
    <t>Abgasanlage mit Elektroklappen. Zweifach Carbon rechts und links, rund Ø95</t>
  </si>
  <si>
    <t>02AU10903013</t>
  </si>
  <si>
    <t>02MB09103018</t>
  </si>
  <si>
    <t>Abgasanlage mit 3 elektro Klappen für die OEM Aktuatoren</t>
  </si>
  <si>
    <t>Exhaust System with 3 elektrical valves for original actiators</t>
  </si>
  <si>
    <t>02LA01303026</t>
  </si>
  <si>
    <t>Endschalldämpfer mit ECE Genehmigung (exclusive Cabriolet) ohne FB-Kit</t>
  </si>
  <si>
    <t>muffler with ECE-Approval (except for Cabrio) without remote control unit for opening/closing</t>
  </si>
  <si>
    <t>02FE05903011</t>
  </si>
  <si>
    <t>Abgasanlage mit Abgasklappen, inkl. EVCU-1</t>
  </si>
  <si>
    <t>Muffler with exhaust valves, incl. EVCU-1</t>
  </si>
  <si>
    <t>02FE05903010</t>
  </si>
  <si>
    <t>Exhaust system with exhaust flaps with Adapter Set, incl. EVCU-1
(with Adapter Set for vehicles without OEM catalysts)</t>
  </si>
  <si>
    <t>Front Air Ducts</t>
  </si>
  <si>
    <t>Bremsluftkanäle</t>
  </si>
  <si>
    <t>03FE12303015</t>
  </si>
  <si>
    <t>Satz Endrohre, Endrohre werden auf die originalen Endrohre aufgenietet farbig eloxiertes Aluminiumrohr (gold*) und Kohlefaserschalen</t>
  </si>
  <si>
    <t>The Capristo tailpipes, consist of a colored anodized aluminum pipe (gold)* and carbon shells. They will be installed directly on the OEM tailpipes.</t>
  </si>
  <si>
    <t>Satz Endrohre mit farbig eloxiertes Aluminiumrohr (schwarz, rot oder silber) und Carbon Außenrohr.
Endrohre werden auf die originalen Endrohre auf genietet</t>
  </si>
  <si>
    <t>02FE08703023</t>
  </si>
  <si>
    <t>02FE08703026</t>
  </si>
  <si>
    <t>Satz Endrohre mit farbig beschichteten Aluminiumrohr in Gold und Carbon Außenrohr.
Endrohre werden auf die originalen Endrohre auf genietet.</t>
  </si>
  <si>
    <t>Set of tailpipes with colored anodized aluminum pipe (black, red or silver) and carbon outer pipe.
Tailpipes are riveted onto the original tailpipes.</t>
  </si>
  <si>
    <t>Set of tailpipes with colored coated aluminum pipe in gold and carbon outer pipe.
Tailpipes are riveted onto the original tailpipes.</t>
  </si>
  <si>
    <t>02NI09503017</t>
  </si>
  <si>
    <t>02NI09503018</t>
  </si>
  <si>
    <t>02NI09503019</t>
  </si>
  <si>
    <t>Middle silencer replacement pipes with 100 cells post-cat replacement pipe for original and Capristo exhaust system.</t>
  </si>
  <si>
    <t>Middle silencer replacement pipes with 250 cells post-cat replacement pipe for original and Capristo exhaust system.</t>
  </si>
  <si>
    <t>Middle silencer replacement pipes and post-cat replacement pipe for original and Capristo exhaust system.</t>
  </si>
  <si>
    <t>Mittelschalldaempfer Ersatzrohre mit 100 Zellen Nachkatersatzrohr für originale und Capristo Abgasanlage</t>
  </si>
  <si>
    <t>Mittelschalldaempfer Ersatzrohre mit 250 Zellen Nachkatersatzrohr für originale und Capristo Abgasanlage.</t>
  </si>
  <si>
    <t>Downpipes (L/R) ohne Kats für originale und Capristo Abgasanlage</t>
  </si>
  <si>
    <t>Downpipes (L/R) without cats for original and Capristo exhaust system</t>
  </si>
  <si>
    <t>Downpipes (L/R) with 100 cells sports cats for original and Capristo exhaust system</t>
  </si>
  <si>
    <t>Downpipes (L/R) with 250 cells sports cats for original and Capristo exhaust system</t>
  </si>
  <si>
    <t>Downpipes (L/R) mit 100 Zellen Sportkats für originale und Capristo Abgasanlage</t>
  </si>
  <si>
    <t>Downpipes (L/R) mit 250 Zellen Sportkats für originale und Capristo Abgasanlage</t>
  </si>
  <si>
    <t>Endschalldämpfer, Mittelschalldämpfer-Nachkatersatzrohr D 80, EVCU-1 Endrohre Aluminium eloxiert (rot, schwarz, silber*) und Carbon Aussenrohr</t>
  </si>
  <si>
    <t>Rear silencer, middle silencer-aftertreatment pipe D 80, EVCU-1 tailpipes aluminium anodized (red, black, silver*) and carbon outer tube</t>
  </si>
  <si>
    <t>Rear silencer with middle pipe, CES-3, tail pipes aluminium anodized (red, black, silver*) and Carbon outer tube, only for MK3</t>
  </si>
  <si>
    <t>Endschalldämpfer mit Mittelrohr, CES-3, Endrohre Aluminium eloxiert (rot, schwarz, silber*) und Carbon Aussenrohr, nur für MK3</t>
  </si>
  <si>
    <t>Abgasanlage mit Elektroklappen zur Verwendung der originalen Aktuatoren</t>
  </si>
  <si>
    <t>Exhaust system with electric flaps which can be used with the original actuators</t>
  </si>
  <si>
    <t>Exhaust system with electric flaps. Double, round carbon tailpipes (Ø95), right and left</t>
  </si>
  <si>
    <t>02BM10203017</t>
  </si>
  <si>
    <t>02BM10203018</t>
  </si>
  <si>
    <t>Abgasanlage - Komplettsystem mit MSD-Ersatz und 200 Zellen Sportkats als OPF Ersatz</t>
  </si>
  <si>
    <t>02BM12503007</t>
  </si>
  <si>
    <t>02BM12503008</t>
  </si>
  <si>
    <t>02BM12503009</t>
  </si>
  <si>
    <t>Abgasanlage für die 1/3 BMW Version mit Endrohren aus eloxierter Legierung (schwarz, rot, silber*) mit Carbon Aussenrohr. Inklusive 200 Zellen Sportkats mit Temperaturanschluss als Ersatz der OPF Filter.</t>
  </si>
  <si>
    <t>Exhaust system for the 1/3 BMW version with tailpipes made of anodized alloy (black, red, silver*) with carbon outer pipe. This system includes 200 cells Sportkats with temperature sensor to replace the OPF filter.</t>
  </si>
  <si>
    <t>Complete system with Middle Silencer/OPF replacement pipes with temperature sensors, without metallic katalysators. Typ 2</t>
  </si>
  <si>
    <t>Complete system with OPF replacement pipes on one side to the motor, without metallic katalysators and with temperaure sensors. Typ 1</t>
  </si>
  <si>
    <t>Abgasanlage für die 1/3 BMW Version mit Endrohren aus eloxierter Legierung (schwarz, rot, silber*) mit Carbon Aussenrohr. Komplettsystem inkl. OPF Ersatzrore mit Temperaturanschluss, ohne Sportkat.</t>
  </si>
  <si>
    <t>02BM07403028</t>
  </si>
  <si>
    <t>02BM07403029</t>
  </si>
  <si>
    <t>03MB08910006KM</t>
  </si>
  <si>
    <t>03MB08910006KG</t>
  </si>
  <si>
    <t>Heckluftauslass L,R mit Teilegutachten
Aus Vollcarbon inkl. Befestigunsmaterial Gewebe K, glanzlackiert</t>
  </si>
  <si>
    <t>Heckluftauslass L,R mit Teilegutachten
Aus Vollcarbon inkl. Befestigunsmaterial Gewebe K, mattlackiert</t>
  </si>
  <si>
    <t>03MB08910003KM</t>
  </si>
  <si>
    <t>03MB08910003KG</t>
  </si>
  <si>
    <t>Frontspoiler aus Vollcarbon inkl. Befestigunsmaterial Gewebe K, glanzlackiert</t>
  </si>
  <si>
    <t>Frontspoiler aus Vollcarbon inkl. Befestigunsmaterial Gewebe K, mattlackiert</t>
  </si>
  <si>
    <t>03MB08910002KG</t>
  </si>
  <si>
    <t>03MB08910004KG</t>
  </si>
  <si>
    <t>03MB08910004KM</t>
  </si>
  <si>
    <t>Motorluftauslass oben L/R aus Vollcarbon inkl. Befestigunsmaterial Gewebe K, glanzlackiert</t>
  </si>
  <si>
    <t>Motorluftauslass oben L/R aus Vollcarbon inkl. Befestigunsmaterial Gewebe K, mattlackiert</t>
  </si>
  <si>
    <t>03MB08910005KM</t>
  </si>
  <si>
    <t>03MB08910005KG</t>
  </si>
  <si>
    <t>Seitenfinnen L/R (mit Teilegutachten) aus Vollcarbon inkl. Befestigunsmaterial Gewebe K, glanzlackiert</t>
  </si>
  <si>
    <t>Seitenfinnen L/R (mit Teilegutachten) aus Vollcarbon inkl. Befestigunsmaterial Gewebe K, mattlackiert</t>
  </si>
  <si>
    <t>Motorluftauslass seite L/R (mit Teilegutachten) aus Vollcarbon inkl. Befestigunsmaterial Gewebe K, glanzlackiert</t>
  </si>
  <si>
    <t>Rear air outlet L,R (with part certificate) 
Full carbon incl. fixing material, fabric K, glossy</t>
  </si>
  <si>
    <t>Rear air outlet L,R (with part certificate) 
Full carbon incl. fixing material, fabric K, matt</t>
  </si>
  <si>
    <t>Front spoiler
Full carbon incl. fixing material, fabric K, glossy</t>
  </si>
  <si>
    <t>Front spoiler
Full carbon incl. fixing material, fabric K, matt</t>
  </si>
  <si>
    <t>Rear diffusor 
from full carbon, fabric K, incl. accessories Fastening material (with part certificates), incl. fixing material, farbric K, glossy</t>
  </si>
  <si>
    <t>Rear diffusor 
from full carbon, fabric K, incl. accessories Fastening material with part certificates
full carbon, incl. fixing material, farbric K, matted</t>
  </si>
  <si>
    <t>side fins L/R with part certificates
Full carbon incl. fixing material, fabric K, glossy</t>
  </si>
  <si>
    <t>Full carbon incl. fixing material, fabric K, matt</t>
  </si>
  <si>
    <t>Motor air outlet top L,R
Full carbon incl. fixing material, fabric K, glossy</t>
  </si>
  <si>
    <t>Motor air outlet top L,R
Full carbon incl. fixing material, fabric K, matt</t>
  </si>
  <si>
    <t>Engine air outlet side L/R with part certificate
Full carbon incl. fixing material, fabric K, glossy</t>
  </si>
  <si>
    <t>Engine air outlet side L/R with part certificate
Full carbon incl. fixing material, fabric K, matt</t>
  </si>
  <si>
    <t>Exhaust system for the 1/3 BMW version with tailpipes made of anodized alloy (black, red, silver*) with carbon outer pipe. Complete system with OPF replacement pipes and temperature sensors, without Sport .</t>
  </si>
  <si>
    <t>02FE02203008</t>
  </si>
  <si>
    <t>Sportkatalysatoren ohne Hitzeschutz 250 Zellen</t>
  </si>
  <si>
    <t>Sports catalytic converter without heat protection 250 cells</t>
  </si>
  <si>
    <t>02FE02203009</t>
  </si>
  <si>
    <t>Sportkatalysatoren mit Hitzeschutz 250 Zellen</t>
  </si>
  <si>
    <t>Sports catalytic converters with heat protection 250 cells</t>
  </si>
  <si>
    <t>Satz Fächerkrümmer incl. Hitzeschutz</t>
  </si>
  <si>
    <t>Satz Katersatzrohre</t>
  </si>
  <si>
    <t>02FE02303020</t>
  </si>
  <si>
    <t>Satz Rennsportkatalysatoren 250 Zellen ohne Hitzeschutz</t>
  </si>
  <si>
    <t>Sports catalytic converter 250 cells without heat protection</t>
  </si>
  <si>
    <t>02FE02303021</t>
  </si>
  <si>
    <t>Satz Rennsportkatalysatoren 250 Zellen mit Hitzeschutz</t>
  </si>
  <si>
    <t>Sports catalytic converter 250 cells with heat protectors</t>
  </si>
  <si>
    <t>02FE02303022</t>
  </si>
  <si>
    <t>02FE02303023</t>
  </si>
  <si>
    <t>Satz Sportkatalysatoren 250 Zellen incl. Hitzeschutz</t>
  </si>
  <si>
    <t>Sportkatalysatoren 250 Zellen ohne Hitzeschutz</t>
  </si>
  <si>
    <t>Set of sport cats 250 cells incl. heat protection</t>
  </si>
  <si>
    <t>Sports catalytic converter 250 cells without heat protectors</t>
  </si>
  <si>
    <t>Katalysatoren-Satz (L/R) für den Ferrari 458 Spider, Speciale und Italia, 250 Zellen, ohne Hitzeschutz</t>
  </si>
  <si>
    <t>Catalytic converter set (L/R) for the Ferrari 458 Spider, Speciale and Italia, 250 cells, without heat protection</t>
  </si>
  <si>
    <t>02FE00403024</t>
  </si>
  <si>
    <t>02FE00403025</t>
  </si>
  <si>
    <t>Catalytic converter set (L/R) for the Ferrari 458 Spider, Speciale and Italia, 100 cells, without heat protection</t>
  </si>
  <si>
    <t>Catalytic converter set (L/R) for the Ferrari 458 Spider, Speciale and Italia, 100 cells, with heat protection</t>
  </si>
  <si>
    <t>02FE00403026</t>
  </si>
  <si>
    <t>Satz Katalysatoren (L/R) 250 Zellen, ohne Hitzeschutz</t>
  </si>
  <si>
    <t>Satz Katalysatoren (L/R) 250 Zellen, mit Hitzeschutz</t>
  </si>
  <si>
    <t>Catalytic converter set (L/R) for the Ferrari 458 Spider, Speciale and Italia, 250 cpi, with heat protection</t>
  </si>
  <si>
    <t>Set of Cats 250 cells with heat protection</t>
  </si>
  <si>
    <t>Set of Cats 100 cells without heat protection</t>
  </si>
  <si>
    <t>Set of Cats 250 cells ohne heat protection</t>
  </si>
  <si>
    <t>Set of Cats 100 cells with heat protection</t>
  </si>
  <si>
    <t>Katalysatoren-Satz (L/R) für den Ferrari 458 Spider, Speciale und Italia, 250 Zellen, mit Hitzeschutz</t>
  </si>
  <si>
    <t>Catalytic converter set (L/R) for the Ferrari 458 Spider, Speciale and Italia, 250 cells, with heat protection</t>
  </si>
  <si>
    <t>02FE08703027</t>
  </si>
  <si>
    <t>Sportkats 250 Zellen mit Hitzeschutz, kompatibel zum OEM Schalldämpfer</t>
  </si>
  <si>
    <t>Sports cats 250 cells with heat protection, compatible to the OEM muffler</t>
  </si>
  <si>
    <t>02FE06303008</t>
  </si>
  <si>
    <t>Sportkatalysatoren mit 250 Zellen mit geraden Rohren, ohne Hitzeschutz</t>
  </si>
  <si>
    <t>02FE06303009</t>
  </si>
  <si>
    <t>Sports catalytic converter 250 cell with Straight Pipes, no heat protection</t>
  </si>
  <si>
    <t>Sports catalytic converter 250 cell with Straight Pipes, with heat protection</t>
  </si>
  <si>
    <t>Sportkatalysatoren mit 250 Zellen mit geraden Rohren, mit Hitzeschutz</t>
  </si>
  <si>
    <t>02FE06303010</t>
  </si>
  <si>
    <t>Sportkatalysatoren mit 250 Zellen mit X Pipe, ohne Hitzeschutz</t>
  </si>
  <si>
    <t>Sports catalytic converter 250 cell with X Pipe, no heat protection</t>
  </si>
  <si>
    <t>02FE06303011</t>
  </si>
  <si>
    <t>Sportkatalysatoren mit 250 Zellen mit X Pipe, mit Hitzeschutz</t>
  </si>
  <si>
    <t>Sports catalytic converter 250 cell with X Pipe, with heat protection</t>
  </si>
  <si>
    <t>1 Satz Rennsportkatalysatoren 250 Zellen ohne Hitzeschutz</t>
  </si>
  <si>
    <t>set of sports catalytic converter 250 cells, without heat protection</t>
  </si>
  <si>
    <t>1 Satz Rennsportkatalysatoren 250 Zellen mit Hitzeschutz</t>
  </si>
  <si>
    <t>set of sports catalytic converter 250 cells with heat protection</t>
  </si>
  <si>
    <t>02FE04503004</t>
  </si>
  <si>
    <t>02FE04503005</t>
  </si>
  <si>
    <t>02FE12303016</t>
  </si>
  <si>
    <t>Set Sportkatalysatoren 250 Zellen mit Hitzeschutz,
zur Verwendung mit Capristo-Auspuffanlage und OEM-Schalldämpfer.</t>
  </si>
  <si>
    <t>Set sports catalysts 250 cells with heat protection,
for use with Capristo exhaust system and OEM muffler.</t>
  </si>
  <si>
    <t>02FE12303017</t>
  </si>
  <si>
    <t>Set sports catalysts 100 cells with heat protection.
-ECU programing is required-</t>
  </si>
  <si>
    <t>Set Sportkatalysatoren 100 Zellen mit Hitzeschutz.
-ECU Prgramierung ist erforderlich-</t>
  </si>
  <si>
    <t>02FE08703028</t>
  </si>
  <si>
    <t>Sports cats 250 cells with heat protection, compatible to the OEM muffler and for the Capristo AGA. ECU programming is required!</t>
  </si>
  <si>
    <t>Sportkats 100 Zellen mit Hitzeschutz, kompatibel zum OEM Schalldämpfer und Capristo AGA. ECU Programmierung ist erforderlich!</t>
  </si>
  <si>
    <t>Sports cats 100 cells with heat protection, compatible to the OEM muffler and Capristo AGA. ECU programming is required!</t>
  </si>
  <si>
    <t>02AU11903015</t>
  </si>
  <si>
    <t>Satz Downpipes mit 250 Zellen Sportkat</t>
  </si>
  <si>
    <t>Set downpipes with 250 cells Sportcat</t>
  </si>
  <si>
    <t>Set Sportkats 250 Zellen Edelstahl, ohne Hitzeschutz</t>
  </si>
  <si>
    <t>Set of sports cats 250 cells stainless, without heat protection</t>
  </si>
  <si>
    <t>Set Sportkats 250 Zellen Edelstahl, mit Hitzeschutz</t>
  </si>
  <si>
    <t>02LA01403007</t>
  </si>
  <si>
    <t>02LA01403006</t>
  </si>
  <si>
    <t>Set of sports cats 250 cells stainless, with heat protection</t>
  </si>
  <si>
    <t>02LA11203027</t>
  </si>
  <si>
    <t>Satz Downpipes mit 250 Zellen Sportkats</t>
  </si>
  <si>
    <t>Set of downpipes with 250 cells sport cats</t>
  </si>
  <si>
    <t>02MB08503056</t>
  </si>
  <si>
    <t>Downpipes mit 250 Zellen Sportkats</t>
  </si>
  <si>
    <t>Downpipes with 250 cells sports cats</t>
  </si>
  <si>
    <t>Downpipes mit 100 Zellen Sportkats</t>
  </si>
  <si>
    <t>Downpipes with 100 cells sports cats</t>
  </si>
  <si>
    <t>Sportkats 250 Zellen für CAPRISTO Endschalldämpfer</t>
  </si>
  <si>
    <t>02MB09103023</t>
  </si>
  <si>
    <t>Sports cats 250 cells for CAPRISTO muffler</t>
  </si>
  <si>
    <t>02MB09103024</t>
  </si>
  <si>
    <t>Sportkats 250 Zellen für orig. Endschalldämpfer</t>
  </si>
  <si>
    <t>Sports cats 250 cells for orig. muffler</t>
  </si>
  <si>
    <t>02MB03603011</t>
  </si>
  <si>
    <t>Mittelschalldämpferersatzrohre mit 250 Zellen Sportkats</t>
  </si>
  <si>
    <t>Middle silence spare with 250 cells sports cats</t>
  </si>
  <si>
    <t>Middle silence spare with 100 cells sports cats</t>
  </si>
  <si>
    <t>Mittelschalldämpferersatzrohre mit 100 cells Sportkats</t>
  </si>
  <si>
    <t>02LA01403008</t>
  </si>
  <si>
    <t>Komplettsystem mit 250 Zellen Sportkatalysatoren, Krümmer, Schalldämpfer, Alu Endrohrblenden, und EVCU-1 Klappensteuerung</t>
  </si>
  <si>
    <t>Complete system including sports cats with 250 cells, header,  muffler, aluminium tailpipes shells and EVCU-1 valve control unit</t>
  </si>
  <si>
    <t>02LA01403009</t>
  </si>
  <si>
    <t>Komplettsystem mit 250 Zellen Sportkatalysatoren, Krümmer, Schalldämpfer, ALU Endrohrblende, und EVCU-1 Klappensteuerung</t>
  </si>
  <si>
    <t>Complete system including 250 cells sports cats, muffler, header, aluminium tailpipes shells, EVCU-1 valve control unit and bracket kit LP670</t>
  </si>
  <si>
    <t>Sportkats 250 Zellen (ersetzt den OEM Partikelfilter)</t>
  </si>
  <si>
    <t>02PO01003019</t>
  </si>
  <si>
    <t>Sportkats 250 cells (replaces the OEM particulate filter)</t>
  </si>
  <si>
    <t>Set: Krümmer und Sportkats 250 Zellen</t>
  </si>
  <si>
    <t>02PO01003020</t>
  </si>
  <si>
    <t>Set: Manifold and sport cat 250 cells</t>
  </si>
  <si>
    <t>Set: Krümmer und Sportkats 100 Zellen</t>
  </si>
  <si>
    <t>Set: Manifold and sport cat 100 cells</t>
  </si>
  <si>
    <t>02PO03903035</t>
  </si>
  <si>
    <t xml:space="preserve"> 02PO03903034</t>
  </si>
  <si>
    <t>02PO03903036</t>
  </si>
  <si>
    <t>Abgasanlage mit Abgasklappen, 2 Sportkatalysatoren 250 Zellen, incl. programmierbarer Steuerung EVCU-1, zwei Handsendern und Zubehör</t>
  </si>
  <si>
    <t>Exhaust system with valves, 2 sports cats 250 cells, incl. programmable valve controller EVCU-1, key fobs and accessories</t>
  </si>
  <si>
    <t>Abgasanlage, 2 Abgasklappen, 2 Sportkatalysatoren mit je 250 Zellen, aus hitzebeständigem, incl. programmierbarer Steuerung CES-3, zwei Handsendern und Zubehör</t>
  </si>
  <si>
    <t>Exhaust System, 2 valves, 2 sports cats with 250 cells each, incl. programmable valve controller CES-3, two FM remote controls, cables and hoses</t>
  </si>
  <si>
    <t>02PO03903037</t>
  </si>
  <si>
    <t>250 Zellen Sportkatalysatoren für Capristo ECE Abgasanlage (02PO03903001) oder aber Original Endschalldämpfer</t>
  </si>
  <si>
    <t>250 cells sport cats for Capristo ECE exhaust (02PO03903001) or OEM muffler</t>
  </si>
  <si>
    <t>991.1/.2 Turbo and Turbo S sport cats 250 Zellen</t>
  </si>
  <si>
    <t>Abgasanlage bestehend aus Endschalldämpfer mit Klappen, 250 Zellen Sportkats, Krümmer, Carbon-Unterbodenabdeckung, Steuerung CES-3</t>
  </si>
  <si>
    <t>Exhaust system, muffler with valves, 250 cells sports cats, manifolds, underbody carbon cover, controller CES-3</t>
  </si>
  <si>
    <t>02PO08603013</t>
  </si>
  <si>
    <t>02PO08603018 GT3 L</t>
  </si>
  <si>
    <t>Krümmer mit Sportkatalysatoren 250 Zellen zur Verwendung mit Original Endschalldämpfer</t>
  </si>
  <si>
    <t>Manifolds with sports cats 250 cells for use with OEM muffler, silencer</t>
  </si>
  <si>
    <t>Satz Krümmer mit 250 Zellen Sportkats und Unterboden Motorabdeckung Carbon (Gewebe Köper), für GT3 und GT3RS</t>
  </si>
  <si>
    <t>Set of manifolds with 250 cells sport-cats and Underbody engine cover Carbon (twill fabric) (Attention! More info on the website),
For GT3 and GT3RS</t>
  </si>
  <si>
    <t>02PO03903039</t>
  </si>
  <si>
    <t>Klappengesteuerte Sportkats 250 Zellen zur Verwendung mit Original Endschalldämpfer</t>
  </si>
  <si>
    <t>Valved sports cats 250 cells for OEM muffler</t>
  </si>
  <si>
    <t>Muffler, set of catalysts, programmable control unit EVCU-1</t>
  </si>
  <si>
    <t>02PO01103002</t>
  </si>
  <si>
    <t>Endschalldämpfer mit 2 Katalysatoren mit 250 Zellen und programmierbarer Steuerung EVCU-1, Endrohr keramikbeschichtet</t>
  </si>
  <si>
    <t>Muffler, set of sports cats with 250 cells, programmable control unit EVCU-1</t>
  </si>
  <si>
    <t>02PO01203003</t>
  </si>
  <si>
    <t>Komplettsystem, Endschalldämpfer, Sportkats 250 Zellen, Krümmer und runden Aluminium Endrohren (rot, silber, schwarz)* und Carbonblenden inkl. EVCU-1</t>
  </si>
  <si>
    <t>Complete system, rear muffler, Sportkats 250 cells, manifold and
round aluminum tailpipes (red, silver, black)* and carbon covers included EVCU-1</t>
  </si>
  <si>
    <t>02PO01003021</t>
  </si>
  <si>
    <t>04AZ00703016</t>
  </si>
  <si>
    <t>CEMS-1 Digital (für Porsche 718 GT4)
OPF Druckwerte Simulation Steuergerät inkl. Kabelbaum
**bei 02PO01003019 / 02PO01003020 und 02PO01003021 ist keine ECU Programmierung erforderlich</t>
  </si>
  <si>
    <t>CEMS-1 Digital for Porsche 718 GT4)
OPF pressure values simulation control unit including wiring system
**for the 02PO01003019 / 02PO01003020 and 02PO01003021 no ECU programming is requied</t>
  </si>
  <si>
    <t>02PO07703033</t>
  </si>
  <si>
    <t>991.2 GT3</t>
  </si>
  <si>
    <t>02PO08605018</t>
  </si>
  <si>
    <t>Satz Krümmer mit 250 Zellen Sportkats</t>
  </si>
  <si>
    <t>Set manifolds with 250 cells sports cats</t>
  </si>
  <si>
    <t>Endschalldämpfer für original Anlage, mit doppel runden/schrägen Endrohren für OEM Aktuatoren und originale Abgasanlage</t>
  </si>
  <si>
    <t>Abgasanlage mit doppel runden/schrägen Endrohren für OEM Aktuatoren
mit 100 Zellen Sportkats (ECU Programmierung ist erforderlich)</t>
  </si>
  <si>
    <t>Abgasanlage mit doppel runden/schrägen Endrohren für OEM Aktuatoren
mit 250 Zellen Sportkats</t>
  </si>
  <si>
    <t>Exhaust system with 100 cell sports cats and double round/beveled tailpipes. For OEM actuators. (ECU Programming is requied)</t>
  </si>
  <si>
    <t>Exhaust system with 100 cell sports cats and double round/beveled tailpipes. For OEM actuators.</t>
  </si>
  <si>
    <t>Exhaust system with 250 cell sports cats and double round/beveled tailpipes. For OEM actuators.</t>
  </si>
  <si>
    <t>Exhaust system with 250 cell sports cats and double round/bevelede tailpipes. For OEM actuators.</t>
  </si>
  <si>
    <t>02JA02803031</t>
  </si>
  <si>
    <t>Endschalldämpfer für 2WD und 4WD. Mit doppelt runden/schrägen Endrohren und Unterdruck Klappen für originale Abgasanlage. Inkl. CES-3</t>
  </si>
  <si>
    <t>Rear silencer for 2WD and 4WD. With double round/oblique tailpipes and vacuum valves for the original exhaust system. Incl. CES-3</t>
  </si>
  <si>
    <t>02JA02803032</t>
  </si>
  <si>
    <t>Exhaust system with vacuum flaps and 100 cell sports cats. With double round/bevel tailpipes. Incl. EVCU-1
(ECU programming required!)</t>
  </si>
  <si>
    <t>Abgasanlage mit Unterdruck Klappen und 100 Zellen Sportkats. Mit doppelt runden/schrägen Endrohren. Inkl. EVCU-1
(ECU Programmierung erforderlich!)</t>
  </si>
  <si>
    <t>F8 Tributo/ F8 Spider</t>
  </si>
  <si>
    <t>01FE12303018</t>
  </si>
  <si>
    <t>01FE12303019</t>
  </si>
  <si>
    <t>Set Distanzscheiben 2x vorne 11mm 2x hinten 14mm
Inklusive 20x Titan Radschrauben M14x1,5x63mm</t>
  </si>
  <si>
    <t>Set Distanzscheiben 2x vorne 11mm 2x hinten 17mm
Inklusive 10x Titan Radschrauben M14x1,5x63mm 
und 10x Titan Radschrauben M14x1,5x68mm</t>
  </si>
  <si>
    <t>Set of spacers 2x front 11mm 2x rear 14mm
Including 20x titanium wheel bolts M14x1.5x63mm</t>
  </si>
  <si>
    <t>Set of spacers 2x front 11mm 2x rear 17mm
Including 10x titanium wheel bolts M14x1.5x63mm
and 10x titanium wheel bolts M14x1.5x68mm</t>
  </si>
  <si>
    <t>Klappengesteuerter Endschalldämpfer inkl. programmierbarer Steuerung CES-3, Endrohre in Carbon/eloxiertem Aluminium (rot,silber oder schwarz)</t>
  </si>
  <si>
    <t>Klappengesteuerter Endschalldämpfer inkl. programmierbarer Steuerung CES-3, Endrohre in Carbon/eloxiertem Aluminium (rot, silber oder schwarz)</t>
  </si>
  <si>
    <t>AMG GTR</t>
  </si>
  <si>
    <t>02MB08903017</t>
  </si>
  <si>
    <t>Abgasanlage mit Katersatzrohre, Adapter, mittlere Rohre, hintere Rohre mit Elektroklappen</t>
  </si>
  <si>
    <t>exhaust system with Cat spare pipes, middle pipes, rear pipes with electrical valves, adapters</t>
  </si>
  <si>
    <t>exhaust system with Cat spare pipes, middle pipes, rear pipes with valves, adapters and EVCU-1</t>
  </si>
  <si>
    <t>Abgasanlage mit Katersatzrohre, Adapter, mittlere Rohre, hintere Rohre mit Klappen und EVCU-1</t>
  </si>
  <si>
    <t>02FE02303012</t>
  </si>
  <si>
    <t>Halterung für Capristo Abgasanlage</t>
  </si>
  <si>
    <t>Bracket kit for Capristo muffler</t>
  </si>
  <si>
    <t>02BM116003006</t>
  </si>
  <si>
    <t>Abgasanlage ab OPF Ø=80mm. Mit Alu Endrohren (schwarz, rot oder silber)</t>
  </si>
  <si>
    <t>Exhaust system from OPF Ø=80mm. With aluminum tailpipes (black, red or silver)</t>
  </si>
  <si>
    <t>Roma</t>
  </si>
  <si>
    <t>03FE13010001</t>
  </si>
  <si>
    <t>03FE13010001/04</t>
  </si>
  <si>
    <t>03FE13010001/01</t>
  </si>
  <si>
    <t>03FE13010001/02</t>
  </si>
  <si>
    <t>03FE13010001/03</t>
  </si>
  <si>
    <t>Front Stoßstange (ohne Anbauteile)</t>
  </si>
  <si>
    <t>Frontspoiler - Spoilerlippe unten</t>
  </si>
  <si>
    <t>Frontspoiler - Spoilerlippe oben</t>
  </si>
  <si>
    <t>Frontspoiler - Grill</t>
  </si>
  <si>
    <t>Front Bumper with assembly components</t>
  </si>
  <si>
    <t>Front Bumper without assembly components</t>
  </si>
  <si>
    <t>Front Spoiler bottom component</t>
  </si>
  <si>
    <t>Front Spoiler top component</t>
  </si>
  <si>
    <t>Front Spoiler metal grid</t>
  </si>
  <si>
    <t>02AZ00703017-MPM2CH001</t>
  </si>
  <si>
    <t>02AZ00703017-MPM4CH001</t>
  </si>
  <si>
    <t>Ferrari SF90 Performance Box</t>
  </si>
  <si>
    <t>Performance Box für F8 Tributo, F8 Spider, 488 GTB/GTS/Pista, California T, Portofino, Roma</t>
  </si>
  <si>
    <t>Performance Box for F8 Tributo, F8 Spider, 488 GTB/GTS/Pista, California T, Portofino, Roma</t>
  </si>
  <si>
    <t>02FE03003011</t>
  </si>
  <si>
    <t>02FE03003012</t>
  </si>
  <si>
    <t>Sportkatalysatoren 250 Zellen mit Hitzeschutz</t>
  </si>
  <si>
    <t>Sports catalytic converter 250 cells with heat protection</t>
  </si>
  <si>
    <t>02FE06003008</t>
  </si>
  <si>
    <t>02FE06003009</t>
  </si>
  <si>
    <t>02PO01005007</t>
  </si>
  <si>
    <t>Sportabgaskrümmer mit 250 Zellen Sportkatalysatoren</t>
  </si>
  <si>
    <t>Manifold with 250 cells sports-cat.</t>
  </si>
  <si>
    <t>Endschalldämpfer mit 250 Zellen Katalysatoren, Krümmer und programmierbare Steuerung (Komplettsystem)</t>
  </si>
  <si>
    <t>Muffler incl. set of catalysts with 250 cells, header, and programmable control unit</t>
  </si>
  <si>
    <t>Abgasanlage mit Abgasklappen und 250 Zellen Kats, incl. programmierbarer Klappensteuerung CES-3, Endrohre Edelstahl poliert</t>
  </si>
  <si>
    <t>Exhaust system, with exhaust valves and 250 cells cats, incl. programm. valve controller CES-3</t>
  </si>
  <si>
    <t>02PO07203011</t>
  </si>
  <si>
    <t>Endschalldämpfer mit 250 Zellen Katalysatoren, Krümmer und programmierbare Steuerung (Komplettsystem), Endrohre Edelstahl poliert</t>
  </si>
  <si>
    <t>Muffler with 250 cells catalysts, header, and programmable control unit (whole system</t>
  </si>
  <si>
    <t>02PO07203012</t>
  </si>
  <si>
    <t>02MA07103011</t>
  </si>
  <si>
    <t>Quattroporte Trofeo
(ab Bj.: 08/2020)</t>
  </si>
  <si>
    <t>02MA07103017</t>
  </si>
  <si>
    <t>02MA07103018</t>
  </si>
  <si>
    <t>Sportkats mit 250 Zellen mit Hitzeschutz (links und rechts)/ ECU Programmierung kann erforderlich sein</t>
  </si>
  <si>
    <t>Set Sportkats mit 100 Zellen mit Hitzeschutz (links und rechts)/ ECU Programmierung erforderlich</t>
  </si>
  <si>
    <t>Katersatzrohre (links und rechts)/ ECU Programmierung erforderlich</t>
  </si>
  <si>
    <t>Quattroporte Trofeo (ab Bj.: 08/2020)
Quattroporte GTS V8 (Bj. 03/2013 – 10/2017)
Quattroporte GTS V8 (Bj. 10/2017 – 08/2018)
Maserati Ghibli Trofeo V8 (Bj. Ab 08_2020)</t>
  </si>
  <si>
    <t>250 cell Sportkats with heat protection (left and right)/ECU programming may be required</t>
  </si>
  <si>
    <t>Set Sportkats with 100 cells with heat protection (left and right)/ ECU programming required</t>
  </si>
  <si>
    <t>Cat replacement pipes (left and right)/ECU programming required</t>
  </si>
  <si>
    <t>250 cells Sports catalytic converter 5.2/2.7 without heat</t>
  </si>
  <si>
    <t>250 cells Sports catalytic converter 5.2/2.7 with heat protection</t>
  </si>
  <si>
    <t>250 zellen Sportkatalysatoren 5.2/2.7 ohne Hitzeschutz</t>
  </si>
  <si>
    <t>250 zellen  Sportkatalysatoren 5.2/2.7 mit Hitzeschutz</t>
  </si>
  <si>
    <t>Exhaust system with vacuum flaps including EVCU-1, with bevel-cut anodized aluminum tailpipes (black, red, silver and gold) with carbon outer pipe. Set of manifolds with 250 cells Sportkats as a replacement for OEM Kat and OPF/GPF (ECU programming may be required)</t>
  </si>
  <si>
    <t>02PO08603014</t>
  </si>
  <si>
    <t>02PO08603015</t>
  </si>
  <si>
    <t>Rear silencer with vacuum flaps including CES-3, with bevel cut tailpipes made of anodized aluminum (black, red, silver and gold) with carbon outer pipe 
Please note the permitted vehicle types in the approval.</t>
  </si>
  <si>
    <t>Rear silencer for use with the OEM actuators, with bevel cut tailpipes in anodized aluminum (black, red, silver and gold) with carbon outer tube
Please note the permitted vehicle types in the permit.</t>
  </si>
  <si>
    <t>Abgasanlage mit Klappen mit ovalen Endrohren (Edelstahl) inkl. programmierbarer Steuerung CES-3 (Anschluß an OEM Trennstelle)inkl.
Mittelschalldämpferersatzrohre und Vorschalldämpferersatzrohre</t>
  </si>
  <si>
    <t>Abgasanlage mit Klappen mit runden Aluminium Endrohren (rot, silber, schwarz) und Carbonblenden inkl. programmierbarer Steuerung CES-3 (Anschluß an OEM Trennstelle)inkl.
Mittelschalldämpferersatzrohre und Vorschalldämpferersatzrohre</t>
  </si>
  <si>
    <t>Abgasanlage mit Klappen mit abgeschrägten, runden Aluminium Endrohren (rot, silber, schwarz) und Carbonblenden inkl. programmierbarer Steuerung CES-3 (Anschluß an OEM Trennstelle)inkl.
Mittelschalldämpferersatzrohre und Vorschalldämpferersatzrohre</t>
  </si>
  <si>
    <t>02AU01903027</t>
  </si>
  <si>
    <t>02PO08603011</t>
  </si>
  <si>
    <t>02AU01903038</t>
  </si>
  <si>
    <t>02AU10903015</t>
  </si>
  <si>
    <t>RS3 8YA Sportback</t>
  </si>
  <si>
    <t>RS3 8YA Limousine/Sedan</t>
  </si>
  <si>
    <t>MC20</t>
  </si>
  <si>
    <t>02MA09203014</t>
  </si>
  <si>
    <t>M3/M4 Competition G80/G82
/Cabrio /M3 Touring und M4 Gran Coupé G26</t>
  </si>
  <si>
    <t>Komplettsystem mit schrägen Carbon Endrohren inkl. OPF Ersatzrohre und Nachkat Ersatzrohre mit Temperaturanschlüsse.</t>
  </si>
  <si>
    <t>Komplettsystem mit geraden Carbon Endrohren inkl. OPF Ersatzrohre und Nachkat Ersatzrohre mit 200 Zellen Sportkats und Temperaturanschlüsse.</t>
  </si>
  <si>
    <t>Complete system with straight carbon tailpipes incl. OPF replacement pipes and post-cat replacement pipes with 200 cell sport cats and temperature connections.</t>
  </si>
  <si>
    <t>Complete exhaust system with oblique carbon tailpipes, including OPF replacement pipes and post-cat replacement pipes with temperature connections.</t>
  </si>
  <si>
    <t>02ML11003021</t>
  </si>
  <si>
    <t>02ML11003022</t>
  </si>
  <si>
    <t>Set of tailpipes consisting of a stainless steel inner pipe, colored anodised aluminum pipe (black, red, silver*) with an aluminum outer pipe</t>
  </si>
  <si>
    <t>Set of tailpipes consisting of a stainless steel, colored anodised aluminum inner pipe (gold*) and an aluminum outer pipe</t>
  </si>
  <si>
    <t>Satz Endrohre bestehend aus Edelstahl-Innenrohr, farbig eloxiertem Aluminiumrohr (schwarz, rot, silber*) mit Alu-Außenrohr</t>
  </si>
  <si>
    <t>Satz Endrohre bestehend aus Edelstahl-Innenrohr, farbig eloxiertem Aluminiumrohr (gold*) mit Alu-Außenrohr</t>
  </si>
  <si>
    <t>Endschalldämpfer mit Verbindungsrohren und Mittelschalldämpfer-Ersatzrohren, zur Verwendung mit OEM-Aktuatoren, mit eloxierten Alu-Endrohren im geraden Schnitt (schwarz, rot, silber*) und  Aluminium Außenhülse in wicrom black velour.</t>
  </si>
  <si>
    <t>Abgasanlage, zur Verwendung mit OEM-Aktuatoren, Mittelschalldämpfer-Ersatzrohre, 200 Zellen Sportkats als Ersatz für OEM-OPF/GPF (keine ECU-Programmierung beim Testwagen erforderlich, aber CEL kann möglich sein), mit eloxierten Alu-Endrohren im geraden Schnitt (schwarz, rot, silber*) und  Aluminium Außenhülse in wicrom black velour.</t>
  </si>
  <si>
    <t>Endschalldämpfer mit Verbindungsrohren und Mittelschalldämpfer-Ersatzrohren, zur Verwendung mit OEM-Aktuatoren, mit eloxierten Alu-Endrohren im schräger Schnitt (schwarz, rot, silber*) und  Aluminium Außenhülse in wicrom black velour.</t>
  </si>
  <si>
    <t>Abgasanlage, zur Verwendung mit OEM-Aktuatoren, Mittelschalldämpfer-Ersatzrohre, 200 Zellen Sportkats als Ersatz für OEM-OPF/GPF (keine ECU-Programmierung beim Testwagen erforderlich, aber CEL kann möglich sein), mit eloxierten Alu-Endrohren im schräger Schnitt (schwarz, rot, silber*) und  Aluminium Außenhülse in wicrom black velour.</t>
  </si>
  <si>
    <t>Muffler with connecting pipes and center silencer replacement pipes, for using with OEM actuators, with anodized aluminum tailpipes in straight cut (black, red, silver*) and aluminum outer sleeve in wicrom black velour.</t>
  </si>
  <si>
    <t>Exhaust system, for using with OEM actuators, center silencer replacement pipes, 200 cells sport cats as replacement for OEM OPF/GPF (no ECU programming required by the test car, but CEL can be possible), with anodized aluminum tailpipes in straight cut (black, red, silver*) and aluminum outer sleeve in wicrom black velour.</t>
  </si>
  <si>
    <t>Muffler with connecting pipes and center silencer replacement pipes, for using with OEM
actuators, with anodized aluminum tailpipes in oblique cut (black, red, silver*) and aluminum outer sleeve in wicrom black velour.</t>
  </si>
  <si>
    <t>Exhaust system, for using with OEM actuators, center silencer replacement pipes, 200 cells sport cats as replacement for OEM OPF/GPF (no ECU programming required by the test car, but CEL can be possible), with anodized aluminum tailpipes in oblique cut (black, red, silver*) and aluminum outer sleeve in wicrom black velour.</t>
  </si>
  <si>
    <t>Capristo tailpipes for Urus with anodized aluminum tailpipes in straight cut (black, red, silver*) and aluminum outer sleeve in wicrom black velour</t>
  </si>
  <si>
    <t>Audi S8 D5 (2019)</t>
  </si>
  <si>
    <t>Set Downpipes (ECU Programmierung erforderlich!)</t>
  </si>
  <si>
    <t>Set Downpipes (ECU is required)</t>
  </si>
  <si>
    <t>02PO07703012</t>
  </si>
  <si>
    <t>02PO07703031</t>
  </si>
  <si>
    <t>02PO07703032</t>
  </si>
  <si>
    <t>Set Downpipes with 250 cell sports catalysts</t>
  </si>
  <si>
    <t>Set Downpipes with 100 cell sports catalysts</t>
  </si>
  <si>
    <t>Set Downpipes mit 250 Zellen Katalysatoren</t>
  </si>
  <si>
    <t>Set Downpipes mit 100 Zellen Katalysatoren</t>
  </si>
  <si>
    <t>M8 G16 Gran Coupe</t>
  </si>
  <si>
    <t>02BM11603021</t>
  </si>
  <si>
    <t>02BM11603022</t>
  </si>
  <si>
    <t>02BM11603023</t>
  </si>
  <si>
    <t>Set Downpipe mit 250 Zellen Sportkat</t>
  </si>
  <si>
    <t>Set Downpipe with 250 cells sport cat</t>
  </si>
  <si>
    <t>Set Downpipe mit 100 Zellen Sportkat (ECU Programmierung erforderlich)</t>
  </si>
  <si>
    <t>Set Downpipe ohne Kat (ECU Programmierung erforderlich)</t>
  </si>
  <si>
    <t>Set Downpipe with 100 cells sport cat (ECU Programming is required)</t>
  </si>
  <si>
    <t>Set Downpipe without cat (ECU Programming is required)</t>
  </si>
  <si>
    <t>Abgasanlage_RS6_C8_oval in schwarz_catback+ E-Klappen
Bj.: ab 12/2019 ESD- MSD-Ersatz&amp;VSD-Ersatz
Momentan nicht verfügbar</t>
  </si>
  <si>
    <t>Exhaust system with e-valves and oval catback system in black, incl. rear silencer, center silencer replacement pipes and front silencer replacement pipes
Currently not available</t>
  </si>
  <si>
    <t>Abgasanlage bis OEM Trennstelle, inkl. E2P (Im Moment nicht verfügbar)</t>
  </si>
  <si>
    <t>Exhaust system to OEM separation point, incl. E2P (not available)</t>
  </si>
  <si>
    <t>Abgasanlage mit Abgasklappen mit Adapter Set, inkl. EVCU-1
(mit Adapter-Set für Fahrzeuge ohne OEM Kat)</t>
  </si>
  <si>
    <t>Endschalldämpfer mit Abgasklappen und X-Pipe mit Hitzeschutz inkl. CES-3
Zurzeit ist bei Fahrzeugen mit Partikelfilter eine ECU Programmierung erforderlich!</t>
  </si>
  <si>
    <t>Rear silencer with exhaust flaps and X-pipe with heat protection incl. CES-3
Currently, ECU programming is required for vehicles with particulate filter!</t>
  </si>
  <si>
    <t>rear silencer incl. CES-3 control unit, round aluminium tailpipes (red, silver, black)* and carbon covers</t>
  </si>
  <si>
    <t>Endschalldämpfer inkl. CES-3 Steuerung , runden Aluminium Endrohren (rot, silber, schwarz)* und Carbonblenden</t>
  </si>
  <si>
    <t>E63 5.5L V8 Biturbo AMG 4matic S and 2WD (S 212 since 2011) T-Modell</t>
  </si>
  <si>
    <t>E63 5.5L V8 Biturbo AMG 4matic S and 2WD (W212 since 2011) S-Modell</t>
  </si>
  <si>
    <t>Mittelschalldaempfer Ersatzrohre und Nachkatersatzrohr für originale und Capristo Abgasanlage.</t>
  </si>
  <si>
    <t>Klappengesteuerter Abgasanlage (catback) inkl. EVCU-1, Endrohre in Carbon/eloxiertem Aluminium rot,silber,schwarz (Im Moment nicht Verfügbar)</t>
  </si>
  <si>
    <t>Bezeichnung</t>
  </si>
  <si>
    <t>Description</t>
  </si>
  <si>
    <t>Art. Nr. / 
Part No.</t>
  </si>
  <si>
    <t>AUDI</t>
  </si>
  <si>
    <t>AUDI - CARBON</t>
  </si>
  <si>
    <t>BENTLEY</t>
  </si>
  <si>
    <t>CHEVROLET</t>
  </si>
  <si>
    <t>CUPRA</t>
  </si>
  <si>
    <t>DODGE</t>
  </si>
  <si>
    <t>FERRARI</t>
  </si>
  <si>
    <t>FERRARI CARBON</t>
  </si>
  <si>
    <t>JAGUAR</t>
  </si>
  <si>
    <t>LAMBORGHINI</t>
  </si>
  <si>
    <t>LAMBORGHINI CARBON</t>
  </si>
  <si>
    <t>LOTUS</t>
  </si>
  <si>
    <t>MASERATI</t>
  </si>
  <si>
    <t>MCLAREN</t>
  </si>
  <si>
    <t>MERCEDES</t>
  </si>
  <si>
    <t>MERCEDES CARBON</t>
  </si>
  <si>
    <t>NISSAN</t>
  </si>
  <si>
    <t>PAGANI</t>
  </si>
  <si>
    <t>PORSCHE</t>
  </si>
  <si>
    <t>ROLLS ROYCE</t>
  </si>
  <si>
    <t>TOYOTA</t>
  </si>
  <si>
    <t>02AU11903016</t>
  </si>
  <si>
    <t>Front Stoßstange - Komplett mit Anbauteile</t>
  </si>
  <si>
    <t>03FE13010002</t>
  </si>
  <si>
    <t>Heckdiffusor</t>
  </si>
  <si>
    <t>Rear Diffusor</t>
  </si>
  <si>
    <t>03FE13010003</t>
  </si>
  <si>
    <t>C63 4.0 V8 BiTurbo AMG (W/S/C 205 ab 09/2018)</t>
  </si>
  <si>
    <t>02MB02003031</t>
  </si>
  <si>
    <t>02MB02003032</t>
  </si>
  <si>
    <t>02MB02003033</t>
  </si>
  <si>
    <t>Downpipe with 250 cells Sportcats</t>
  </si>
  <si>
    <t xml:space="preserve">UVP
MSRP </t>
  </si>
  <si>
    <t>Nettopreis
net price</t>
  </si>
  <si>
    <t>Händlerpreis
dealer price</t>
  </si>
  <si>
    <t>Teilegutachten
Part certificate</t>
  </si>
  <si>
    <t>Urus Performante</t>
  </si>
  <si>
    <t>02LA11203028</t>
  </si>
  <si>
    <t>02LA11203029</t>
  </si>
  <si>
    <t>02LA11203030</t>
  </si>
  <si>
    <t>02LA11203031</t>
  </si>
  <si>
    <t>Abgasanlage mit pneumatischen Klappen inkl. EVCU-1 Steuerung, farbig eloxierte Endrohre (schwarz, rot, silber*) und  Aluminium Außenhülse mit Capristo / Performante Schriftzug in wicrom black</t>
  </si>
  <si>
    <t>Abgasanlage mit elektrischen Klappen zur Verwendung der originalen Aktuatoren, farbig eloxierte Endrohre (schwarz, rot, silber*) und  Aluminium Außenhülse mit Capristo Schriftzug in wicrom black</t>
  </si>
  <si>
    <t>Abgasanlage mit pneumatischen Klappen inkl. EVCU-1 Steuerung, farbig eloxierte Endrohre (schwarz, rot, silber*) und  Aluminium Außenhülse mit Capristo Schriftzug in wicrom black</t>
  </si>
  <si>
    <t>Abgasanlage mit elektrischen Klappen zur Verwendung der originalen Aktuatoren,farbig eloxierte Endrohre (schwarz, rot, silber*) und  Aluminium Außenhülse mit Capristo / Performante Schriftzug in wicrom black</t>
  </si>
  <si>
    <t>Capristo Endrohre für Urus mit farbig eloxierte Endrohre (schwarz, rot, silber*) und  Aluminium Außenhülse in wicrom black velour</t>
  </si>
  <si>
    <t>03FE12710001</t>
  </si>
  <si>
    <t>Heckspoiler</t>
  </si>
  <si>
    <t xml:space="preserve">Rear Spoiler </t>
  </si>
  <si>
    <t>Exhaust system with electric flaps to use the original actuators, colored anodized tailpipes (black, red, silver*) and aluminum outer sleeve with Capristo lettering in wicrom black</t>
  </si>
  <si>
    <t>Exhaust system with pneumatic flaps incl. EVCU-1 control, colored anodized tailpipes (black, red, silver*) and aluminum outer sleeve with Capristo lettering in wicrom black</t>
  </si>
  <si>
    <t>Exhaust system with pneumatic flaps incl. EVCU-1 control, colored anodized tailpipes (black, red, silver*) and aluminum outer sleeve with Capristo / Performante lettering in wicrom black</t>
  </si>
  <si>
    <t>Exhaust system with electric flaps to use the original actuators, colored anodized tailpipes (black, red, silver*) and aluminum outer sleeve with Capristo / Performante lettering in wicrom black</t>
  </si>
  <si>
    <t>JEEP</t>
  </si>
  <si>
    <t>Jeep Wrangler 4XE</t>
  </si>
  <si>
    <t>02JE12003002</t>
  </si>
  <si>
    <t>Abgasanlage, Downpipe mit 250 Zellen Sportkat
und programmierbarer EVCU-1 Steuerung</t>
  </si>
  <si>
    <t>Exhaust system, downpipe with 250 cells sport catalytic converter
and programmable EVCU-1 control</t>
  </si>
  <si>
    <t>Klappengesteuerte Sportauspuffanlage mit farbig eloxierte Endrohre (schwarz, rot, silber*) oder vergoldete Endrohre mit Aluminium Außenhülse in wicrom black</t>
  </si>
  <si>
    <t>Flap controlled sport exhaust system with colored anodized tailpipes (black, red, silver*) or gold-plated tailpipes with aluminum outer sleeve in wicrom black</t>
  </si>
  <si>
    <t>02FE05903012</t>
  </si>
  <si>
    <t>Vorkat Ersatz, für Fahrzeuge mit OEM-Katalysatoren</t>
  </si>
  <si>
    <t>Pre cat replacement, for vehicles with OEM catalytic converters</t>
  </si>
  <si>
    <t xml:space="preserve">GT363-4/GTs-63-4 </t>
  </si>
  <si>
    <t>02MB08903032</t>
  </si>
  <si>
    <t>Abgasanlage mit Elektroklappen zur Verwendung der OEM Aktuatoren</t>
  </si>
  <si>
    <t>Exhaust system with electric claps for the OEM actuators</t>
  </si>
  <si>
    <t>02AU09403014</t>
  </si>
  <si>
    <t>Abgasanlage mit Elektroklappen zur Verwendung der OEM Aktuatoren,  Vorschalldämpfer- und Mittelschalldämpfer Ersatzrohren, mit farbig eloxierte Endrohre in rot, silber, schwarz  und Carbon-, oder Aluminium Außenhülse in wicrom black</t>
  </si>
  <si>
    <t>Exhaust system with electric flaps to use the OEM actuators, front silencer and middle silencer replacement pipes, with colored anodized tailpipes in red, silver, black and carbon, or aluminum outer sleeve in wicrom black</t>
  </si>
  <si>
    <t>Downpipes with 250 cells sport cats</t>
  </si>
  <si>
    <t>S 580 4MATIC L</t>
  </si>
  <si>
    <t>Abgasanlage mit Abgasklappen und Mittelschalldämpferersatzrohre zur Verwendung der originalen Aktuatoren</t>
  </si>
  <si>
    <t>Exhaust system with exhaust flaps and center muffler replacement pipes to use the original actuators</t>
  </si>
  <si>
    <t>02PO08603017</t>
  </si>
  <si>
    <t>02PO08603018</t>
  </si>
  <si>
    <t>02PO08605019</t>
  </si>
  <si>
    <r>
      <t xml:space="preserve">Satz Krümmer mit 250 Zellen Sportkats als Kat- und OPF/GPF-Ersatz, zur Verwendung mit dem OEM-Endschalldämpfer und Capristo-Endschalldämpfer (ECU-Programmierung kann erforderlich sein) </t>
    </r>
    <r>
      <rPr>
        <b/>
        <sz val="10"/>
        <color theme="1"/>
        <rFont val="Calibri"/>
        <family val="2"/>
        <scheme val="minor"/>
      </rPr>
      <t>Um die Krümmer verwenden zu können, muss der originale Unterfahrschutz angepasst werden!</t>
    </r>
  </si>
  <si>
    <r>
      <t xml:space="preserve">Abgasanlage zur Verwendung der OEM-Aktuatoren, farbig eloxierte Endrohre in rot, silber, schwarz* und Aluminium Außenhülse in wicrom black. Satz Krümmer mit 250 Zellen Sportkats als Ersatz für OEM Kat und OPF/GPF (ECU-Programmierung kann erforderlich sein)  </t>
    </r>
    <r>
      <rPr>
        <b/>
        <sz val="10"/>
        <color theme="1"/>
        <rFont val="Calibri"/>
        <family val="2"/>
        <scheme val="minor"/>
      </rPr>
      <t>Um die Krümmer verwenden zu können, muss der originale Unterfahrschutz angepasst werden!</t>
    </r>
  </si>
  <si>
    <t>Doppelendrohr für GT3 und GT3RS, bestehend aus Edelstahl Innenrohr, farbig eloxiertes Aluminiumrohr (rot, schwarz oder silber) und Carbon Aussenrohr , für OEM Endschalldämpfer</t>
  </si>
  <si>
    <t>Endschalldämpfer zur Verwendung der OEM-Aktuatoren, farbig eloxierte Endrohre in rot, silber, schwarz* und Aluminium Außenhülse in wicrom black.</t>
  </si>
  <si>
    <t>991.2 GT3/GT3RS - OPF</t>
  </si>
  <si>
    <r>
      <t xml:space="preserve">Exhaust system to use the OEM actuators, colored anodized tailpipes in red, silver, black* and aluminum outer sleeve in wicrom black. Set of manifolds with 250 cell sport cats as replacement for OEM cat and GPF
</t>
    </r>
    <r>
      <rPr>
        <b/>
        <sz val="10"/>
        <color theme="1"/>
        <rFont val="Calibri"/>
        <family val="2"/>
        <scheme val="minor"/>
      </rPr>
      <t xml:space="preserve">To be able to use the manifolds, the original underride protection must be adapted!
</t>
    </r>
    <r>
      <rPr>
        <sz val="10"/>
        <color theme="1"/>
        <rFont val="Calibri"/>
        <family val="2"/>
        <scheme val="minor"/>
      </rPr>
      <t xml:space="preserve">
ECU programming may be required</t>
    </r>
  </si>
  <si>
    <t>Rear muffler to use the OEM actuators, colored anodized tailpipes in red, silver, black* and aluminum outer sleeve in wicrom black</t>
  </si>
  <si>
    <t>Set of manifolds with 250 cells sport cats as catalytic converter and GPF replacement, for use with the OEM rear muffler and Capristo rear muffler.
To be able to use the manifolds, the original underride protection must be adapted!
ECU programming may be required</t>
  </si>
  <si>
    <t>Exhaust system for use with the OEM actuators, with bevel cut anodized aluminum tailpipes (black, red, silver and gold) with carbon outer tube. Set of manifolds with 250 cells Sportkats as a replacement for OEM Kat and GPF (ECU programming may be required)</t>
  </si>
  <si>
    <t>Satz Krümmer mit 250 Zellen Sportkat als Kat- und OPF-Ersatz, zur Verwendung mit dem OEM-Endschalldämpfer und Capristo-Endschalldämpfer (ECU-Programmierung kann erforderlich sein)</t>
  </si>
  <si>
    <t>Set of middle silencer replacement with exhaust flaps for GT3 and GT3RS, for OEM system and Capristo manifold</t>
  </si>
  <si>
    <t>Twin tailpipe for GT3 and GT3RS, colored anodized tailpipes in red, black or silver* and carbon outer pipe, for OEM rear silencer</t>
  </si>
  <si>
    <t>02AM05003014</t>
  </si>
  <si>
    <t>OPF replacement tubes with metal heat protection - ECU programming required</t>
  </si>
  <si>
    <t>OPF Ersatzrohre mit Metall Hitzeschutz - ECU Programmierung erforderlich</t>
  </si>
  <si>
    <t>328 GTS US Version</t>
  </si>
  <si>
    <t>02MA09203015</t>
  </si>
  <si>
    <t>02MA09203011</t>
  </si>
  <si>
    <t>OPF-Ersatz mit 200 Zellen Metallkats, links und rechts, ECU Programmierung kann erforderlich sein</t>
  </si>
  <si>
    <t>Sportkats mit 250 Zellen inkl. Hitzeschutz, links und rechts, ECU Programmierung kann erforderlich sein</t>
  </si>
  <si>
    <t>Sportkats with 250 cells incl. heat protection, left and right
ECU programming may be required.</t>
  </si>
  <si>
    <t>GPF replacement with 200 cells metal cats, left and right
ECU programming may be required.</t>
  </si>
  <si>
    <t>02LA11203023</t>
  </si>
  <si>
    <t>02LA11203024</t>
  </si>
  <si>
    <t>Abgasanlage mit elektrischen Klappen zur Verwendung der originalen Aktuatoren und Adapter für OEM- Endrohre</t>
  </si>
  <si>
    <t>Exhaust system with electric flaps to use the original actuators and adapter for OEM tailpipes</t>
  </si>
  <si>
    <t>Abgasanlage mit elektrischen Klappen zur Verwendung der originalen Aktuatoren, farbig eloxierte Endrohre (schwarz, rot, silber*) und  Aluminium Außenhülse mit Capristo Schriftzug in wicrom black velour</t>
  </si>
  <si>
    <t>Exhaust system with electric flaps to use the original actuators, colored anodized tailpipes (black, red, silver*) and aluminum outer sleeve with Capristo lettering in wicrom black velour</t>
  </si>
  <si>
    <t>02AU09403022</t>
  </si>
  <si>
    <t>Abgasanlage mit Elektroklappen zur Verwendung der OEM Aktuatoren, Vorschalldämpfer-Ersatzrohre und Mittelschalldämpfer Ersatzrohre mit H Rohr, farbig eloxierte Endrohre in rot, silber, schwarz* und Carbon-, oder Aluminium Außenhülse in wicrom black</t>
  </si>
  <si>
    <t>Exhaust system with electric flaps to use the OEM actuators, front silencer and middle silencer replacement pipes, with H-pipe, with colored anodized tailpipes in red, silver, black and carbon, or aluminum outer sleeve in wicrom black</t>
  </si>
  <si>
    <t>Capristo Endrohre, farbig eloxierte Endrohre (schwarz, silber, gold*) und  Aluminium Außenhülse in wicrom black</t>
  </si>
  <si>
    <t>Capristo tailpipes, colored anodized tailpipes (black, silver, gold*) and aluminum outer sleeve in wicrom black</t>
  </si>
  <si>
    <t>02PO07703037</t>
  </si>
  <si>
    <t>02PO07703039</t>
  </si>
  <si>
    <t>Endschalldämpfer, Endrohre aus eloxiertem Aluminium (erhältlich in den Farben Schwarz, Rot, Silber*), mit Carbon Außenrohr und Mittelschalldämpferersatz-Rohre (bis original Trennstelle)</t>
  </si>
  <si>
    <t>Endschalldämpfer, Endrohre aus eloxiertem Aluminium (erhältlich in den Farben Schwarz, Rot, Silber*), mit Carbon Außenrohr und Mittelschalldämpferersatz-Rohre (bis original Trennstelle), Mittelschalldämpferersatz-Rohr und Vorschalldämpferersatz-Rohr</t>
  </si>
  <si>
    <t>Endschalldämpfer zur Verwendung der OEM-Aktuatoren, Endrohre aus eloxiertem Aluminium (erhältlich in den Farben Schwarz, Rot, Silber*), mit Carbon Außenrohr, Mittelschalldämpferersatz-Rohr und Vorschalldämpferersatz-Rohr</t>
  </si>
  <si>
    <t>Abgasanlage, Mittelschalldämpferersatz-Rohre, EVCU-1 Steuerung, Endrohre aus eloxiertem Aluminium (erhältlich in den Farben Schwarz, Rot, Silber*)
mit Carbon Außenrohr</t>
  </si>
  <si>
    <t>Abgasanlage zur Verwendung der OEM-Aktuatoren, Mittelschalldämpferersatz-Rohre, Endrohre aus eloxiertem Aluminium (erhältlich in den Farben Schwarz, Rot, Silber*)
mit Carbon Außenrohr</t>
  </si>
  <si>
    <t>02PO07703038</t>
  </si>
  <si>
    <t>Downpipe mit 250 Zellen Sportkat</t>
  </si>
  <si>
    <t>Downpipe mit 100 Zellen Sportkat (ECU Programmierung erforderlich)</t>
  </si>
  <si>
    <t>536 Cayenne V6 Turbo (536) NUR für Cayenne mit Single Turbo</t>
  </si>
  <si>
    <t>536 Cayenne V6 Turbo (536) Singlepipe Version</t>
  </si>
  <si>
    <t>536 Cayenne V6 Turbo (536) für Single Turbo, Biturbo und E-Hybrid</t>
  </si>
  <si>
    <t>Downpipe with 100 cells sport cat (ECU programming required)</t>
  </si>
  <si>
    <t>Downpipe with 250 cells sport cat</t>
  </si>
  <si>
    <t>Rear muffler for use with OEM actuators, anodized aluminum tailpipes (available in black, red, silver*), with carbon outer pipe, center muffler replacement pipe and front muffler replacement pipe.</t>
  </si>
  <si>
    <t>Rear silencer, anodized aluminum tailpipes (available in black, red, silver*), with carbon outer pipe and center silencer replacement pipes (up to original separation point), center silencer replacement pipe and front silencer replacement pipe.</t>
  </si>
  <si>
    <t>Rear silencer, anodized aluminum tailpipes (available in black, red, silver*), with carbon outer pipe and center silencer replacement pipes (up to original separation point).</t>
  </si>
  <si>
    <t>Exhaust system to use the OEM actuators, center muffler replacement pipes, anodized aluminum tailpipes (available in black, red, silver*) with carbon outer pipe</t>
  </si>
  <si>
    <t>Exhaust system, center muffler replacement pipes, EVCU-1 control, anodized aluminum tailpipes (available in black, red, silver*)
with carbon outer pipe</t>
  </si>
  <si>
    <t>Klappengesteuerter Endschalldämpfer (Anschluß nach Mittelschalldämpfer) inkl. programmierbarer Steuerung  CES3, Endrohre aus eloxiertem Aluminium (erhältlich in den Farben Schwarz, Rot, Silber*) mit Carbon Außenrohr</t>
  </si>
  <si>
    <t>Flap-controlled rear muffler (connection after center muffler) incl. programmable control CES3, tailpipes made of anodized aluminum (available in black, red, silver*) with carbon outer tube</t>
  </si>
  <si>
    <t>Endschalldämpfer mit Anschlussrohren, CES3, Endrohre aus eloxiertem Aluminium (erhältlich in den Farben Schwarz, Rot, Silber*) mit Carbon Aussenrohr.</t>
  </si>
  <si>
    <t>Endschalldämpfer mit Anschlussrohren, CES3,
ohne Endrohre (für OEM Endrohre).</t>
  </si>
  <si>
    <t>Abgasanlage, Mittelschalldämpferersatz-Rohre, EVCU-1, Endrohre aus eloxiertem Aluminium (erhältlich in den Farben Schwarz, Rot, Silber*) mit Carbon Aussenrohr.</t>
  </si>
  <si>
    <t>Abgasanlage, Mittelschalldämpferersatz-Rohre, EVCU-1,
ohne Endrohre (für OEM Endrohre)</t>
  </si>
  <si>
    <t>Set catless downpipes</t>
  </si>
  <si>
    <t>Abgasanlage zur Verwendung der originalen Aktuatoren, Mittelschalldämpferersatz-Rohre, Endrohre aus eloxiertem Aluminium (erhältlich in den Farben Schwarz, Rot, Silber*) mit Carbon Aussenrohr.</t>
  </si>
  <si>
    <t>02PO07703040</t>
  </si>
  <si>
    <t>Rear silencer with connecting pipes, CES3, tailpipes in anodized aluminum (available in black, red, silver*) with carbon outer pipe.</t>
  </si>
  <si>
    <t>Rear silencer with connecting pipes, CES3, without tailpipes (for OEM tailpipes).</t>
  </si>
  <si>
    <t>Valve controlled exhaust system (catback) incl. EVCU-1, tailpipes in carbon/anodized aluminum red,silver,black (Currently not available)</t>
  </si>
  <si>
    <t>Exhaust system, center muffler replacement pipes, EVCU-1, anodized aluminum tailpipes (available in black, red, silver*) with carbon outer pipe.</t>
  </si>
  <si>
    <t>Exhaust system to use the original actuators, center muffler replacement pipes, anodized aluminum tailpipes (available in black, red, silver*) with carbon outer pipe.</t>
  </si>
  <si>
    <t>Exhaust system, center muffler replacement pipes, EVCU-1, without tailpipes (for OEM tailpipes)</t>
  </si>
  <si>
    <t>Exhaust system to use the original actuators, center muffler replacement pipes, without tailpipes (for OEM tailpipes.)</t>
  </si>
  <si>
    <t>Abgasanlage zur Verwendung der originalen Aktuatoren, Mittelschalldämpferersatz-Rohre, ohne Endrohre (für OEM Endrohre)</t>
  </si>
  <si>
    <t>Abgasanlage mit runden Edelstahlendrohren</t>
  </si>
  <si>
    <t>Abgasanlage mit Alu-Endrohren</t>
  </si>
  <si>
    <t>Exhaust system with round stainless steel tailpipes</t>
  </si>
  <si>
    <t>Exhaust system with aluminium tailpipes</t>
  </si>
  <si>
    <t xml:space="preserve">Exhaust system with round stainless steel end pipes </t>
  </si>
  <si>
    <t>Vorschalldämpfer Ersatzrohr</t>
  </si>
  <si>
    <t>Front silencer replacement pipe</t>
  </si>
  <si>
    <t>Abgasanlage mit pneumatischen Klappen inkl. EVCU-1 Steuerung, farbig eloxierte Endrohre (schwarz, rot, silber*) und Aluminium Außenhülse mit Capristo Schriftzug in wicrom black velour</t>
  </si>
  <si>
    <t>Abgasanlage mit pneumatischen Klappen inkl. EVCU-1 Steuerung, zur Verwendung der originalen Aktuatoren und Adapter für OEM- Endrohre</t>
  </si>
  <si>
    <t>Exhaust system with pneumatic flaps incl. EVCU-1 control, for use of original actuators and adapter for OEM tailpipes</t>
  </si>
  <si>
    <t>Exhaust system with pneumatic flaps incl. EVCU-1 control, colored anodized tailpipes (black, red, silver*) and aluminum outer sleeve with Capristo lettering in wicrom black velour</t>
  </si>
  <si>
    <t>991.2 GTS MIT OPF</t>
  </si>
  <si>
    <t>02PO03903031</t>
  </si>
  <si>
    <t>02PO03903032</t>
  </si>
  <si>
    <t>02PO03903033</t>
  </si>
  <si>
    <t>Sportkats 250 Zellen für Capristo Endschalldämpfer und für den OEM Endschalldämpfer</t>
  </si>
  <si>
    <t>Abgasanlage mit Abgasklappen inkl. CES-3</t>
  </si>
  <si>
    <t>Abgasanlage ohne Abgasklappen</t>
  </si>
  <si>
    <t>02FE05903014</t>
  </si>
  <si>
    <t>Exhaust system with exhaust flaps incl. CES-3</t>
  </si>
  <si>
    <t>Exhaust system without exhaust flaps</t>
  </si>
  <si>
    <t>718 Cayman GT4 | GTS</t>
  </si>
  <si>
    <t>Abgasanlage mit Abgasklappen für OEM Aktuatoren und Katersatz</t>
  </si>
  <si>
    <t>Endschalldämpfer mit Klappen und Steuerung ohne Endrohre inkl. CES-3</t>
  </si>
  <si>
    <t>Rear silencer with flaps and control CES-3, without tailpipes</t>
  </si>
  <si>
    <t>Rear Spoiler</t>
  </si>
  <si>
    <t>03FE12310014</t>
  </si>
  <si>
    <t>02LA06903011</t>
  </si>
  <si>
    <t>02LA06903012</t>
  </si>
  <si>
    <t>Sportkatalysatoren 250cpi ohne Hitzeschutz</t>
  </si>
  <si>
    <t>Sportkatalysatoren 250cpi mit Hitzeschutz</t>
  </si>
  <si>
    <t>Sports catalytic converters 250cpi without heat protection</t>
  </si>
  <si>
    <t>Sports catalytic converters 250cpi with heat protection</t>
  </si>
  <si>
    <t>02BM11603018</t>
  </si>
  <si>
    <t>Set Nachkatersatzrohre - Ersatz für die 2. Kats</t>
  </si>
  <si>
    <t>Set of after cat converter pipes - replacement for the 2nd cats</t>
  </si>
  <si>
    <t>Gallardo LP 500/520/530</t>
  </si>
  <si>
    <t>Gallardo  LP 530 Superleggera</t>
  </si>
  <si>
    <t>02LA06903008</t>
  </si>
  <si>
    <t>02LA06903009</t>
  </si>
  <si>
    <t>02LA06903010</t>
  </si>
  <si>
    <t>Endschalldämpfer mit pneumatischen Klappen, wahlweise mit EVCU-1 Steuerung oder FB-Kit, farbig eloxierte Endrohre (schwarz, rot, silber*) und  Aluminium Außenhülse mit Capristo Schriftzug in wicrom black</t>
  </si>
  <si>
    <t>Endschalldämpfer ohne Endrohre mit pneumatischen Klappen, wahlweise mit EVCU-1 Steuerung oder FB-Kit</t>
  </si>
  <si>
    <t>Farbig eloxierte Endrohre (schwarz, rot, silber*) und  Aluminium Außenhülse mit Capristo Schriftzug in wicrom black</t>
  </si>
  <si>
    <t>Rear silencer with pneumatic flaps, optionally with EVCU-1 control or FB kit, colored anodized tailpipes (black, red, silver*) and aluminum outer sleeve with Capristo lettering in wicrom black</t>
  </si>
  <si>
    <t>Colored anodized tailpipes (black, red, silver*) and aluminum outer sleeve with Capristo lettering in wicrom black</t>
  </si>
  <si>
    <t>Rear silencer without tailpipes with pneumatic flaps, optionally with EVCU-1 control or FB kit</t>
  </si>
  <si>
    <t>BMW XM</t>
  </si>
  <si>
    <t>02BM13403001</t>
  </si>
  <si>
    <t>Endschalldämpfer zur Verwendung mit den OEM-Aktuatoren, farbig eloxierte Endrohre in schwarz, rot, silber, gold und Aluminium-Außenhülse in wicrom black</t>
  </si>
  <si>
    <t>Abgasanlage zur Verwendung mit den OEM-Aktuatoren, farbig eloxierte Endrohre in schwarz, rot, silber, oder gold und Aluminium-Außenhülse in wicrom black, Verbindungsrohre und 200 Zellen Sportkats als OPF/GPF Ersatz - ECU Programmmierung kann erforderlich sein</t>
  </si>
  <si>
    <t>02BM13403002</t>
  </si>
  <si>
    <t>Rear silencer for use with the OEM actuators, colored anodized tailpipes in black, red, silver, gold and aluminum outer sleeve in wicrom black</t>
  </si>
  <si>
    <t>Exhaust system for use with the OEM actuators, colored anodized tailpipes in black, red, silver, or gold and aluminum outer sleeve in wicrom black, connecting pipes and 200 cell sport cats as OPF/GPF replacement - ECU programming may be required</t>
  </si>
  <si>
    <t>M2 G87</t>
  </si>
  <si>
    <t>02BM09903021</t>
  </si>
  <si>
    <t>Abgasanlage, zur Verwendung mit OEM-Aktuatoren, Mittelschalldämpfer-Ersatzrohre, 200 Zellen Sportkats als Ersatz für OEM-OPF/GPF, mit eloxierten Alu-Endrohren (schwarz, rot, silber*) und Aluminium Außenhülse in wicrom black velour
ECU-Programmierung kann erforderlich sein</t>
  </si>
  <si>
    <t>Exhaust system, for use with OEM actuators, center silencer replacement pipes, 200 cell sports catalytic converter as replacement for OEM GPF, anodized aluminium tailpipes (black, red, silver*) and aluminium outer sleeve in wicrom black velour
ECU programming may be required</t>
  </si>
  <si>
    <t>02BM11603012</t>
  </si>
  <si>
    <t>S63 (W223)</t>
  </si>
  <si>
    <t xml:space="preserve">Endschalldämpfer und Mittelschalldämpferersatzrohre </t>
  </si>
  <si>
    <t xml:space="preserve">Rear silencer and central silencer replacement pipes </t>
  </si>
  <si>
    <t>SL63 V8 AMG (R232)</t>
  </si>
  <si>
    <t>02MB03603012</t>
  </si>
  <si>
    <t>Abgasanlage zur Verwendung mit den OEM-Aktuatoren, farbig eloxierte Endrohre in schwarz, rot, silber, oder gold* und Aluminium-Außenhülse in wicrom black, 200 Zellen Sportkats als OPF Ersatz - ECU Programmmierung kann erforderlich sein 07/2019 - 11/2020</t>
  </si>
  <si>
    <t>02BM11603006</t>
  </si>
  <si>
    <t>02BM11603024</t>
  </si>
  <si>
    <t>Abgasanlage zur Verwendung mit den OEM-Aktuatoren, farbig eloxierte Endrohre in schwarz, rot, silber, oder gold* und Aluminium-Außenhülse in wicrom black, 200 Zellen Sportkats als OPF Ersatz  und Flanschanschluss - ECU Programmmierung kann erforderlich sein ab 11/2020</t>
  </si>
  <si>
    <t>Endschalldämpfer ab original Mittelschalldämpfer zur Verwendung mit den OEM-Aktuatoren, farbig eloxierte Endrohre in schwarz, rot, silber, gold und Aluminium-Außenhülse in wicrom black 07/2019 - 11/2020 und ab 11/2020</t>
  </si>
  <si>
    <t>Rear silencer from original center silencer for use with the OEM actuators, colored anodized tailpipes in black, red, silver, gold and aluminum outer sleeve in wicrom black 07/2019 - 11/2020 and from 11/2020</t>
  </si>
  <si>
    <t>Exhaust system for use with the OEM actuators, colored anodized tailpipes in black, red, silver, or gold* and aluminum outer sleeve in wicrom black, 200 cell sports catalytic converter as OPF replacement - ECU programming may be required 07/2019 - 11/2020</t>
  </si>
  <si>
    <t>Exhaust system for use with the OEM actuators, colored anodized tailpipes in black, red, silver, or gold* and aluminum outer sleeve in wicrom black, 200 cell sports catalytic converter as OPF replacement and flange connection - ECU programming may be required from 11/2020</t>
  </si>
  <si>
    <t>S63 W223 E-Performance</t>
  </si>
  <si>
    <t>02MB04403036</t>
  </si>
  <si>
    <t>Endschalldämpfer mit Mittelschalldämpferersatz, CES-3, mit Carbonblenden mit ECE Genehmigung</t>
  </si>
  <si>
    <t>Endschalldämpfer mit Mittelschalldämpferersatz, CES-3  und Edelstahl-Endrohren mit ECE Genehmigung</t>
  </si>
  <si>
    <t>02BM09903018</t>
  </si>
  <si>
    <t>02BM09903020</t>
  </si>
  <si>
    <t>02BM09903029</t>
  </si>
  <si>
    <t>02BM09903030</t>
  </si>
  <si>
    <t>Abgasanlage mit Mittelschalldämpfer Ersatzrohren, mit pneumatischen Aktuatoren, farbig eloxierte Endrohre in schwarz, rot, silber* und Aluminium-Außenhülse, wahlweise in wicrom black oder mit Carbon Aussenrohr, inkl. Klappensteuerung CES-3</t>
  </si>
  <si>
    <t>Abgasanlage mit Mittelschalldämpfer Ersatzrohren, mit elektrischen Klappen zur Verwendung der originalen Aktuatoren, farbig eloxierte Endrohre in schwarz, rot, silber* und Aluminium-Außenhülse, wahlweise in wicrom black oder mit Carbon Aussenrohr</t>
  </si>
  <si>
    <t>Abgasanlage mit Mittelschalldämpfer Ersatzrohren und 200 Zellen Sportkats als OPF Ersatz, farbig eloxierte Endrohre in schwarz, rot, silber* und Aluminium-Außenhülse, wahlweise in wicrom black oder mit Carbon Aussenrohr, inkl. Klappensteuerung EVCU-1
ECU-Programmierung kann erforderlich sein!</t>
  </si>
  <si>
    <t>Abgasanlage mit Mittelschalldämpfer Ersatzrohren, mit elektrischen Klappen zur Verwendung der originalen Aktuatoren und 200 Zellen Sportkats als OPF Ersatz, farbig eloxierte Endrohre in schwarz, rot, silber* und Aluminium-Außenhülse, wahlweise in wicrom black oder mit Carbon Aussenrohr
ECU-Programmierung kann erforderlich sein!</t>
  </si>
  <si>
    <t>Abgasanlage mit Mittelschalldämpferersatzrohren und Partikelfilterersatzrohren, farbig eloxierte Endrohre in schwarz, rot, silber* und Aluminium-Außenhülse, wahlweise in wicrom black oder mit Carbon Aussenrohr, inkl. Klappensteuerung EVCU-1
ECU-Programmierung ist erforderlich!</t>
  </si>
  <si>
    <t>Abgasanlage mit Mittelschalldämpferersatzrohren und Partikelfilterersatzrohren, mit elektrischen Klappen zur Verwendung der originalen Aktuatoren, farbig eloxierte Endrohre in schwarz, rot, silber* und Aluminium-Außenhülse, wahlweise in wicrom black oder mit Carbon Aussenrohr
ECU-Programmierung ist erforderlich!</t>
  </si>
  <si>
    <t>Exhaust system with central silencer replacement pipes, with pneumatic actuators, colored anodized tailpipes in black, red, silver* and aluminum outer sleeve, optionally in wicrom black or with carbon outer pipe, incl. incl. valve control CES-3</t>
  </si>
  <si>
    <t>Exhaust system with central silencer replacement pipes, with electric flaps for use with the original actuators, colored anodized tailpipes in black, red, silver* and aluminum outer sleeve, optionally in wicrom black or with carbon outer pipe</t>
  </si>
  <si>
    <t xml:space="preserve"> Exhaust system with central silencer replacement pipes and 200 cell sports catalytic converter as GPF replacement, color anodized tailpipes in black, red, silver* and aluminum outer sleeve, optionally in wicrom black or with carbon outer pipe, incl. Valve controlEVCU-1</t>
  </si>
  <si>
    <t xml:space="preserve">Exhaust system with central silencer replacement pipes, with electric flaps for use of the original actuators and 200 cell sports catalytic converter as GPF replacement, colored anodized tailpipes in black, red, silver* and aluminum outer sleeve, optionally in wicrom black or with carbon outer pipe </t>
  </si>
  <si>
    <t>Exhaust system with central silencer replacement pipes and particulate filter replacement pipes, color anodized tailpipes in black, red, silver* and aluminum outer sleeve, optionally in wicrom black or with carbon outer pipe, incl. Valve control EVCU-1</t>
  </si>
  <si>
    <t>Exhaust system with central silencer replacement pipes and particulate filter replacement pipes, with electric flaps for use with the original actuators, colored anodized tailpipes in black, red, silver* and aluminum outer sleeve, optionally in wicrom black or with carbon outer pipe</t>
  </si>
  <si>
    <t>Abgasanlage mit Abgasklappen, mit Unterdruckadapter und programmierbarer Klappensteuerung CES-3, Mittelschalldämpferersatz, eloxierte Alu-Endrohre (schwarz, rot, silber*) und  Aluminium Außenhülse in wicrom black</t>
  </si>
  <si>
    <t>Endschalldämpfer mit Steuerung EVCU-1 , Anschlussrohren,
Vorschalldämpferersatzrohre, eloxierte Alu-Endrohre (schwarz, rot, silber*) und  Aluminium Außenhülse in wicrom black
ACHTUNG! Bei Fahrzeugen mit OPF ECU Programmierung erforderlich</t>
  </si>
  <si>
    <t>M5 (F90)</t>
  </si>
  <si>
    <t>02BM03803028</t>
  </si>
  <si>
    <t>Rear silencer with 200 cell sports catalytic converter as replacement for OEM OPF/GPF, with EVCU-1 control unit, connection pipes, front silencer replacement pipes, anodized aluminium tailpipes (black, red, silver*) and aluminium outer sleeve in wicrom black
ATTENTION: ECU programming required for vehicles with OPF</t>
  </si>
  <si>
    <t>Endschalldämpfer mit 200 Zellen Sportkats als Ersatz für OEM-OPF/GPF, mit Steuerung EVCU-1, Anschlussrohren, Vorschalldämpferersatzrohre, eloxierte Alu-Endrohre (schwarz, rot, silber*) und  Aluminium Außenhülse in wicrom black
ACHTUNG! Bei Fahrzeugen mit OPF ECU Programmierung erforderlich</t>
  </si>
  <si>
    <t>Endschalldämpfer bis MSD mit Steuerung EVCU-1 , Anschlussrohren, eloxierte Alu-Endrohre (schwarz, rot, silber*) und Aluminium Außenhülse in wicrom black
ACHTUNG! Bei Fahrzeugen mit OPF ECU Programmierung erforderlich.</t>
  </si>
  <si>
    <t>02BM03803029</t>
  </si>
  <si>
    <t>Rear silencer up to MSD with EVCU-1 control unit, connection pipes, anodized aluminium tailpipes (black, red, silver*) and aluminium outer sleeve in wicrom black
ATTENTION: ECU programming required for vehicles with OPF.</t>
  </si>
  <si>
    <t>Endschalldämpfer zur Verwendung mit OEM Kats/Capristo Sportkats, eloxierte Alu-Endrohre (schwarz, rot, silber*) und Aluminium Außenhülse in wicrom black, inkl. programmierbarer Steuerung CES-3</t>
  </si>
  <si>
    <t>Abgasanlage, 2 Sportkats 250 Zellen, eloxierte Alu-Endrohre (schwarz, rot, silber*) und Aluminium Außenhülse in wicrom black, inkl. programmierbarer Steuerung EVCU-1, zwei Handsendern und Zubehör</t>
  </si>
  <si>
    <t>Endschalldämpfer zur Verwendung mit OEM Kats/Capristo Sportkats, eloxierte Alu-Endrohre (schwarz, rot, silber*) und Aluminium Außenhülse in wicrom black inkl. programmierbarer Steuerung EVCU-1</t>
  </si>
  <si>
    <t>Abgasanlage, 2 Sportkats 250 Zellen, farbig eloxierte Endrohre (schwarz, rot, silber*), eloxierte Alu-Endrohre (schwarz, rot, silber*) und Aluminium Außenhülse in wicrom black, inkl. programmierbarer Steuerung EVCU-1, zwei Handsendern und Zubehör</t>
  </si>
  <si>
    <t>Rear silencer for use with OEM cats/Capristo sports cats, anodized aluminium tailpipes (black, red, silver*) and aluminium outer sleeve in wicrom black, incl. programmable control unit CES-3</t>
  </si>
  <si>
    <t>Sportkats 250 cells for Capristo rear silencer and for the OEM rear silencer</t>
  </si>
  <si>
    <t>Exhaust system, 2 sports catalytic converters 250 cells, anodized aluminium tailpipes (black, red, silver*) and aluminium outer sleeve in wicrom black, incl. programmable EVCU-1 control unit, two hand-held transmitters and accessories</t>
  </si>
  <si>
    <t>Rear silencer for use with OEM cats/Capristo sports cats, anodized aluminium tailpipes (black, red, silver*) and aluminium outer sleeve in wicrom black incl. programmable control unit EVCU-1</t>
  </si>
  <si>
    <t>Exhaust system, 2 sports catalytic converters 250 cells, colored anodized tailpipes (black, red, silver*), anodized aluminum tailpipes (black, red, silver*) and aluminum outer sleeve in wicrom black, incl. programmable control unit EVCU-1, two handheld transmitters and accessories</t>
  </si>
  <si>
    <t>Endschalldämpfer mit Verbindungsrohren zur Verwendung mit OEM-Aktuatoren, eloxierte Alu-Endrohre (schwarz, rot, silber*) und  Aluminium Außenhülse in wicrom black</t>
  </si>
  <si>
    <t>Abgasanlage zur Verwendung mit OEM-Aktuatoren, Mittelschalldämpferersatzrohre, 200 Zellen Sportkats als OEM OPF/GPF Ersatz (kein ECU-Programmierung erforderlich), eloxierte Alu-Endrohre (schwarz, rot, silber*) und  Aluminium Außenhülse in wicrom black</t>
  </si>
  <si>
    <t>Rear silencer with connecting pipes for use with OEM actuators, anodized aluminium tailpipes (black, red, silver*) and aluminium outer sleeve in wicrom black</t>
  </si>
  <si>
    <t>Exhaust system for use with OEM actuators, center silencer replacement pipes, 200 cell sports catalytic converter as OEM OPF/GPF replacement (no ECU programming required), anodized aluminium tailpipes (black, red, silver*) and aluminium outer sleeve in wicrom black</t>
  </si>
  <si>
    <t>Abgasanlage zur Verwendung mit OEM-Aktuatoren, OPF/GPF Ersatzrohre (ECU-Programmierung erforderlich), eloxierte Alu-Endrohre (schwarz, rot, silber*) und  Aluminium Außenhülse in wicrom black</t>
  </si>
  <si>
    <t>Exhaust system for use with OEM actuators, OPF/GPF replacement pipes (ECU programming required), anodized aluminium tailpipes (black, red, silver*) and aluminium outer sleeve in wicrom black</t>
  </si>
  <si>
    <t>Abgasanlage zur Verwendung mit OEM-Aktuatoren, Mittelschalldämpferersatzrohre, 200 Zellen Sportkats als OEM OPF/GPF Ersatz (keine ECU-Programmierung erforderlich), eloxierte Alu-Endrohre (schwarz, rot, silber*) und Aluminium Außenhülse in wicrom black. (Typ 2 - Beidseitig zum Motor)</t>
  </si>
  <si>
    <t>Abgasanlage zur Verwendung mit OEM-Aktuatoren, OPF/GPF Ersatzrohre (ECU-Programmierung erforderlich), eloxierte Alu-Endrohre (schwarz, rot, silber*) und Aluminium Außenhülse in wicrom black. (Typ 2 - Beidseitig zum Motor)</t>
  </si>
  <si>
    <t>Abgasanlage zur Verwendung mit OEM-Aktuatoren, OPF/GPF Ersatzrohre (ECU-Programmierung erforderlich), eloxierte Alu-Endrohre (schwarz, rot, silber*) und Aluminium Außenhülse in wicrom black. (Typ 1 - Einseitig zum Motor)</t>
  </si>
  <si>
    <t>Muffler with connecting pipes, for using with OEM actuators, with end pipes made of anodised aluminium (available in black, red, silver*) with carbon outer tube</t>
  </si>
  <si>
    <t>Exhaust system for use with OEM actuators, center silencer replacement pipes, 200 cell sports catalytic converter as OEM OPF/GPF replacement (no ECU programming required), anodized aluminium tailpipes (black, red, silver*) and aluminium outer sleeve in wicrom black. (Type 2 - on both sides of the engine)</t>
  </si>
  <si>
    <t>Exhaust system for use with OEM actuators, OPF/GPF replacement pipes (ECU programming required), anodized aluminium tailpipes (black, red, silver*) and aluminium outer sleeve in wicrom black. (Type 2 - on both sides of the engine)</t>
  </si>
  <si>
    <t>Exhaust system for use with OEM actuators, OPF/GPF replacement pipes (ECU programming required), anodized aluminium tailpipes (black, red, silver*) and aluminium outer sleeve in wicrom black. (Type 1 - One-sided to the engine)</t>
  </si>
  <si>
    <t>Huracán Performante EVO/STO/Tenica</t>
  </si>
  <si>
    <t>Set Endrohre, eloxierte Alu-Endrohre (schwarz oder silber*) und Aluminium Außenhülse in wicrom black.</t>
  </si>
  <si>
    <t>Set of tailpipes, anodized aluminium tailpipes (black or silver*) and aluminium outer sleeve in wicrom black.</t>
  </si>
  <si>
    <t>02MB02403037</t>
  </si>
  <si>
    <t>Endschalldämpfer-Ersatzrohre zur Verwendung mit den OEM-Aktuatoren</t>
  </si>
  <si>
    <t>Endschalldämpfer und OPF/GPF-Ersatzrohre zur Verwendung mit den OEM-Aktuatoren. (ECU-Programmirung kann erforderlich sein)</t>
  </si>
  <si>
    <t>Satz Downpipes mit 250 Zellen Sportkat als Haupt-Kat-Ersatz, mit Hitzenschutz (ECU-Programmierung kann erforderlich sein)</t>
  </si>
  <si>
    <t>Satz Downpipes ohne Kats als Haupt-Kat-Ersatz, mit Hitzenschutz (ECU-Programmierung erforderlich)</t>
  </si>
  <si>
    <t>Satz Downpipes mit 100 Zellen Sportkat als Haupt-Kat-Ersatz, mit Hitzenschutz (ECU-Programmierung erforderlich)</t>
  </si>
  <si>
    <t>02FE12703017</t>
  </si>
  <si>
    <t>Set downpipes with 100 cells sport cats as main Cat replacement, with heat protection (ECU programming required)</t>
  </si>
  <si>
    <t>Rear silencer with central silencer replacement, with round carbon tailpipes, programmable control with ECE</t>
  </si>
  <si>
    <t>S560 Mopf W222 Facelift</t>
  </si>
  <si>
    <t xml:space="preserve">S63 W222 Mopf ab 07/2017 (4.0 V8 BiTurbo AMG) </t>
  </si>
  <si>
    <t>02MB04403044</t>
  </si>
  <si>
    <t>Rear silencer with pipes, incl. programmable control unit CES-3</t>
  </si>
  <si>
    <t>Endschalldämpfer mit Unterduck Klappen inklusive CES-3, farbig eloxierte Endrohre schräg in rot, silber, schwarz* und Aluminium Außenhülse in wicrom black.
Bitte beachten Sie die zulässigen Fahrzeugtypen in der Genehmigung.</t>
  </si>
  <si>
    <t>Endschalldämpfer zur Verwendung mit den OEM-Aktuatoren,, farbig eloxierte Endrohre schräg in rot, silber, schwarz* und Aluminium Außenhülse in wicrom black.
Bitte beachten Sie die zulässigen Fahrzeugtypen in der Genehmigung.</t>
  </si>
  <si>
    <t>Auspuffanlage mit Unterdruck Klappen inklusive EVCU-1, farbig eloxierte Endrohre schräg in rot, silber, schwarz* und Aluminium Außenhülse in wicrom black. Satz Krümmer mit 250 Zellen Sportkats als Ersatz für OEM Kat und OPF/GPF (ECU-Programmierung kann erforderlich sein)</t>
  </si>
  <si>
    <t>Auspuffanlage zur Verwendung mit den OEM-Aktuatoren, farbig eloxierte Endrohre schräg in rot, silber, schwarz* und Aluminium Außenhülse in wicrom black. Satz Krümmer mit 250 Zellen Sportkats als Ersatz für OEM Kat und OPF/GPF
(ECU-Programmierung kann erforderlich sein)</t>
  </si>
  <si>
    <t>Continental GT V8 3. Generation ab 2018</t>
  </si>
  <si>
    <t>02BE03503007</t>
  </si>
  <si>
    <t>Abgasanlage mit Klappensteuerung, inkl. programmierbarer Steuerung CES-3 Mit ECE Genehmigung für das Coupe</t>
  </si>
  <si>
    <t>02BE03503011</t>
  </si>
  <si>
    <t>02BE03503015</t>
  </si>
  <si>
    <t>Exhaust system with flap control, incl. programmable control unit CES-3 With ECE approval for the Coupe</t>
  </si>
  <si>
    <t>02PO08605018GT3RS K</t>
  </si>
  <si>
    <t>Endschalldämpfer, Mittelschalldämpferersatzrohre, programmierbare Steuerung, mit doppelrunden Endrohren, bestehend aus Edelstahl Innenrohr, farbig eloxierte Endrohre (schwarz, rot, silber*) und Carbon Außenhülse mit Capristo Schriftzug.</t>
  </si>
  <si>
    <t>Rear silencer, central silencer replacement pipes, programmable control, with double-round tailpipes, consisting of stainless steel inner pipe, colored anodized tailpipes (black, red, silver*) and aluminum outer sleeve with Capristo lettering in carbon.</t>
  </si>
  <si>
    <t>Endschalldämpfer, Mittelschalldämpferersatzrohre,
programmierbare Steuerung, mit doppelrunden Endrohren,
bestehend aus Edelstahl Innenrohr,
 farbig eloxierte Endrohre (schwarz, rot, silber*) und Carbon Außenhülse mit Capristo Schriftzug.</t>
  </si>
  <si>
    <t>03PO08610002GT3RS K</t>
  </si>
  <si>
    <t>Nissan Z 400 RZ34</t>
  </si>
  <si>
    <t>02NI13603001</t>
  </si>
  <si>
    <t>Abgasanlage mit Mittelschalldämpfer-Ersatzrohren, farbig eloxierte Endrohre in schwarz, rot, silber*, Carbon- oder Aluminium Außenhülse in Wicrom Black und EVCU-1.</t>
  </si>
  <si>
    <t>Exhaust system with central silencer replacement pipes, colored anodized tailpipes in black, red, silver*, carbon or aluminum outer sleeve in Wicrom Black and EVCU-1.</t>
  </si>
  <si>
    <t>Abgasanlage, mit Unterdruck Klappen, Topf und Bypassrohr Ø60,3</t>
  </si>
  <si>
    <t>Set bestehend aus Vorkat Ersatzrohre kurz und Fächerkrümmer links, rechts Für Fahrzeuge mit OEM Katalysatoren</t>
  </si>
  <si>
    <t>02FE05905004</t>
  </si>
  <si>
    <t>Set consisting of Vorkat replacement pipes short and manifold left, right For vehicles with OEM catalytic converters</t>
  </si>
  <si>
    <t>cat replacement pipes</t>
  </si>
  <si>
    <t>New Continental GT/GTC W12 ab Baujahr 03/2018 und V8 12/2019</t>
  </si>
  <si>
    <t>Continental Supersport W12 ab Baujahr 03/2018</t>
  </si>
  <si>
    <t xml:space="preserve">Abgasanlage mit Klappensteuerung, inkl. programmierbarer Steuerung CES-3 Mit ECE Genehmigung </t>
  </si>
  <si>
    <t>Abgasanlage mit elektrischen Klappen zur Verwendung der OEM Aktuatoren Mit ECE Genehmigung</t>
  </si>
  <si>
    <t>Exhaust system with flap control, incl. programmable control unit CES-3 With ECE approval</t>
  </si>
  <si>
    <t>Exhaust system with electric flaps for use with OEM actuators With ECE approval</t>
  </si>
  <si>
    <t xml:space="preserve">Exhaust system complete with CES-3 
With ECE approval </t>
  </si>
  <si>
    <t xml:space="preserve">Abgasanlage komplett mit programmierbarer Steuerung CES-3 Mit ECE Genehmigung </t>
  </si>
  <si>
    <t>02MB04403045</t>
  </si>
  <si>
    <t>Abgasanlage Catbacksystem mit Elektroklappen und Capristo CAN-Modul - ECE GENEHMIGUNG NUR IN VERBINDUNG MIT Capristo CAN-Modul</t>
  </si>
  <si>
    <t>Abgasanlage Catbacksystem mit Elektroklappen, Klappen Kit um die dritte Abgasklappe außer Funktion zu nehmen und E2E Klappensteuerung</t>
  </si>
  <si>
    <t>Exhaust system Catback system with electric flaps and Capristo CAN module - ECE APPROVAL ONLY IN CONNECTION WITH Capristo CAN module</t>
  </si>
  <si>
    <t>Exhaust system Catback system with electric flaps, flap kit to deactivate the third exhaust flap and E2E flap control</t>
  </si>
  <si>
    <t>02FE05803005</t>
  </si>
  <si>
    <t>02FE05803007</t>
  </si>
  <si>
    <t xml:space="preserve">Abgasanlage mit X-Pipe, pnmeumatischen Klappen und Katalysatoren im Endschalldämpfer inkl. EVCU-1
Bei Verwendung dieser Abgasanlage werden die originalen Katalysatoren ersetzt.
Mit geschlossenen Klappen sind die Katalysatoren im Endschalldämpfer in Verwendung, bei geöffneten Klappen gehen die Abgase am Endschalldämpfer und den Katalysatoren vorbei.
</t>
  </si>
  <si>
    <t xml:space="preserve">Abgasanlage mit X-Pipe, pneumatische Klappen ohne Katalysatoren im Endschalldämpfer inkl. EVCU-1
</t>
  </si>
  <si>
    <t>Exhaust system with X-pipe, pnmeumatic flaps and catalysts in the rear silencer incl. EVCU-1
When using this exhaust system, the original catalytic converters are replaced.
With the flaps closed, the catalytic converters in the rear silencer are in use; with the flaps open, the exhaust gases bypass the rear silencer and the catalytic converters.</t>
  </si>
  <si>
    <t>Exhaust system with X-pipe, pneumatic flaps without catalytic converters in the rear silencer incl. EVCU-1</t>
  </si>
  <si>
    <t>Sitzversteller</t>
  </si>
  <si>
    <t>03NT00303029</t>
  </si>
  <si>
    <t>Seitenschweller mit großer Finne</t>
  </si>
  <si>
    <t>Seitenschweller mit kleiner Finne</t>
  </si>
  <si>
    <t>Seitenschweller ohne Finne</t>
  </si>
  <si>
    <t>Side Skirts without Fin</t>
  </si>
  <si>
    <t>Side Skirts incl. small Fin</t>
  </si>
  <si>
    <t>Side Skirts incl. big Fin</t>
  </si>
  <si>
    <t>Sitzversteller Aluminium mit Echtcarbonhülle für Fahrersitz F12, F8, 488, 812</t>
  </si>
  <si>
    <t>Aluminum seat adjuster with genuine carbon cover for driver's seat F12, F8, 488, 812</t>
  </si>
  <si>
    <t>03FE13010004</t>
  </si>
  <si>
    <t>03FE13010005</t>
  </si>
  <si>
    <t>F40</t>
  </si>
  <si>
    <t>02FE13903001</t>
  </si>
  <si>
    <t>Abgasanlage mit pneumatischen Klappen, inkl. programmierbarer CES-3 Steuerung.</t>
  </si>
  <si>
    <t>Exhaust system with pneumatic flaps, incl. programmable CES-3 control unit.</t>
  </si>
  <si>
    <t>02AU00803033-CES-3</t>
  </si>
  <si>
    <t>Spalte1</t>
  </si>
  <si>
    <t xml:space="preserve">               </t>
  </si>
  <si>
    <t>Endschalldämpfer für OEM Klappensteuerung - Genehmigung nur für Fahrzeuge ohne Exhaust Button am Lenkrad</t>
  </si>
  <si>
    <t>C8 Stingray Europa (ab10/2021)02 CH 090 03 012</t>
  </si>
  <si>
    <t>Rear silencer, tailpipes made of anodized aluminium, available in black, red, silver* with aluminium outer sleeve in Wicrom Black.</t>
  </si>
  <si>
    <t>Endschalldämpfer mit farbig eloxierten Endrohren in schwarz, rot, silber* mit Aluminium Außenhülse in Wicrom Black.</t>
  </si>
  <si>
    <t>02 CH 090 03 012</t>
  </si>
  <si>
    <t>Valved exhaust system inluding programmable control unit EVCU-1</t>
  </si>
  <si>
    <t>Endschalldämpfer (klappengesteuert) inklusive programmierbarer Steuerung EVCU-1</t>
  </si>
  <si>
    <t>Vantage V12 ab 2022</t>
  </si>
  <si>
    <t>02AM05003017</t>
  </si>
  <si>
    <t>02AM05003019</t>
  </si>
  <si>
    <t>Sportkatalysatoren 250 Zellen</t>
  </si>
  <si>
    <t>Sportkatalysatoren 100 Zellen</t>
  </si>
  <si>
    <t>Sports catalytic converters 250 cells</t>
  </si>
  <si>
    <t>Sports catalytic converters 100 cells</t>
  </si>
  <si>
    <t>Vantage V8 ab 11/2017</t>
  </si>
  <si>
    <t>Vantage V8 and V12 2005 - 2007</t>
  </si>
  <si>
    <t>02FE02203010</t>
  </si>
  <si>
    <t>02AU11903019</t>
  </si>
  <si>
    <t>Abgasanlage bis OEM Trennstelle, zur Verwendung der originalen Aktuatoren, mit ECE Genehmigung, inkl CES-3</t>
  </si>
  <si>
    <t>Abgasanlage bis OEM Trennstelle, zur Verwendung der originalen Aktuatoren, ohne Zulassung, inkl. EVCU-1</t>
  </si>
  <si>
    <t>Exhaust system up to the OEM separation point, for using the original actuators, without approval, incl. EVCU-1</t>
  </si>
  <si>
    <t>Exhaust system up to OEM cut-off point, for use with the original actuators, with ECE approval, icl. CES-3</t>
  </si>
  <si>
    <t>Audi RS6 C8 (2019) und C8 Performance</t>
  </si>
  <si>
    <t>Abgasanlage mit elektrischen Klappen zur Verwendung der OEM Aktuatoren, mit ovalen Endrohren (optional in Wicrom Black verchromt), inkl. Mittelschalldämpferersatzrohre und Vorschalldämpferersatzrohre.</t>
  </si>
  <si>
    <t>Abgasanlage mit elektrischen Klappen zur Verwendung der OEM Aktuatoren, farbig eloxierte Endrohre (schwarz, rot, silber*) und Carbon Außenhülse Endschalldämpfer, Mittelschalldämpferersatzrohre und Vorschalldämpferersatzrohre.</t>
  </si>
  <si>
    <t>Abgasanlage mit elektrischen Klappen zur Verwendung der OEM Aktuatoren, farbig eloxierte abgeschrägte Endrohre (schwarz, rot, silber*) und Carbon Außenhülse inkl. Endschalldämpfer, Mittelschalldämpferersatzrohre und Vorschalldämpferersatzrohre.</t>
  </si>
  <si>
    <t>Exhaust system with electric flaps for use with OEM actuators, with oval tailpipes (optionally chrome-plated in Wicrom Black), incl. center silencer replacement pipes and front silencer replacement pipes.</t>
  </si>
  <si>
    <t xml:space="preserve">	Exhaust system with electric flaps for use with OEM actuators, colored anodized tailpipes (black, red, silver*) and carbon outer sleeve rear silencer, middle silencer replacement pipes and front silencer replacement pipes.</t>
  </si>
  <si>
    <t>Exhaust system with electric flaps for use with OEM actuators, colored anodized beveled tailpipes (black, red, silver*) and carbon outer sleeve incl. rear silencer, middle silencer replacement pipes and front silencer replacement pipes.</t>
  </si>
  <si>
    <t>M5 Competiton (F90)</t>
  </si>
  <si>
    <t>Rear silencer with electric flaps for use with the original actuators, connecting pipes, colored anodized aluminum tailpipes black, red, silver, gold* and aluminum outer sleeve in wicrom black
Please note the permitted vehicle types in the ECE Approval</t>
  </si>
  <si>
    <t>Exhaust system with electric flaps for use with the original actuators, 200 cell sports catalytic converter as replacement for OEM aftercat and OPF/GPF + MSD replacement pipes, anodized aluminium tailpipes in black, red, silver, gold* and aluminium outer sleeve in wicrom black – ECU may be required!</t>
  </si>
  <si>
    <t>02BM03803035</t>
  </si>
  <si>
    <t>02BM03803034</t>
  </si>
  <si>
    <t>Endschalldämpfer mit elektrischen Klappen zu Verwendung der originalen Aktuatoren, Anschlussrohre, farbig eloxierte Alu-Endrohre schwarz, rot, silber, gold* und Aluminium Außenhülse in wicrom black
Bitte beachten Sie die zulässigen Fahrzeugtypen in der ECE Genehmigung</t>
  </si>
  <si>
    <t>Abgasanlage mit elektrischen Klappen zu Verwendung der originalen Aktuatoren, 200 Zellen Sportkats als Ersatz für OEM Nachkat und OPF/GPF + MSD Ersatzrohre, eloxierte Alu-Endrohre in schwarz, rot, silber, gold* und Aluminium Außenhülse in wicrom black – ECU Programmierung kann erforderlich sein!</t>
  </si>
  <si>
    <t>Huracán LP610-4, LP580-2, Evo</t>
  </si>
  <si>
    <t>OPF Ersatzrohre mit elektrischen Klappen, zur Verwendung der originalen Aktuatoren</t>
  </si>
  <si>
    <t>GPF replacement pipes with electric flaps, for use with the original actuators</t>
  </si>
  <si>
    <t>02FE13803012</t>
  </si>
  <si>
    <t>02FE13803019</t>
  </si>
  <si>
    <t>02FE13803023</t>
  </si>
  <si>
    <t>Katalysatorersatzrohre mit Metallhitzeschutz</t>
  </si>
  <si>
    <t>Sportkatalysatoren mit Hitzeschutz 100 Zellen
ECU Programmierung ist erforderlich</t>
  </si>
  <si>
    <t>Sportkatalysatoren mit Hitzeschutz 250 Zellen
ECU Programmierung kann erforderlich sein</t>
  </si>
  <si>
    <t>Doppelendrohrblende, bestehend aus Carbonblende mit Gitter links/rechts und Carbonblende Mitte, farbig eloxierte aluminium Endrohren in schwarz, rot, silber oder gold* und  Aluminium Außenhülse in  wicrom black + Doppelendrohr mit Metall Hitzeschutz</t>
  </si>
  <si>
    <t>Catalytic converter replacement pipes with metal heat protection</t>
  </si>
  <si>
    <t>Sports catalytic converters with heat protection 100 cells ECU programming is required</t>
  </si>
  <si>
    <t>Sports catalytic converters with heat protection 250 cells ECU programming may be required</t>
  </si>
  <si>
    <t>Double tailpipe cover, consisting of carbon cover with grille left/right and carbon cover centre, coloured anodised aluminium tailpipes in black, red, silver or gold* and aluminium outer sleeve in wicrom black + double tailpipe with metal heat protection</t>
  </si>
  <si>
    <t>Fernbedienungs-Kit E2E mit Kabelbaum und Fernbedienung</t>
  </si>
  <si>
    <t>02FE13803002</t>
  </si>
  <si>
    <t>Porsche 718 GT4 RS</t>
  </si>
  <si>
    <t>Rear silencer with flaps and CES-3 control, coloured anodised straight tailpipes in black, red, silver or gold* and aluminium outer sleeve in wicrom black.</t>
  </si>
  <si>
    <t>02PO01003024</t>
  </si>
  <si>
    <t>02PO01003025</t>
  </si>
  <si>
    <t>02PO01003031</t>
  </si>
  <si>
    <t>02PO01003032</t>
  </si>
  <si>
    <t>Endschalldämpfer mit Klappen und CES-3 Steuerung, farbig eloxierte gerade Endrohre in schwarz, rot, silber oder gold* und Aluminium Aussenhülse in wicrom black. Mit ECE-Genehmigung nur in Verbindung mit CES-3 exkl. Boxster</t>
  </si>
  <si>
    <t>Endschalldämpfer mit Klappen und CES-3 Steuerung, farbig eloxierte schräge Endrohre in schwarz, rot, silber oder gold* und Aluminium Aussenhülse in wicrom black. Mit ECE-Genehmigung nur in Verbindung mit CES-3 exkl. Boxster</t>
  </si>
  <si>
    <t>Endschalldämpfer mit Klappen und CES-3 Steuerung, ohne Endrohre, zur Verwendung der originalen Endrohre.</t>
  </si>
  <si>
    <t>Rear silencer with flaps and CES-3 control, coloured anodised angled tailpipes in black, red, silver or gold* and aluminium outer sleeve in wicrom black. With ECE approval only in conjunction with CES-3 excl. Boxster</t>
  </si>
  <si>
    <t>Rear silencer with flaps and CES-3 control, without tailpipes, for use with the original tailpipes.</t>
  </si>
  <si>
    <t>02PO01003023</t>
  </si>
  <si>
    <t>02PO01003036</t>
  </si>
  <si>
    <t>02PO01003033</t>
  </si>
  <si>
    <t>02PO01008088</t>
  </si>
  <si>
    <t>Satz Fächerkrümmer ohne Katalysatoren, ersetzt den originalen Hauptkatalysator
ECU Programmierung ist erforderlich!</t>
  </si>
  <si>
    <t>Satz OPF Ersatzrohre mit 100 Zellen Sportkatalysatoren
ECU Programmierung ist erforderlich!</t>
  </si>
  <si>
    <t>Satz OPF Ersatzrohre mit 250 Zellen Sportkatalysatoren
ECU Programmierung kann erforderlich sein!</t>
  </si>
  <si>
    <t>Komplettsystem, besteht aus Endschalldämpfer mit Klappen, farbig eloxierte gerade oder schräge Endrohre in schwarz, rot, silber oder gold* und Aluminium Aussenhülse in wicrom black, Sportkatalysatoren 100 Zellen als OPF Ersatz, Fächerkrümmer.
ECU Programmierung ist erforderlich!</t>
  </si>
  <si>
    <t>Komplettsystem, besteht aus Endschalldämpfer mit Klappen, farbig eloxierte gerade oder schräge Endrohre in schwarz, rot, silber oder gold* und Aluminium Aussenhülse in wicrom black, Sportkatalysatoren 250 Zellen als OPF Ersatz, Fächerkrümmer
ECU Programmierung kann erforderlich sein!</t>
  </si>
  <si>
    <t>Complete system, consists of rear silencer with flaps, coloured anodised straight or slanted tailpipes in black, red, silver or gold* and aluminium outer sleeve in wicrom black, sports catalytic converters 250 cells as OPF replacement, manifold ECU programming may be required!</t>
  </si>
  <si>
    <t>Complete system, consists of rear silencer with flaps, coloured anodised straight or slanted tailpipes in black, red, silver or gold* and aluminium outer sleeve in wicrom black, sports catalytic converters 100 cells as OPF replacement, manifold. ECU programming is required!</t>
  </si>
  <si>
    <t>Set of OPF replacement pipes with 250 cell sports catalytic converters ECU programming may be required!</t>
  </si>
  <si>
    <t>Set of OPF replacement pipes with 100-cell sports catalytic converters ECU programming is required!</t>
  </si>
  <si>
    <t>Set of manifolds without catalytic converters, replaces the original main catalytic converter ECU programming is required!</t>
  </si>
  <si>
    <t>Abgasanlage zur Verwendung der OEM-Aktuatoren und Verbindungsrohre, ECE-Genehmigung nur in Verbindung mit dem Capristo CAN-Modul</t>
  </si>
  <si>
    <t>Exhaust system for use with OEM actuators and connecting pipes, ECE approval only in conjunction with the Capristo CAN module</t>
  </si>
  <si>
    <t>Abgasanlage zur Verwendung der OEM-Aktuatoren und Verbindungsrohre und E2E Klappensteuerung</t>
  </si>
  <si>
    <t>Exhaust system for use with OEM actuators and connecting pipes and E2E flap control</t>
  </si>
  <si>
    <t>02MB03603017</t>
  </si>
  <si>
    <t>03FE13810003</t>
  </si>
  <si>
    <t>RAM</t>
  </si>
  <si>
    <t>02DO10503003</t>
  </si>
  <si>
    <t>Porsche Cayenne Turbo PO536 3 Gen. Ab Bj.: 2024</t>
  </si>
  <si>
    <t>02PO07703047</t>
  </si>
  <si>
    <t xml:space="preserve">Set Nachkatersatzrohre </t>
  </si>
  <si>
    <t>Set of after-cat pipes</t>
  </si>
  <si>
    <t>513 TR, 512 M, Testarossa</t>
  </si>
  <si>
    <t>02FE05903016</t>
  </si>
  <si>
    <t>Vorkatalysator Ersatzrohre lang, für Fahrzeuge USA Fahrzeuge</t>
  </si>
  <si>
    <t>Pre-catalytic converter replacement pipes long, for vehicles USA vehicles</t>
  </si>
  <si>
    <t>Abgasanlage mit programmierbarer Steuerung CES-3</t>
  </si>
  <si>
    <t>Exhaust system with programmable control CES-3</t>
  </si>
  <si>
    <t>Audi RSQ3 F3</t>
  </si>
  <si>
    <t>02AU10903026</t>
  </si>
  <si>
    <t>Exhaust system with electric flaps for use with OEM actuators</t>
  </si>
  <si>
    <t>Vantage V8 ab 2018</t>
  </si>
  <si>
    <t>02AM05003021</t>
  </si>
  <si>
    <t>Endschalldämpfer mit Elektroklappen zur Verwendung der OEM Aktuatoren, farbig eloxierte Endrohren in rot, silber, schwarz* und Aluminium Außenhülse in wicrom black.</t>
  </si>
  <si>
    <t>Rear silencer with electric flaps for use with the OEM actuators, colored anodized tailpipes in red, silver, black* and aluminum outer sleeve in wicrom black.</t>
  </si>
  <si>
    <t>536 Cayenne Turbo V8 PO536 3. Gen</t>
  </si>
  <si>
    <t>02PO07703048</t>
  </si>
  <si>
    <t>Set Nachkatersatzrohre li / re</t>
  </si>
  <si>
    <t>Set of left / right aftercat tubes</t>
  </si>
  <si>
    <t>02AR04003007</t>
  </si>
  <si>
    <t>Sportkatalysator mit 250 cpsi</t>
  </si>
  <si>
    <t>Sports catalytic converter with 250 cpsi</t>
  </si>
  <si>
    <t>GT63 C192</t>
  </si>
  <si>
    <t>02MB08903033</t>
  </si>
  <si>
    <t>02MB08903034</t>
  </si>
  <si>
    <t>Abgasanlage mit Verbindungsrohre und Capristo CAN-Modul 
ECE in Vorbereitung</t>
  </si>
  <si>
    <t xml:space="preserve">Abgasanlage mit Verbindungsrohre und E2E Klappensteuerung
Nur Für Rennsportzwecke </t>
  </si>
  <si>
    <t xml:space="preserve">Exhaust system with connecting pipes and E2E flap control
For racing purposes only </t>
  </si>
  <si>
    <t>Exhaust system with connecting pipes and Capristo CAN module 
ECE in preparation</t>
  </si>
  <si>
    <t>Endschalldämpfer mit elektrischen Klappen zur Verwendung der originalen Aktuatoren und Verbindungsrohre mit ECE-Genehmigung</t>
  </si>
  <si>
    <t>Rear silencer with electric flaps for use with the original actuators and connecting pipes with ECE approval</t>
  </si>
  <si>
    <r>
      <t xml:space="preserve">Sportkatalysator 200cpi </t>
    </r>
    <r>
      <rPr>
        <b/>
        <sz val="12"/>
        <color theme="0"/>
        <rFont val="Calibri"/>
        <family val="2"/>
        <scheme val="minor"/>
      </rPr>
      <t>ERSETZT MIT: 02AR04003007</t>
    </r>
  </si>
  <si>
    <t>02MB04403026</t>
  </si>
  <si>
    <t>02MA09203007</t>
  </si>
  <si>
    <t>Exhaust system with silencer and electronic flaps</t>
  </si>
  <si>
    <t>Abgasanlage mit Schalldämpfer und Elektronischen Klappen</t>
  </si>
  <si>
    <t>02MB08903035</t>
  </si>
  <si>
    <t>GT, GTs, GTC AMG (C190)</t>
  </si>
  <si>
    <t>Abgasanlage mit Katersatz und Elektroklappen zur Verwendung
der OEM Aktuatoren (Ohne ECE)</t>
  </si>
  <si>
    <t>Exhaust system with catalytic converter set and electric flaps for use with
the OEM actuators (without ECE)</t>
  </si>
  <si>
    <t>02PO07703034</t>
  </si>
  <si>
    <t>Satz Downpipes mit 250 Zellen Sportkat
ECU Programmierung kann erforderlich sein</t>
  </si>
  <si>
    <t>Set of downpipes with 250 cell sports catalytic converter
ECU programming may be required</t>
  </si>
  <si>
    <t>02MB08503089</t>
  </si>
  <si>
    <t>AMG G63 W465</t>
  </si>
  <si>
    <t>2-flute / With electric flaps for use with OEM
actuators / Currently WITHOUT ECE approval</t>
  </si>
  <si>
    <t>2-Flutig / Mit Elektro Klappen zur Verwendung der OEM Aktuatoren / Aktuell OHNE ECE Genehmigung</t>
  </si>
  <si>
    <t>02MB09103025</t>
  </si>
  <si>
    <t>GLE 63S SUV V167</t>
  </si>
  <si>
    <t>Mit 2 Elektroklappen zur Verwendung der OEM Aktuatoren
und einer Anschlagplatte für den H-Pipe Aktuator
Ohne ECE Genehmigung / Export</t>
  </si>
  <si>
    <t>With 2 electric flaps for use with the OEM actuators
and a stop plate for the H-pipe actuator
Without ECE approval / export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</si>
</sst>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 #,##0.00\ &quot;€&quot;_-;\-* #,##0.00\ &quot;€&quot;_-;_-* &quot;-&quot;??\ &quot;€&quot;_-;_-@_-"/>
    <numFmt numFmtId="164" formatCode="#,##0.00\ &quot;€&quot;"/>
    <numFmt numFmtId="165" formatCode="#,##0.00&quot; €&quot;"/>
    <numFmt numFmtId="166" formatCode="_-* #,##0.00\ [$€-407]_-;\-* #,##0.00\ [$€-407]_-;_-* &quot;-&quot;??\ [$€-407]_-;_-@_-"/>
    <numFmt numFmtId="167" formatCode="#,##0.00\ [$€-407]"/>
  </numFmts>
  <fonts count="28" x14ac:knownFonts="1">
    <font>
      <sz val="11"/>
      <color theme="1"/>
      <name val="Calibri"/>
      <family val="2"/>
      <scheme val="minor"/>
    </font>
    <font>
      <u/>
      <sz val="11"/>
      <color theme="10"/>
      <name val="Calibri"/>
      <family val="2"/>
      <scheme val="minor"/>
    </font>
    <font>
      <sz val="9"/>
      <name val="Arial"/>
      <family val="2"/>
    </font>
    <font>
      <sz val="11"/>
      <name val="Calibri"/>
      <family val="2"/>
      <scheme val="minor"/>
    </font>
    <font>
      <sz val="10"/>
      <color theme="1"/>
      <name val="Calibri"/>
      <family val="2"/>
      <scheme val="minor"/>
    </font>
    <font>
      <b/>
      <sz val="10"/>
      <name val="Calibri"/>
      <family val="2"/>
      <scheme val="minor"/>
    </font>
    <font>
      <sz val="10"/>
      <name val="Calibri"/>
      <family val="2"/>
      <scheme val="minor"/>
    </font>
    <font>
      <b/>
      <sz val="10"/>
      <color theme="1"/>
      <name val="Calibri"/>
      <family val="2"/>
      <scheme val="minor"/>
    </font>
    <font>
      <u/>
      <sz val="10"/>
      <color theme="10"/>
      <name val="Calibri"/>
      <family val="2"/>
      <scheme val="minor"/>
    </font>
    <font>
      <u/>
      <sz val="10"/>
      <name val="Calibri"/>
      <family val="2"/>
      <scheme val="minor"/>
    </font>
    <font>
      <sz val="10"/>
      <color rgb="FFF1F1F1"/>
      <name val="Calibri"/>
      <family val="2"/>
      <scheme val="minor"/>
    </font>
    <font>
      <sz val="11"/>
      <color indexed="8"/>
      <name val="Calibri"/>
      <family val="2"/>
    </font>
    <font>
      <sz val="10"/>
      <color indexed="8"/>
      <name val="Calibri"/>
      <family val="2"/>
    </font>
    <font>
      <sz val="10"/>
      <name val="Calibri"/>
      <family val="2"/>
    </font>
    <font>
      <sz val="11"/>
      <color theme="1"/>
      <name val="Calibri"/>
      <family val="2"/>
      <scheme val="minor"/>
    </font>
    <font>
      <sz val="8"/>
      <name val="Calibri"/>
      <family val="2"/>
      <scheme val="minor"/>
    </font>
    <font>
      <b/>
      <sz val="11"/>
      <color theme="0"/>
      <name val="Calibri"/>
      <family val="2"/>
      <scheme val="minor"/>
    </font>
    <font>
      <sz val="11"/>
      <color theme="0"/>
      <name val="Calibri"/>
      <family val="2"/>
      <scheme val="minor"/>
    </font>
    <font>
      <b/>
      <u/>
      <sz val="20"/>
      <color theme="1"/>
      <name val="Calibri"/>
      <family val="2"/>
      <scheme val="minor"/>
    </font>
    <font>
      <b/>
      <u/>
      <sz val="20"/>
      <color theme="10"/>
      <name val="Calibri"/>
      <family val="2"/>
      <scheme val="minor"/>
    </font>
    <font>
      <b/>
      <sz val="10"/>
      <color theme="0"/>
      <name val="Calibri"/>
      <family val="2"/>
      <scheme val="minor"/>
    </font>
    <font>
      <sz val="10"/>
      <color theme="1"/>
      <name val="Calibri"/>
      <family val="2"/>
      <scheme val="minor"/>
    </font>
    <font>
      <b/>
      <sz val="11"/>
      <color theme="0"/>
      <name val="Calibri"/>
      <family val="2"/>
      <scheme val="minor"/>
    </font>
    <font>
      <sz val="10"/>
      <name val="Calibri"/>
      <family val="2"/>
      <scheme val="minor"/>
    </font>
    <font>
      <sz val="10"/>
      <color rgb="FFFF0000"/>
      <name val="Calibri"/>
      <family val="2"/>
      <scheme val="minor"/>
    </font>
    <font>
      <sz val="10"/>
      <color theme="1"/>
      <name val="Calibri"/>
      <family val="2"/>
      <scheme val="minor"/>
    </font>
    <font>
      <sz val="10"/>
      <name val="Calibri"/>
      <family val="2"/>
      <scheme val="minor"/>
    </font>
    <font>
      <b/>
      <sz val="12"/>
      <color theme="0"/>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rgb="FFFFFFCC"/>
        <bgColor indexed="64"/>
      </patternFill>
    </fill>
    <fill>
      <patternFill patternType="solid">
        <fgColor theme="5" tint="0.79998168889431442"/>
        <bgColor indexed="64"/>
      </patternFill>
    </fill>
    <fill>
      <patternFill patternType="solid">
        <fgColor theme="4"/>
        <bgColor theme="4"/>
      </patternFill>
    </fill>
    <fill>
      <patternFill patternType="solid">
        <fgColor theme="4" tint="0.7999816888943144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rgb="FFC00000"/>
        <bgColor indexed="64"/>
      </patternFill>
    </fill>
  </fills>
  <borders count="22">
    <border>
      <left/>
      <right/>
      <top/>
      <bottom/>
      <diagonal/>
    </border>
    <border>
      <left/>
      <right/>
      <top/>
      <bottom style="thin">
        <color theme="1" tint="0.499984740745262"/>
      </bottom>
      <diagonal/>
    </border>
    <border>
      <left/>
      <right/>
      <top style="thin">
        <color theme="4" tint="0.39997558519241921"/>
      </top>
      <bottom style="thin">
        <color theme="4" tint="0.39997558519241921"/>
      </bottom>
      <diagonal/>
    </border>
    <border>
      <left style="dotted">
        <color indexed="64"/>
      </left>
      <right style="dotted">
        <color indexed="64"/>
      </right>
      <top/>
      <bottom/>
      <diagonal/>
    </border>
    <border>
      <left/>
      <right style="dotted">
        <color theme="3" tint="0.39997558519241921"/>
      </right>
      <top/>
      <bottom/>
      <diagonal/>
    </border>
    <border>
      <left style="dotted">
        <color theme="3" tint="0.39997558519241921"/>
      </left>
      <right style="dotted">
        <color theme="3" tint="0.39997558519241921"/>
      </right>
      <top/>
      <bottom/>
      <diagonal/>
    </border>
    <border>
      <left style="dotted">
        <color theme="3" tint="0.39997558519241921"/>
      </left>
      <right/>
      <top/>
      <bottom/>
      <diagonal/>
    </border>
    <border>
      <left/>
      <right style="dotted">
        <color theme="3" tint="0.39997558519241921"/>
      </right>
      <top style="thin">
        <color theme="1" tint="0.499984740745262"/>
      </top>
      <bottom/>
      <diagonal/>
    </border>
    <border>
      <left style="dotted">
        <color theme="3" tint="0.39997558519241921"/>
      </left>
      <right style="dotted">
        <color theme="3" tint="0.39997558519241921"/>
      </right>
      <top style="thin">
        <color theme="1" tint="0.499984740745262"/>
      </top>
      <bottom/>
      <diagonal/>
    </border>
    <border>
      <left style="dotted">
        <color theme="3" tint="0.39997558519241921"/>
      </left>
      <right/>
      <top style="thin">
        <color theme="1" tint="0.499984740745262"/>
      </top>
      <bottom/>
      <diagonal/>
    </border>
    <border>
      <left/>
      <right style="dotted">
        <color theme="3" tint="0.39997558519241921"/>
      </right>
      <top style="thin">
        <color theme="4" tint="0.39997558519241921"/>
      </top>
      <bottom/>
      <diagonal/>
    </border>
    <border>
      <left style="dotted">
        <color theme="3" tint="0.39997558519241921"/>
      </left>
      <right style="dotted">
        <color theme="3" tint="0.39997558519241921"/>
      </right>
      <top style="thin">
        <color theme="4" tint="0.39997558519241921"/>
      </top>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dotted">
        <color theme="3" tint="0.39997558519241921"/>
      </right>
      <top style="thin">
        <color theme="4" tint="0.39997558519241921"/>
      </top>
      <bottom style="thin">
        <color theme="4" tint="0.39997558519241921"/>
      </bottom>
      <diagonal/>
    </border>
    <border>
      <left style="dotted">
        <color theme="3" tint="0.39997558519241921"/>
      </left>
      <right style="dotted">
        <color theme="3" tint="0.39997558519241921"/>
      </right>
      <top style="thin">
        <color theme="4" tint="0.39997558519241921"/>
      </top>
      <bottom style="thin">
        <color theme="4" tint="0.39997558519241921"/>
      </bottom>
      <diagonal/>
    </border>
    <border>
      <left style="dotted">
        <color theme="3"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dotted">
        <color theme="3"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4">
    <xf numFmtId="0" fontId="0" fillId="0" borderId="0"/>
    <xf numFmtId="0" fontId="1" fillId="0" borderId="0" applyNumberFormat="0" applyFill="0" applyBorder="0" applyAlignment="0" applyProtection="0"/>
    <xf numFmtId="0" fontId="11" fillId="0" borderId="0"/>
    <xf numFmtId="44" fontId="14" fillId="0" borderId="0" applyFont="0" applyFill="0" applyBorder="0" applyAlignment="0" applyProtection="0"/>
  </cellStyleXfs>
  <cellXfs count="315">
    <xf numFmtId="0" fontId="0" fillId="0" borderId="0" xfId="0"/>
    <xf numFmtId="0" fontId="3" fillId="0" borderId="0" xfId="0" applyFont="1" applyAlignment="1">
      <alignment vertical="top" wrapText="1"/>
    </xf>
    <xf numFmtId="0" fontId="5" fillId="0" borderId="0" xfId="0" applyFont="1" applyAlignment="1">
      <alignment horizontal="left" vertical="top" wrapText="1"/>
    </xf>
    <xf numFmtId="0" fontId="4" fillId="0" borderId="0" xfId="0" applyFont="1" applyAlignment="1">
      <alignment horizontal="left" vertical="top"/>
    </xf>
    <xf numFmtId="164" fontId="6" fillId="0" borderId="0" xfId="0" applyNumberFormat="1" applyFont="1" applyAlignment="1">
      <alignment horizontal="right" vertical="top"/>
    </xf>
    <xf numFmtId="0" fontId="6" fillId="0" borderId="0" xfId="0" applyFont="1" applyAlignment="1">
      <alignment horizontal="left" vertical="top"/>
    </xf>
    <xf numFmtId="164" fontId="4" fillId="0" borderId="0" xfId="0" applyNumberFormat="1" applyFont="1" applyAlignment="1">
      <alignment horizontal="right" vertical="top"/>
    </xf>
    <xf numFmtId="0" fontId="6" fillId="0" borderId="0" xfId="0" applyFont="1" applyAlignment="1">
      <alignment horizontal="left" vertical="top" wrapText="1"/>
    </xf>
    <xf numFmtId="0" fontId="4" fillId="0" borderId="0" xfId="0" applyFont="1" applyAlignment="1">
      <alignment horizontal="left" vertical="top" wrapText="1"/>
    </xf>
    <xf numFmtId="0" fontId="6" fillId="0" borderId="0" xfId="0" applyFont="1"/>
    <xf numFmtId="0" fontId="6" fillId="0" borderId="0" xfId="0" applyFont="1" applyAlignment="1">
      <alignment horizontal="justify" vertical="center" wrapText="1"/>
    </xf>
    <xf numFmtId="0" fontId="6" fillId="0" borderId="0" xfId="0" applyFont="1" applyAlignment="1">
      <alignment wrapText="1"/>
    </xf>
    <xf numFmtId="0" fontId="7" fillId="0" borderId="0" xfId="0" applyFont="1" applyAlignment="1">
      <alignment horizontal="left" vertical="top" wrapText="1"/>
    </xf>
    <xf numFmtId="164" fontId="5" fillId="0" borderId="0" xfId="0" applyNumberFormat="1" applyFont="1" applyAlignment="1">
      <alignment horizontal="left" vertical="top" wrapText="1"/>
    </xf>
    <xf numFmtId="0" fontId="6" fillId="0" borderId="0" xfId="0" applyFont="1" applyAlignment="1">
      <alignment vertical="top"/>
    </xf>
    <xf numFmtId="0" fontId="6" fillId="0" borderId="0" xfId="0" applyFont="1" applyAlignment="1">
      <alignment vertical="top" wrapText="1"/>
    </xf>
    <xf numFmtId="164" fontId="6" fillId="0" borderId="0" xfId="0" applyNumberFormat="1" applyFont="1" applyAlignment="1">
      <alignment vertical="top" wrapText="1"/>
    </xf>
    <xf numFmtId="164" fontId="6" fillId="0" borderId="0" xfId="0" applyNumberFormat="1" applyFont="1" applyAlignment="1">
      <alignment vertical="top"/>
    </xf>
    <xf numFmtId="0" fontId="8" fillId="0" borderId="0" xfId="1" applyFont="1" applyAlignment="1">
      <alignment vertical="top"/>
    </xf>
    <xf numFmtId="0" fontId="4" fillId="0" borderId="0" xfId="0" applyFont="1" applyAlignment="1">
      <alignment vertical="top"/>
    </xf>
    <xf numFmtId="0" fontId="4" fillId="0" borderId="0" xfId="0" applyFont="1" applyAlignment="1">
      <alignment vertical="top" wrapText="1"/>
    </xf>
    <xf numFmtId="164" fontId="4" fillId="0" borderId="0" xfId="0" applyNumberFormat="1" applyFont="1" applyAlignment="1">
      <alignment vertical="top"/>
    </xf>
    <xf numFmtId="0" fontId="4" fillId="0" borderId="0" xfId="0" applyFont="1"/>
    <xf numFmtId="0" fontId="4" fillId="0" borderId="0" xfId="0" applyFont="1" applyAlignment="1">
      <alignment horizontal="justify" vertical="top" wrapText="1"/>
    </xf>
    <xf numFmtId="0" fontId="4" fillId="0" borderId="0" xfId="0" applyFont="1" applyAlignment="1">
      <alignment wrapText="1"/>
    </xf>
    <xf numFmtId="164" fontId="4" fillId="0" borderId="0" xfId="0" applyNumberFormat="1" applyFont="1" applyAlignment="1">
      <alignment vertical="top" wrapText="1"/>
    </xf>
    <xf numFmtId="0" fontId="10" fillId="0" borderId="0" xfId="0" applyFont="1" applyAlignment="1">
      <alignment horizontal="left" vertical="top"/>
    </xf>
    <xf numFmtId="0" fontId="10" fillId="0" borderId="0" xfId="0" applyFont="1" applyAlignment="1">
      <alignment horizontal="left" vertical="top" wrapText="1"/>
    </xf>
    <xf numFmtId="164" fontId="6" fillId="0" borderId="0" xfId="0" applyNumberFormat="1" applyFont="1" applyAlignment="1">
      <alignment horizontal="center" vertical="top"/>
    </xf>
    <xf numFmtId="164" fontId="4" fillId="0" borderId="0" xfId="0" applyNumberFormat="1" applyFont="1" applyAlignment="1">
      <alignment horizontal="center" vertical="top"/>
    </xf>
    <xf numFmtId="0" fontId="2" fillId="0" borderId="0" xfId="0" applyFont="1" applyAlignment="1">
      <alignment vertical="top"/>
    </xf>
    <xf numFmtId="0" fontId="1" fillId="0" borderId="0" xfId="1" applyAlignment="1">
      <alignment vertical="top"/>
    </xf>
    <xf numFmtId="0" fontId="0" fillId="0" borderId="0" xfId="0" applyAlignment="1">
      <alignment vertical="top"/>
    </xf>
    <xf numFmtId="0" fontId="2" fillId="0" borderId="0" xfId="0" applyFont="1" applyAlignment="1">
      <alignment horizontal="center" vertical="top"/>
    </xf>
    <xf numFmtId="0" fontId="8" fillId="0" borderId="0" xfId="1" applyFont="1" applyAlignment="1">
      <alignment horizontal="left" vertical="top"/>
    </xf>
    <xf numFmtId="0" fontId="9" fillId="0" borderId="0" xfId="1" applyFont="1" applyAlignment="1">
      <alignment horizontal="left" vertical="top"/>
    </xf>
    <xf numFmtId="164" fontId="4" fillId="0" borderId="0" xfId="0" applyNumberFormat="1" applyFont="1" applyAlignment="1">
      <alignment horizontal="center" vertical="top" wrapText="1"/>
    </xf>
    <xf numFmtId="0" fontId="4" fillId="0" borderId="0" xfId="0" applyFont="1" applyAlignment="1">
      <alignment horizontal="center" vertical="top" wrapText="1"/>
    </xf>
    <xf numFmtId="0" fontId="4" fillId="0" borderId="0" xfId="0" applyFont="1" applyAlignment="1">
      <alignment horizontal="center"/>
    </xf>
    <xf numFmtId="0" fontId="2" fillId="0" borderId="0" xfId="0" applyFont="1" applyAlignment="1">
      <alignment wrapText="1"/>
    </xf>
    <xf numFmtId="0" fontId="1" fillId="0" borderId="0" xfId="1" applyFill="1"/>
    <xf numFmtId="0" fontId="1" fillId="0" borderId="0" xfId="1" applyAlignment="1">
      <alignment horizontal="left" vertical="top"/>
    </xf>
    <xf numFmtId="0" fontId="1" fillId="0" borderId="0" xfId="1"/>
    <xf numFmtId="0" fontId="1" fillId="0" borderId="0" xfId="1" applyAlignment="1">
      <alignment horizontal="left" vertical="top" wrapText="1"/>
    </xf>
    <xf numFmtId="0" fontId="1" fillId="0" borderId="0" xfId="1" applyFill="1" applyAlignment="1">
      <alignment vertical="top"/>
    </xf>
    <xf numFmtId="164" fontId="5" fillId="0" borderId="0" xfId="0" applyNumberFormat="1" applyFont="1" applyAlignment="1">
      <alignment horizontal="right" vertical="top" wrapText="1"/>
    </xf>
    <xf numFmtId="164" fontId="4" fillId="0" borderId="0" xfId="0" applyNumberFormat="1" applyFont="1" applyAlignment="1">
      <alignment horizontal="right" vertical="top" wrapText="1"/>
    </xf>
    <xf numFmtId="0" fontId="6" fillId="0" borderId="0" xfId="0" applyFont="1" applyAlignment="1">
      <alignment horizontal="justify" vertical="top" wrapText="1"/>
    </xf>
    <xf numFmtId="0" fontId="2" fillId="0" borderId="0" xfId="0" applyFont="1" applyAlignment="1">
      <alignment vertical="top" wrapText="1"/>
    </xf>
    <xf numFmtId="0" fontId="0" fillId="0" borderId="0" xfId="0" applyAlignment="1">
      <alignment vertical="top" wrapText="1"/>
    </xf>
    <xf numFmtId="164" fontId="0" fillId="0" borderId="0" xfId="0" applyNumberFormat="1" applyAlignment="1">
      <alignment horizontal="right" vertical="top"/>
    </xf>
    <xf numFmtId="164" fontId="0" fillId="0" borderId="0" xfId="0" applyNumberFormat="1" applyAlignment="1">
      <alignment horizontal="center" vertical="top"/>
    </xf>
    <xf numFmtId="0" fontId="4" fillId="0" borderId="0" xfId="0" applyFont="1" applyAlignment="1">
      <alignment horizontal="justify" vertical="center" wrapText="1"/>
    </xf>
    <xf numFmtId="0" fontId="10" fillId="0" borderId="0" xfId="0" applyFont="1" applyAlignment="1">
      <alignment wrapText="1"/>
    </xf>
    <xf numFmtId="164" fontId="4" fillId="0" borderId="0" xfId="0" applyNumberFormat="1" applyFont="1" applyAlignment="1">
      <alignment horizontal="right"/>
    </xf>
    <xf numFmtId="0" fontId="12" fillId="0" borderId="0" xfId="2" applyFont="1" applyAlignment="1">
      <alignment vertical="top"/>
    </xf>
    <xf numFmtId="0" fontId="12" fillId="0" borderId="0" xfId="2" applyFont="1" applyAlignment="1">
      <alignment vertical="top" wrapText="1"/>
    </xf>
    <xf numFmtId="165" fontId="12" fillId="0" borderId="0" xfId="2" applyNumberFormat="1" applyFont="1" applyAlignment="1">
      <alignment vertical="top"/>
    </xf>
    <xf numFmtId="165" fontId="12" fillId="0" borderId="0" xfId="2" applyNumberFormat="1" applyFont="1" applyAlignment="1">
      <alignment horizontal="center" vertical="top"/>
    </xf>
    <xf numFmtId="165" fontId="12" fillId="0" borderId="0" xfId="2" applyNumberFormat="1" applyFont="1" applyAlignment="1">
      <alignment horizontal="center" vertical="center"/>
    </xf>
    <xf numFmtId="165" fontId="13" fillId="0" borderId="0" xfId="2" applyNumberFormat="1" applyFont="1" applyAlignment="1">
      <alignment horizontal="center" vertical="top"/>
    </xf>
    <xf numFmtId="165" fontId="12" fillId="0" borderId="0" xfId="2" applyNumberFormat="1" applyFont="1" applyAlignment="1">
      <alignment vertical="top" wrapText="1"/>
    </xf>
    <xf numFmtId="165" fontId="12" fillId="0" borderId="0" xfId="2" applyNumberFormat="1" applyFont="1" applyAlignment="1">
      <alignment horizontal="center" vertical="top" wrapText="1"/>
    </xf>
    <xf numFmtId="0" fontId="4" fillId="0" borderId="0" xfId="0" applyFont="1" applyAlignment="1">
      <alignment horizontal="center" vertical="top"/>
    </xf>
    <xf numFmtId="49" fontId="4" fillId="0" borderId="0" xfId="0" applyNumberFormat="1" applyFont="1" applyAlignment="1">
      <alignment vertical="top"/>
    </xf>
    <xf numFmtId="49" fontId="2" fillId="0" borderId="0" xfId="0" applyNumberFormat="1" applyFont="1"/>
    <xf numFmtId="164" fontId="6" fillId="0" borderId="0" xfId="0" applyNumberFormat="1" applyFont="1" applyAlignment="1">
      <alignment horizontal="right" vertical="top" wrapText="1"/>
    </xf>
    <xf numFmtId="164" fontId="6" fillId="0" borderId="0" xfId="0" applyNumberFormat="1" applyFont="1" applyAlignment="1">
      <alignment horizontal="center" vertical="top" wrapText="1"/>
    </xf>
    <xf numFmtId="0" fontId="1" fillId="0" borderId="0" xfId="1" applyFill="1" applyAlignment="1">
      <alignment horizontal="left" vertical="top"/>
    </xf>
    <xf numFmtId="0" fontId="3" fillId="0" borderId="0" xfId="0" applyFont="1" applyAlignment="1">
      <alignment horizontal="left" vertical="top"/>
    </xf>
    <xf numFmtId="0" fontId="4" fillId="2" borderId="0" xfId="0" applyFont="1" applyFill="1" applyAlignment="1">
      <alignment horizontal="right"/>
    </xf>
    <xf numFmtId="164" fontId="5" fillId="3" borderId="0" xfId="0" applyNumberFormat="1" applyFont="1" applyFill="1" applyAlignment="1">
      <alignment horizontal="right" vertical="top" wrapText="1"/>
    </xf>
    <xf numFmtId="164" fontId="6" fillId="3" borderId="0" xfId="0" applyNumberFormat="1" applyFont="1" applyFill="1" applyAlignment="1">
      <alignment horizontal="right" vertical="top"/>
    </xf>
    <xf numFmtId="164" fontId="0" fillId="3" borderId="0" xfId="0" applyNumberFormat="1" applyFill="1" applyAlignment="1">
      <alignment horizontal="right" vertical="top"/>
    </xf>
    <xf numFmtId="165" fontId="12" fillId="3" borderId="0" xfId="2" applyNumberFormat="1" applyFont="1" applyFill="1" applyAlignment="1">
      <alignment vertical="top"/>
    </xf>
    <xf numFmtId="164" fontId="4" fillId="3" borderId="0" xfId="0" applyNumberFormat="1" applyFont="1" applyFill="1" applyAlignment="1">
      <alignment horizontal="right" vertical="top"/>
    </xf>
    <xf numFmtId="164" fontId="4" fillId="3" borderId="0" xfId="0" applyNumberFormat="1" applyFont="1" applyFill="1" applyAlignment="1">
      <alignment horizontal="right" vertical="top" wrapText="1"/>
    </xf>
    <xf numFmtId="164" fontId="4" fillId="3" borderId="0" xfId="0" applyNumberFormat="1" applyFont="1" applyFill="1" applyAlignment="1">
      <alignment horizontal="right"/>
    </xf>
    <xf numFmtId="164" fontId="4" fillId="0" borderId="0" xfId="0" applyNumberFormat="1" applyFont="1" applyAlignment="1">
      <alignment wrapText="1"/>
    </xf>
    <xf numFmtId="164" fontId="4" fillId="4" borderId="0" xfId="0" applyNumberFormat="1" applyFont="1" applyFill="1" applyAlignment="1">
      <alignment horizontal="right" vertical="top" wrapText="1"/>
    </xf>
    <xf numFmtId="0" fontId="2" fillId="0" borderId="0" xfId="0" applyFont="1"/>
    <xf numFmtId="0" fontId="4" fillId="0" borderId="0" xfId="0" applyFont="1" applyAlignment="1">
      <alignment horizontal="left"/>
    </xf>
    <xf numFmtId="0" fontId="1" fillId="0" borderId="0" xfId="1" applyAlignment="1">
      <alignment vertical="top" wrapText="1"/>
    </xf>
    <xf numFmtId="0" fontId="0" fillId="0" borderId="0" xfId="0" applyAlignment="1">
      <alignment horizontal="left" wrapText="1"/>
    </xf>
    <xf numFmtId="164" fontId="0" fillId="0" borderId="0" xfId="0" applyNumberFormat="1"/>
    <xf numFmtId="164" fontId="6" fillId="2" borderId="0" xfId="0" applyNumberFormat="1" applyFont="1" applyFill="1" applyAlignment="1">
      <alignment horizontal="right" vertical="top"/>
    </xf>
    <xf numFmtId="164" fontId="4" fillId="2" borderId="0" xfId="0" applyNumberFormat="1" applyFont="1" applyFill="1" applyAlignment="1">
      <alignment horizontal="right" vertical="top"/>
    </xf>
    <xf numFmtId="164" fontId="0" fillId="2" borderId="0" xfId="0" applyNumberFormat="1" applyFill="1"/>
    <xf numFmtId="0" fontId="0" fillId="0" borderId="0" xfId="0" applyAlignment="1">
      <alignment wrapText="1"/>
    </xf>
    <xf numFmtId="0" fontId="4"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horizontal="center" wrapText="1"/>
    </xf>
    <xf numFmtId="0" fontId="18" fillId="0" borderId="0" xfId="0" applyFont="1" applyAlignment="1">
      <alignment vertical="top"/>
    </xf>
    <xf numFmtId="0" fontId="19" fillId="0" borderId="0" xfId="1" applyFont="1" applyAlignment="1">
      <alignment vertical="top"/>
    </xf>
    <xf numFmtId="0" fontId="16" fillId="0" borderId="0" xfId="0" applyFont="1" applyAlignment="1">
      <alignment horizontal="left" wrapText="1"/>
    </xf>
    <xf numFmtId="164" fontId="16" fillId="0" borderId="0" xfId="0" applyNumberFormat="1" applyFont="1" applyAlignment="1">
      <alignment horizontal="left" wrapText="1"/>
    </xf>
    <xf numFmtId="0" fontId="20" fillId="0" borderId="0" xfId="0" applyFont="1" applyAlignment="1">
      <alignment horizontal="left" wrapText="1"/>
    </xf>
    <xf numFmtId="0" fontId="16" fillId="5" borderId="2" xfId="0" applyFont="1" applyFill="1" applyBorder="1" applyAlignment="1">
      <alignment horizontal="left" wrapText="1"/>
    </xf>
    <xf numFmtId="0" fontId="16" fillId="5" borderId="2" xfId="0" applyFont="1" applyFill="1" applyBorder="1" applyAlignment="1">
      <alignment wrapText="1"/>
    </xf>
    <xf numFmtId="164" fontId="4" fillId="0" borderId="5" xfId="0" applyNumberFormat="1" applyFont="1" applyBorder="1" applyAlignment="1">
      <alignment horizontal="center" vertical="top"/>
    </xf>
    <xf numFmtId="0" fontId="16" fillId="0" borderId="0" xfId="0" applyFont="1" applyAlignment="1">
      <alignment wrapText="1"/>
    </xf>
    <xf numFmtId="0" fontId="19" fillId="0" borderId="0" xfId="1" applyFont="1" applyAlignment="1">
      <alignment horizontal="left" vertical="top"/>
    </xf>
    <xf numFmtId="0" fontId="16" fillId="0" borderId="0" xfId="0" applyFont="1" applyAlignment="1">
      <alignment horizontal="left" vertical="top" wrapText="1"/>
    </xf>
    <xf numFmtId="0" fontId="19" fillId="0" borderId="0" xfId="1" applyFont="1"/>
    <xf numFmtId="0" fontId="16" fillId="0" borderId="1" xfId="0" applyFont="1" applyBorder="1" applyAlignment="1">
      <alignment wrapText="1"/>
    </xf>
    <xf numFmtId="0" fontId="19" fillId="0" borderId="0" xfId="1" applyFont="1" applyAlignment="1">
      <alignment vertical="top" wrapText="1"/>
    </xf>
    <xf numFmtId="0" fontId="17" fillId="0" borderId="0" xfId="0" applyFont="1"/>
    <xf numFmtId="0" fontId="19" fillId="0" borderId="0" xfId="1" applyFont="1" applyAlignment="1">
      <alignment wrapText="1"/>
    </xf>
    <xf numFmtId="0" fontId="19" fillId="0" borderId="0" xfId="1" applyFont="1" applyBorder="1" applyAlignment="1">
      <alignment wrapText="1"/>
    </xf>
    <xf numFmtId="0" fontId="16" fillId="5" borderId="0" xfId="0" applyFont="1" applyFill="1" applyAlignment="1">
      <alignment horizontal="left" wrapText="1"/>
    </xf>
    <xf numFmtId="0" fontId="19" fillId="0" borderId="0" xfId="1" applyFont="1" applyAlignment="1">
      <alignment horizontal="left" vertical="top" wrapText="1"/>
    </xf>
    <xf numFmtId="0" fontId="19" fillId="0" borderId="0" xfId="1" applyFont="1" applyAlignment="1"/>
    <xf numFmtId="0" fontId="17" fillId="0" borderId="0" xfId="0" applyFont="1" applyAlignment="1">
      <alignment wrapText="1"/>
    </xf>
    <xf numFmtId="0" fontId="4" fillId="0" borderId="0" xfId="0" applyFont="1" applyAlignment="1">
      <alignment horizontal="center" vertical="center" wrapText="1"/>
    </xf>
    <xf numFmtId="0" fontId="1" fillId="0" borderId="0" xfId="1" applyAlignment="1">
      <alignment horizontal="center"/>
    </xf>
    <xf numFmtId="0" fontId="16" fillId="5" borderId="12" xfId="0" applyFont="1" applyFill="1" applyBorder="1" applyAlignment="1">
      <alignment horizontal="left" wrapText="1"/>
    </xf>
    <xf numFmtId="0" fontId="0" fillId="0" borderId="0" xfId="0" applyAlignment="1">
      <alignment horizontal="center"/>
    </xf>
    <xf numFmtId="0" fontId="21" fillId="0" borderId="0" xfId="0" applyFont="1" applyAlignment="1">
      <alignment wrapText="1"/>
    </xf>
    <xf numFmtId="0" fontId="21" fillId="0" borderId="0" xfId="0" applyFont="1" applyAlignment="1">
      <alignment horizontal="center" wrapText="1"/>
    </xf>
    <xf numFmtId="0" fontId="3" fillId="0" borderId="0" xfId="0" applyFont="1" applyAlignment="1">
      <alignment vertical="top"/>
    </xf>
    <xf numFmtId="164" fontId="16" fillId="0" borderId="0" xfId="0" applyNumberFormat="1" applyFont="1" applyAlignment="1">
      <alignment horizontal="center" wrapText="1"/>
    </xf>
    <xf numFmtId="164" fontId="6" fillId="0" borderId="6" xfId="0" applyNumberFormat="1" applyFont="1" applyBorder="1" applyAlignment="1">
      <alignment horizontal="center" vertical="top"/>
    </xf>
    <xf numFmtId="164" fontId="6" fillId="0" borderId="5" xfId="0" applyNumberFormat="1" applyFont="1" applyBorder="1" applyAlignment="1">
      <alignment horizontal="center" vertical="top"/>
    </xf>
    <xf numFmtId="164" fontId="6" fillId="0" borderId="4" xfId="0" applyNumberFormat="1" applyFont="1" applyBorder="1" applyAlignment="1">
      <alignment horizontal="center" vertical="top"/>
    </xf>
    <xf numFmtId="0" fontId="21" fillId="0" borderId="0" xfId="0" applyFont="1" applyAlignment="1">
      <alignment horizontal="center" vertical="center" wrapText="1"/>
    </xf>
    <xf numFmtId="164" fontId="21" fillId="0" borderId="4" xfId="0" applyNumberFormat="1" applyFont="1" applyBorder="1" applyAlignment="1">
      <alignment horizontal="center" vertical="top" wrapText="1"/>
    </xf>
    <xf numFmtId="164" fontId="16" fillId="0" borderId="0" xfId="0" applyNumberFormat="1" applyFont="1" applyAlignment="1">
      <alignment horizontal="center" vertical="center" wrapText="1"/>
    </xf>
    <xf numFmtId="164" fontId="16" fillId="0" borderId="0" xfId="0" applyNumberFormat="1" applyFont="1" applyAlignment="1">
      <alignment horizontal="left" vertical="center" wrapText="1"/>
    </xf>
    <xf numFmtId="167" fontId="0" fillId="0" borderId="0" xfId="0" applyNumberFormat="1" applyAlignment="1">
      <alignment horizontal="center"/>
    </xf>
    <xf numFmtId="167" fontId="4" fillId="0" borderId="0" xfId="0" applyNumberFormat="1" applyFont="1" applyAlignment="1">
      <alignment horizontal="center" wrapText="1"/>
    </xf>
    <xf numFmtId="167" fontId="21" fillId="0" borderId="0" xfId="0" applyNumberFormat="1" applyFont="1" applyAlignment="1">
      <alignment horizontal="center" wrapText="1"/>
    </xf>
    <xf numFmtId="167" fontId="4" fillId="0" borderId="10" xfId="0" applyNumberFormat="1" applyFont="1" applyBorder="1" applyAlignment="1">
      <alignment horizontal="center" wrapText="1"/>
    </xf>
    <xf numFmtId="167" fontId="4" fillId="0" borderId="4" xfId="0" applyNumberFormat="1" applyFont="1" applyBorder="1" applyAlignment="1">
      <alignment horizontal="center" wrapText="1"/>
    </xf>
    <xf numFmtId="167" fontId="21" fillId="0" borderId="4" xfId="0" applyNumberFormat="1" applyFont="1" applyBorder="1" applyAlignment="1">
      <alignment horizontal="center" wrapText="1"/>
    </xf>
    <xf numFmtId="164" fontId="4" fillId="0" borderId="10" xfId="0" applyNumberFormat="1" applyFont="1" applyBorder="1" applyAlignment="1">
      <alignment horizontal="center" vertical="top"/>
    </xf>
    <xf numFmtId="164" fontId="4" fillId="0" borderId="11" xfId="0" applyNumberFormat="1" applyFont="1" applyBorder="1" applyAlignment="1">
      <alignment horizontal="center" vertical="top"/>
    </xf>
    <xf numFmtId="164" fontId="4" fillId="0" borderId="4" xfId="0" applyNumberFormat="1" applyFont="1" applyBorder="1" applyAlignment="1">
      <alignment horizontal="center" vertical="top"/>
    </xf>
    <xf numFmtId="164" fontId="4" fillId="0" borderId="10" xfId="0" applyNumberFormat="1" applyFont="1" applyBorder="1" applyAlignment="1">
      <alignment horizontal="center" vertical="top" wrapText="1"/>
    </xf>
    <xf numFmtId="164" fontId="4" fillId="0" borderId="4" xfId="0" applyNumberFormat="1" applyFont="1" applyBorder="1" applyAlignment="1">
      <alignment horizontal="center" vertical="top" wrapText="1"/>
    </xf>
    <xf numFmtId="164" fontId="0" fillId="0" borderId="0" xfId="0" applyNumberFormat="1" applyAlignment="1">
      <alignment horizontal="center"/>
    </xf>
    <xf numFmtId="164" fontId="4" fillId="0" borderId="0" xfId="0" applyNumberFormat="1" applyFont="1" applyAlignment="1">
      <alignment horizontal="center" wrapText="1"/>
    </xf>
    <xf numFmtId="164" fontId="4" fillId="0" borderId="0" xfId="0" applyNumberFormat="1" applyFont="1" applyAlignment="1">
      <alignment horizontal="center"/>
    </xf>
    <xf numFmtId="164" fontId="21" fillId="0" borderId="0" xfId="0" applyNumberFormat="1" applyFont="1" applyAlignment="1">
      <alignment horizontal="center" vertical="top" wrapText="1"/>
    </xf>
    <xf numFmtId="166" fontId="0" fillId="0" borderId="0" xfId="0" applyNumberFormat="1" applyAlignment="1">
      <alignment horizontal="center" wrapText="1"/>
    </xf>
    <xf numFmtId="0" fontId="0" fillId="0" borderId="0" xfId="0" applyAlignment="1">
      <alignment horizontal="center" wrapText="1"/>
    </xf>
    <xf numFmtId="166" fontId="4" fillId="0" borderId="10" xfId="0" applyNumberFormat="1" applyFont="1" applyBorder="1" applyAlignment="1">
      <alignment horizontal="center" wrapText="1"/>
    </xf>
    <xf numFmtId="166" fontId="4" fillId="0" borderId="4" xfId="0" applyNumberFormat="1" applyFont="1" applyBorder="1" applyAlignment="1">
      <alignment horizontal="center" wrapText="1"/>
    </xf>
    <xf numFmtId="0" fontId="4" fillId="0" borderId="11" xfId="0" applyFont="1" applyBorder="1" applyAlignment="1">
      <alignment horizontal="center"/>
    </xf>
    <xf numFmtId="0" fontId="4" fillId="0" borderId="10" xfId="0" applyFont="1" applyBorder="1" applyAlignment="1">
      <alignment horizontal="center"/>
    </xf>
    <xf numFmtId="164" fontId="4" fillId="0" borderId="10" xfId="0" applyNumberFormat="1" applyFont="1" applyBorder="1" applyAlignment="1">
      <alignment horizontal="center" wrapText="1"/>
    </xf>
    <xf numFmtId="164" fontId="4" fillId="0" borderId="11" xfId="0" applyNumberFormat="1" applyFont="1" applyBorder="1" applyAlignment="1">
      <alignment horizontal="center" wrapText="1"/>
    </xf>
    <xf numFmtId="164" fontId="4" fillId="0" borderId="4" xfId="0" applyNumberFormat="1" applyFont="1" applyBorder="1" applyAlignment="1">
      <alignment horizontal="center" wrapText="1"/>
    </xf>
    <xf numFmtId="164" fontId="4" fillId="0" borderId="5" xfId="0" applyNumberFormat="1" applyFont="1" applyBorder="1" applyAlignment="1">
      <alignment horizontal="center" wrapText="1"/>
    </xf>
    <xf numFmtId="164" fontId="4" fillId="0" borderId="0" xfId="0" applyNumberFormat="1" applyFont="1" applyAlignment="1">
      <alignment horizontal="center" vertical="center"/>
    </xf>
    <xf numFmtId="167" fontId="22" fillId="5" borderId="12" xfId="0" applyNumberFormat="1" applyFont="1" applyFill="1" applyBorder="1" applyAlignment="1">
      <alignment horizontal="center" wrapText="1"/>
    </xf>
    <xf numFmtId="167" fontId="22" fillId="5" borderId="12" xfId="0" applyNumberFormat="1" applyFont="1" applyFill="1" applyBorder="1" applyAlignment="1">
      <alignment horizontal="center" vertical="center" wrapText="1"/>
    </xf>
    <xf numFmtId="0" fontId="0" fillId="0" borderId="0" xfId="0" applyAlignment="1">
      <alignment horizontal="center" vertical="center"/>
    </xf>
    <xf numFmtId="164" fontId="0" fillId="0" borderId="0" xfId="0" applyNumberFormat="1" applyAlignment="1">
      <alignment horizontal="center" vertical="center"/>
    </xf>
    <xf numFmtId="166" fontId="4" fillId="0" borderId="10" xfId="3" applyNumberFormat="1" applyFont="1" applyFill="1" applyBorder="1" applyAlignment="1">
      <alignment horizontal="center" vertical="center"/>
    </xf>
    <xf numFmtId="164" fontId="4" fillId="0" borderId="11" xfId="0" applyNumberFormat="1" applyFont="1" applyBorder="1" applyAlignment="1">
      <alignment horizontal="center" vertical="center"/>
    </xf>
    <xf numFmtId="0" fontId="1" fillId="0" borderId="0" xfId="1" applyAlignment="1">
      <alignment horizontal="center" vertical="center"/>
    </xf>
    <xf numFmtId="44" fontId="4" fillId="0" borderId="4" xfId="3" applyFont="1" applyFill="1" applyBorder="1" applyAlignment="1">
      <alignment horizontal="center" vertical="center"/>
    </xf>
    <xf numFmtId="164" fontId="4" fillId="0" borderId="5" xfId="0" applyNumberFormat="1" applyFont="1" applyBorder="1" applyAlignment="1">
      <alignment horizontal="center" vertical="center"/>
    </xf>
    <xf numFmtId="167" fontId="0" fillId="0" borderId="0" xfId="0" applyNumberFormat="1" applyAlignment="1">
      <alignment horizontal="center" vertical="center" wrapText="1"/>
    </xf>
    <xf numFmtId="0" fontId="0" fillId="0" borderId="0" xfId="0" applyAlignment="1">
      <alignment horizontal="center" vertical="center" wrapText="1"/>
    </xf>
    <xf numFmtId="167" fontId="4" fillId="0" borderId="4" xfId="0" applyNumberFormat="1" applyFont="1" applyBorder="1" applyAlignment="1">
      <alignment horizontal="center" vertical="center" wrapText="1"/>
    </xf>
    <xf numFmtId="167" fontId="4" fillId="0" borderId="5" xfId="0" applyNumberFormat="1" applyFont="1" applyBorder="1" applyAlignment="1">
      <alignment horizontal="center" vertical="center" wrapText="1"/>
    </xf>
    <xf numFmtId="167" fontId="4" fillId="0" borderId="6" xfId="0" applyNumberFormat="1" applyFont="1" applyBorder="1" applyAlignment="1">
      <alignment horizontal="center" vertical="center" wrapText="1"/>
    </xf>
    <xf numFmtId="164" fontId="6" fillId="0" borderId="0" xfId="0" applyNumberFormat="1" applyFont="1" applyAlignment="1">
      <alignment horizontal="center" vertical="center"/>
    </xf>
    <xf numFmtId="164" fontId="6" fillId="0" borderId="4" xfId="0" applyNumberFormat="1" applyFont="1" applyBorder="1" applyAlignment="1">
      <alignment horizontal="center" vertical="center"/>
    </xf>
    <xf numFmtId="164" fontId="6" fillId="0" borderId="5" xfId="0" applyNumberFormat="1" applyFont="1" applyBorder="1" applyAlignment="1">
      <alignment horizontal="center" vertical="center"/>
    </xf>
    <xf numFmtId="164" fontId="6" fillId="0" borderId="6" xfId="0" applyNumberFormat="1" applyFont="1" applyBorder="1" applyAlignment="1">
      <alignment horizontal="center" vertical="center"/>
    </xf>
    <xf numFmtId="167" fontId="0" fillId="0" borderId="0" xfId="0" applyNumberFormat="1" applyAlignment="1">
      <alignment horizontal="center" vertical="center"/>
    </xf>
    <xf numFmtId="167" fontId="4" fillId="0" borderId="7" xfId="0" applyNumberFormat="1" applyFont="1" applyBorder="1" applyAlignment="1">
      <alignment horizontal="center" vertical="center"/>
    </xf>
    <xf numFmtId="167" fontId="4" fillId="0" borderId="8" xfId="0" applyNumberFormat="1" applyFont="1" applyBorder="1" applyAlignment="1">
      <alignment horizontal="center" vertical="center"/>
    </xf>
    <xf numFmtId="167" fontId="4" fillId="0" borderId="9" xfId="0" applyNumberFormat="1" applyFont="1" applyBorder="1" applyAlignment="1">
      <alignment horizontal="center" vertical="center"/>
    </xf>
    <xf numFmtId="167" fontId="4" fillId="0" borderId="4" xfId="0" applyNumberFormat="1" applyFont="1" applyBorder="1" applyAlignment="1">
      <alignment horizontal="center" vertical="center"/>
    </xf>
    <xf numFmtId="167" fontId="4" fillId="0" borderId="5" xfId="0" applyNumberFormat="1" applyFont="1" applyBorder="1" applyAlignment="1">
      <alignment horizontal="center" vertical="center"/>
    </xf>
    <xf numFmtId="167"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164" fontId="4" fillId="0" borderId="6" xfId="0" applyNumberFormat="1" applyFont="1" applyBorder="1" applyAlignment="1">
      <alignment horizontal="center" vertical="center"/>
    </xf>
    <xf numFmtId="167" fontId="4" fillId="0" borderId="10" xfId="0" applyNumberFormat="1" applyFont="1" applyBorder="1" applyAlignment="1">
      <alignment horizontal="center" vertical="center" wrapText="1"/>
    </xf>
    <xf numFmtId="167" fontId="4" fillId="0" borderId="11" xfId="0" applyNumberFormat="1" applyFont="1" applyBorder="1" applyAlignment="1">
      <alignment horizontal="center" vertical="center" wrapText="1"/>
    </xf>
    <xf numFmtId="0" fontId="6" fillId="0" borderId="0" xfId="0" applyFont="1" applyAlignment="1">
      <alignment horizontal="left" vertical="center"/>
    </xf>
    <xf numFmtId="0" fontId="4" fillId="0" borderId="0" xfId="0" applyFont="1" applyAlignment="1">
      <alignment horizontal="left" vertical="center" wrapText="1"/>
    </xf>
    <xf numFmtId="0" fontId="6" fillId="0" borderId="0" xfId="0" applyFont="1" applyAlignment="1">
      <alignment horizontal="left" vertical="center" wrapText="1"/>
    </xf>
    <xf numFmtId="0" fontId="18" fillId="0" borderId="0" xfId="0" applyFont="1" applyAlignment="1">
      <alignment horizontal="center" vertical="center"/>
    </xf>
    <xf numFmtId="164" fontId="3" fillId="0" borderId="3" xfId="0" applyNumberFormat="1" applyFont="1" applyBorder="1" applyAlignment="1">
      <alignment horizontal="center" vertical="center"/>
    </xf>
    <xf numFmtId="164" fontId="0" fillId="0" borderId="3" xfId="0" applyNumberFormat="1" applyBorder="1" applyAlignment="1">
      <alignment horizontal="center" vertical="center"/>
    </xf>
    <xf numFmtId="0" fontId="6" fillId="0" borderId="0" xfId="0" applyFont="1" applyAlignment="1">
      <alignment vertical="center" wrapText="1"/>
    </xf>
    <xf numFmtId="164" fontId="23" fillId="0" borderId="0" xfId="0" applyNumberFormat="1" applyFont="1" applyAlignment="1">
      <alignment horizontal="center" vertical="top" wrapText="1"/>
    </xf>
    <xf numFmtId="164" fontId="16" fillId="5" borderId="2" xfId="0" applyNumberFormat="1" applyFont="1" applyFill="1" applyBorder="1" applyAlignment="1">
      <alignment horizontal="center" vertical="center" wrapText="1"/>
    </xf>
    <xf numFmtId="164" fontId="16" fillId="5" borderId="2" xfId="0" applyNumberFormat="1" applyFont="1" applyFill="1" applyBorder="1" applyAlignment="1">
      <alignment horizontal="center" wrapText="1"/>
    </xf>
    <xf numFmtId="164" fontId="16" fillId="5" borderId="14" xfId="0" applyNumberFormat="1" applyFont="1" applyFill="1" applyBorder="1" applyAlignment="1">
      <alignment horizontal="center" wrapText="1"/>
    </xf>
    <xf numFmtId="0" fontId="16" fillId="5" borderId="13" xfId="0" applyFont="1" applyFill="1" applyBorder="1" applyAlignment="1">
      <alignment wrapText="1"/>
    </xf>
    <xf numFmtId="164" fontId="23" fillId="0" borderId="4" xfId="0" applyNumberFormat="1" applyFont="1" applyBorder="1" applyAlignment="1">
      <alignment horizontal="center" vertical="top"/>
    </xf>
    <xf numFmtId="164" fontId="23" fillId="0" borderId="5" xfId="0" applyNumberFormat="1" applyFont="1" applyBorder="1" applyAlignment="1">
      <alignment horizontal="center" vertical="top"/>
    </xf>
    <xf numFmtId="164" fontId="23" fillId="0" borderId="6" xfId="0" applyNumberFormat="1" applyFont="1" applyBorder="1" applyAlignment="1">
      <alignment horizontal="center" vertical="top"/>
    </xf>
    <xf numFmtId="164" fontId="23" fillId="0" borderId="0" xfId="0" applyNumberFormat="1" applyFont="1" applyAlignment="1">
      <alignment horizontal="center" vertical="top"/>
    </xf>
    <xf numFmtId="0" fontId="23" fillId="0" borderId="0" xfId="0" applyFont="1" applyAlignment="1">
      <alignment horizontal="left" vertical="center"/>
    </xf>
    <xf numFmtId="164" fontId="23" fillId="0" borderId="4" xfId="0" applyNumberFormat="1" applyFont="1" applyBorder="1" applyAlignment="1">
      <alignment horizontal="center" vertical="center"/>
    </xf>
    <xf numFmtId="164" fontId="23" fillId="0" borderId="5" xfId="0" applyNumberFormat="1" applyFont="1" applyBorder="1" applyAlignment="1">
      <alignment horizontal="center" vertical="center"/>
    </xf>
    <xf numFmtId="164" fontId="23" fillId="0" borderId="6" xfId="0" applyNumberFormat="1" applyFont="1" applyBorder="1" applyAlignment="1">
      <alignment horizontal="center" vertical="center"/>
    </xf>
    <xf numFmtId="164" fontId="23" fillId="0" borderId="0" xfId="0" applyNumberFormat="1" applyFont="1" applyAlignment="1">
      <alignment horizontal="center" vertical="center"/>
    </xf>
    <xf numFmtId="0" fontId="21" fillId="0" borderId="0" xfId="0" applyFont="1" applyAlignment="1">
      <alignment horizontal="left" vertical="top" wrapText="1"/>
    </xf>
    <xf numFmtId="164" fontId="21" fillId="0" borderId="4" xfId="0" applyNumberFormat="1" applyFont="1" applyBorder="1" applyAlignment="1">
      <alignment horizontal="center" vertical="center"/>
    </xf>
    <xf numFmtId="164" fontId="21" fillId="0" borderId="5" xfId="0" applyNumberFormat="1" applyFont="1" applyBorder="1" applyAlignment="1">
      <alignment horizontal="center" vertical="center"/>
    </xf>
    <xf numFmtId="164" fontId="21" fillId="0" borderId="0" xfId="0" applyNumberFormat="1" applyFont="1" applyAlignment="1">
      <alignment horizontal="center" vertical="center"/>
    </xf>
    <xf numFmtId="0" fontId="21" fillId="0" borderId="0" xfId="0" applyFont="1" applyAlignment="1">
      <alignment vertical="top" wrapText="1"/>
    </xf>
    <xf numFmtId="0" fontId="21" fillId="0" borderId="0" xfId="0" applyFont="1" applyAlignment="1">
      <alignment horizontal="left" vertical="center" wrapText="1"/>
    </xf>
    <xf numFmtId="0" fontId="23" fillId="0" borderId="0" xfId="0" applyFont="1" applyAlignment="1">
      <alignment horizontal="left" vertical="center" wrapText="1"/>
    </xf>
    <xf numFmtId="0" fontId="4" fillId="6" borderId="0" xfId="0" applyFont="1" applyFill="1" applyAlignment="1">
      <alignment wrapText="1"/>
    </xf>
    <xf numFmtId="164" fontId="4" fillId="6" borderId="4" xfId="0" applyNumberFormat="1" applyFont="1" applyFill="1" applyBorder="1" applyAlignment="1">
      <alignment horizontal="center" wrapText="1"/>
    </xf>
    <xf numFmtId="164" fontId="4" fillId="6" borderId="5" xfId="0" applyNumberFormat="1" applyFont="1" applyFill="1" applyBorder="1" applyAlignment="1">
      <alignment horizontal="center" wrapText="1"/>
    </xf>
    <xf numFmtId="164" fontId="0" fillId="6" borderId="0" xfId="0" applyNumberFormat="1" applyFill="1" applyAlignment="1">
      <alignment horizontal="center"/>
    </xf>
    <xf numFmtId="0" fontId="4" fillId="6" borderId="0" xfId="0" applyFont="1" applyFill="1" applyAlignment="1">
      <alignment horizontal="center" vertical="center" wrapText="1"/>
    </xf>
    <xf numFmtId="164" fontId="4" fillId="6" borderId="0" xfId="0" applyNumberFormat="1" applyFont="1" applyFill="1" applyAlignment="1">
      <alignment horizontal="center" wrapText="1"/>
    </xf>
    <xf numFmtId="0" fontId="6" fillId="6" borderId="0" xfId="0" applyFont="1" applyFill="1" applyAlignment="1">
      <alignment wrapText="1"/>
    </xf>
    <xf numFmtId="164" fontId="6" fillId="6" borderId="4" xfId="0" applyNumberFormat="1" applyFont="1" applyFill="1" applyBorder="1" applyAlignment="1">
      <alignment horizontal="center" wrapText="1"/>
    </xf>
    <xf numFmtId="164" fontId="6" fillId="6" borderId="5" xfId="0" applyNumberFormat="1" applyFont="1" applyFill="1" applyBorder="1" applyAlignment="1">
      <alignment horizontal="center" wrapText="1"/>
    </xf>
    <xf numFmtId="164" fontId="6" fillId="6" borderId="0" xfId="0" applyNumberFormat="1" applyFont="1" applyFill="1" applyAlignment="1">
      <alignment horizontal="center" wrapText="1"/>
    </xf>
    <xf numFmtId="0" fontId="21" fillId="6" borderId="0" xfId="0" applyFont="1" applyFill="1" applyAlignment="1">
      <alignment horizontal="center" vertical="center" wrapText="1"/>
    </xf>
    <xf numFmtId="0" fontId="4" fillId="7" borderId="0" xfId="0" applyFont="1" applyFill="1" applyAlignment="1">
      <alignment wrapText="1"/>
    </xf>
    <xf numFmtId="164" fontId="4" fillId="7" borderId="4" xfId="0" applyNumberFormat="1" applyFont="1" applyFill="1" applyBorder="1" applyAlignment="1">
      <alignment horizontal="center" wrapText="1"/>
    </xf>
    <xf numFmtId="164" fontId="4" fillId="7" borderId="5" xfId="0" applyNumberFormat="1" applyFont="1" applyFill="1" applyBorder="1" applyAlignment="1">
      <alignment horizontal="center" wrapText="1"/>
    </xf>
    <xf numFmtId="164" fontId="0" fillId="7" borderId="0" xfId="0" applyNumberFormat="1" applyFill="1" applyAlignment="1">
      <alignment horizontal="center"/>
    </xf>
    <xf numFmtId="0" fontId="4" fillId="7" borderId="0" xfId="0" applyFont="1" applyFill="1" applyAlignment="1">
      <alignment horizontal="center" vertical="center" wrapText="1"/>
    </xf>
    <xf numFmtId="164" fontId="4" fillId="7" borderId="0" xfId="0" applyNumberFormat="1" applyFont="1" applyFill="1" applyAlignment="1">
      <alignment horizontal="center" wrapText="1"/>
    </xf>
    <xf numFmtId="164" fontId="21" fillId="0" borderId="5" xfId="0" applyNumberFormat="1" applyFont="1" applyBorder="1" applyAlignment="1">
      <alignment horizontal="center" wrapText="1"/>
    </xf>
    <xf numFmtId="164" fontId="21" fillId="0" borderId="0" xfId="0" applyNumberFormat="1" applyFont="1" applyAlignment="1">
      <alignment horizontal="center" wrapText="1"/>
    </xf>
    <xf numFmtId="164" fontId="21" fillId="0" borderId="0" xfId="0" applyNumberFormat="1" applyFont="1" applyAlignment="1">
      <alignment horizontal="center" vertical="top"/>
    </xf>
    <xf numFmtId="0" fontId="4" fillId="7" borderId="0" xfId="0" applyFont="1" applyFill="1" applyAlignment="1">
      <alignment horizontal="left" vertical="top" wrapText="1"/>
    </xf>
    <xf numFmtId="0" fontId="21" fillId="7" borderId="0" xfId="0" applyFont="1" applyFill="1" applyAlignment="1">
      <alignment horizontal="left" vertical="top" wrapText="1"/>
    </xf>
    <xf numFmtId="164" fontId="21" fillId="7" borderId="4" xfId="0" applyNumberFormat="1" applyFont="1" applyFill="1" applyBorder="1" applyAlignment="1">
      <alignment horizontal="center" vertical="top" wrapText="1"/>
    </xf>
    <xf numFmtId="164" fontId="21" fillId="7" borderId="0" xfId="0" applyNumberFormat="1" applyFont="1" applyFill="1" applyAlignment="1">
      <alignment horizontal="center" vertical="top" wrapText="1"/>
    </xf>
    <xf numFmtId="0" fontId="21" fillId="7" borderId="0" xfId="0" applyFont="1" applyFill="1" applyAlignment="1">
      <alignment horizontal="center" vertical="center" wrapText="1"/>
    </xf>
    <xf numFmtId="0" fontId="4" fillId="8" borderId="2" xfId="0" applyFont="1" applyFill="1" applyBorder="1" applyAlignment="1">
      <alignment vertical="top" wrapText="1"/>
    </xf>
    <xf numFmtId="0" fontId="4" fillId="0" borderId="2" xfId="0" applyFont="1" applyBorder="1" applyAlignment="1">
      <alignment vertical="top" wrapText="1"/>
    </xf>
    <xf numFmtId="164" fontId="21" fillId="0" borderId="6" xfId="0" applyNumberFormat="1" applyFont="1" applyBorder="1" applyAlignment="1">
      <alignment horizontal="center" vertical="center"/>
    </xf>
    <xf numFmtId="0" fontId="21" fillId="0" borderId="0" xfId="0" applyFont="1" applyAlignment="1">
      <alignment horizontal="left" vertical="top"/>
    </xf>
    <xf numFmtId="0" fontId="24" fillId="9" borderId="0" xfId="0" applyFont="1" applyFill="1" applyAlignment="1">
      <alignment vertical="top"/>
    </xf>
    <xf numFmtId="0" fontId="23" fillId="0" borderId="0" xfId="0" applyFont="1" applyAlignment="1">
      <alignment horizontal="center" vertical="center"/>
    </xf>
    <xf numFmtId="0" fontId="23" fillId="9" borderId="0" xfId="0" applyFont="1" applyFill="1" applyAlignment="1">
      <alignment horizontal="center" vertical="center"/>
    </xf>
    <xf numFmtId="164" fontId="22" fillId="0" borderId="0" xfId="0" applyNumberFormat="1" applyFont="1" applyAlignment="1">
      <alignment horizontal="left" wrapText="1"/>
    </xf>
    <xf numFmtId="0" fontId="6" fillId="0" borderId="0" xfId="0" applyFont="1" applyAlignment="1">
      <alignment horizontal="center" vertical="center"/>
    </xf>
    <xf numFmtId="0" fontId="25" fillId="0" borderId="0" xfId="0" applyFont="1" applyAlignment="1">
      <alignment vertical="top"/>
    </xf>
    <xf numFmtId="164" fontId="25" fillId="0" borderId="4" xfId="0" applyNumberFormat="1" applyFont="1" applyBorder="1" applyAlignment="1">
      <alignment horizontal="center" vertical="center"/>
    </xf>
    <xf numFmtId="164" fontId="25" fillId="0" borderId="5" xfId="0" applyNumberFormat="1" applyFont="1" applyBorder="1" applyAlignment="1">
      <alignment horizontal="center" vertical="center"/>
    </xf>
    <xf numFmtId="164" fontId="25" fillId="0" borderId="6" xfId="0" applyNumberFormat="1" applyFont="1" applyBorder="1" applyAlignment="1">
      <alignment horizontal="center" vertical="center"/>
    </xf>
    <xf numFmtId="164" fontId="25" fillId="0" borderId="0" xfId="0" applyNumberFormat="1" applyFont="1" applyAlignment="1">
      <alignment horizontal="center" vertical="center"/>
    </xf>
    <xf numFmtId="0" fontId="25" fillId="0" borderId="0" xfId="0" applyFont="1" applyAlignment="1">
      <alignment vertical="center"/>
    </xf>
    <xf numFmtId="164" fontId="26" fillId="0" borderId="0" xfId="0" applyNumberFormat="1" applyFont="1" applyAlignment="1">
      <alignment horizontal="center" vertical="center"/>
    </xf>
    <xf numFmtId="0" fontId="26" fillId="0" borderId="0" xfId="0" applyFont="1" applyAlignment="1">
      <alignment horizontal="center" vertical="center"/>
    </xf>
    <xf numFmtId="164" fontId="6" fillId="0" borderId="14" xfId="0" applyNumberFormat="1" applyFont="1" applyBorder="1" applyAlignment="1">
      <alignment horizontal="center" vertical="top"/>
    </xf>
    <xf numFmtId="0" fontId="4" fillId="0" borderId="13" xfId="0" applyFont="1" applyBorder="1" applyAlignment="1">
      <alignment horizontal="left" vertical="top"/>
    </xf>
    <xf numFmtId="0" fontId="6" fillId="0" borderId="2" xfId="0" applyFont="1" applyBorder="1" applyAlignment="1">
      <alignment horizontal="left" vertical="top"/>
    </xf>
    <xf numFmtId="0" fontId="6" fillId="0" borderId="2" xfId="0" applyFont="1" applyBorder="1" applyAlignment="1">
      <alignment horizontal="left" vertical="top" wrapText="1"/>
    </xf>
    <xf numFmtId="164" fontId="6" fillId="0" borderId="15" xfId="0" applyNumberFormat="1" applyFont="1" applyBorder="1" applyAlignment="1">
      <alignment horizontal="center" vertical="top"/>
    </xf>
    <xf numFmtId="164" fontId="6" fillId="0" borderId="16" xfId="0" applyNumberFormat="1" applyFont="1" applyBorder="1" applyAlignment="1">
      <alignment horizontal="center" vertical="top"/>
    </xf>
    <xf numFmtId="164" fontId="6" fillId="0" borderId="17" xfId="0" applyNumberFormat="1" applyFont="1" applyBorder="1" applyAlignment="1">
      <alignment horizontal="center" vertical="top"/>
    </xf>
    <xf numFmtId="164" fontId="6" fillId="0" borderId="2" xfId="0" applyNumberFormat="1" applyFont="1" applyBorder="1" applyAlignment="1">
      <alignment horizontal="center" vertical="top"/>
    </xf>
    <xf numFmtId="0" fontId="4" fillId="6" borderId="0" xfId="0" applyFont="1" applyFill="1" applyAlignment="1">
      <alignment horizontal="left" vertical="top"/>
    </xf>
    <xf numFmtId="0" fontId="6" fillId="6" borderId="0" xfId="0" applyFont="1" applyFill="1" applyAlignment="1">
      <alignment horizontal="left" vertical="top"/>
    </xf>
    <xf numFmtId="0" fontId="6" fillId="6" borderId="0" xfId="0" applyFont="1" applyFill="1" applyAlignment="1">
      <alignment horizontal="left" vertical="top" wrapText="1"/>
    </xf>
    <xf numFmtId="164" fontId="6" fillId="6" borderId="4" xfId="0" applyNumberFormat="1" applyFont="1" applyFill="1" applyBorder="1" applyAlignment="1">
      <alignment horizontal="center" vertical="top"/>
    </xf>
    <xf numFmtId="164" fontId="6" fillId="6" borderId="5" xfId="0" applyNumberFormat="1" applyFont="1" applyFill="1" applyBorder="1" applyAlignment="1">
      <alignment horizontal="center" vertical="top"/>
    </xf>
    <xf numFmtId="164" fontId="6" fillId="6" borderId="6" xfId="0" applyNumberFormat="1" applyFont="1" applyFill="1" applyBorder="1" applyAlignment="1">
      <alignment horizontal="center" vertical="top"/>
    </xf>
    <xf numFmtId="164" fontId="6" fillId="6" borderId="0" xfId="0" applyNumberFormat="1" applyFont="1" applyFill="1" applyAlignment="1">
      <alignment horizontal="center" vertical="top"/>
    </xf>
    <xf numFmtId="0" fontId="4" fillId="6" borderId="13" xfId="0" applyFont="1" applyFill="1" applyBorder="1" applyAlignment="1">
      <alignment horizontal="left" vertical="top"/>
    </xf>
    <xf numFmtId="0" fontId="6" fillId="6" borderId="2" xfId="0" applyFont="1" applyFill="1" applyBorder="1" applyAlignment="1">
      <alignment horizontal="left" vertical="top"/>
    </xf>
    <xf numFmtId="0" fontId="6" fillId="6" borderId="2" xfId="0" applyFont="1" applyFill="1" applyBorder="1" applyAlignment="1">
      <alignment horizontal="left" vertical="top" wrapText="1"/>
    </xf>
    <xf numFmtId="164" fontId="6" fillId="6" borderId="15" xfId="0" applyNumberFormat="1" applyFont="1" applyFill="1" applyBorder="1" applyAlignment="1">
      <alignment horizontal="center" vertical="top"/>
    </xf>
    <xf numFmtId="164" fontId="6" fillId="6" borderId="16" xfId="0" applyNumberFormat="1" applyFont="1" applyFill="1" applyBorder="1" applyAlignment="1">
      <alignment horizontal="center" vertical="top"/>
    </xf>
    <xf numFmtId="164" fontId="6" fillId="6" borderId="17" xfId="0" applyNumberFormat="1" applyFont="1" applyFill="1" applyBorder="1" applyAlignment="1">
      <alignment horizontal="center" vertical="top"/>
    </xf>
    <xf numFmtId="164" fontId="6" fillId="6" borderId="2" xfId="0" applyNumberFormat="1" applyFont="1" applyFill="1" applyBorder="1" applyAlignment="1">
      <alignment horizontal="center" vertical="top"/>
    </xf>
    <xf numFmtId="164" fontId="6" fillId="6" borderId="14" xfId="0" applyNumberFormat="1" applyFont="1" applyFill="1" applyBorder="1" applyAlignment="1">
      <alignment horizontal="center" vertical="top"/>
    </xf>
    <xf numFmtId="0" fontId="25" fillId="0" borderId="0" xfId="0" applyFont="1" applyAlignment="1">
      <alignment wrapText="1"/>
    </xf>
    <xf numFmtId="164" fontId="25" fillId="0" borderId="4" xfId="0" applyNumberFormat="1" applyFont="1" applyBorder="1" applyAlignment="1">
      <alignment horizontal="center" wrapText="1"/>
    </xf>
    <xf numFmtId="164" fontId="25" fillId="0" borderId="5" xfId="0" applyNumberFormat="1" applyFont="1" applyBorder="1" applyAlignment="1">
      <alignment horizontal="center" wrapText="1"/>
    </xf>
    <xf numFmtId="164" fontId="25" fillId="0" borderId="0" xfId="0" applyNumberFormat="1" applyFont="1" applyAlignment="1">
      <alignment horizontal="center" wrapText="1"/>
    </xf>
    <xf numFmtId="0" fontId="25" fillId="0" borderId="0" xfId="0" applyFont="1" applyAlignment="1">
      <alignment horizontal="center" vertical="center" wrapText="1"/>
    </xf>
    <xf numFmtId="164" fontId="25" fillId="0" borderId="4" xfId="0" applyNumberFormat="1" applyFont="1" applyBorder="1" applyAlignment="1">
      <alignment horizontal="center" vertical="top" wrapText="1"/>
    </xf>
    <xf numFmtId="164" fontId="25" fillId="0" borderId="0" xfId="0" applyNumberFormat="1" applyFont="1" applyAlignment="1">
      <alignment horizontal="center" vertical="top" wrapText="1"/>
    </xf>
    <xf numFmtId="0" fontId="25" fillId="0" borderId="19" xfId="0" applyFont="1" applyBorder="1" applyAlignment="1">
      <alignment wrapText="1"/>
    </xf>
    <xf numFmtId="167" fontId="25" fillId="0" borderId="10" xfId="0" applyNumberFormat="1" applyFont="1" applyBorder="1" applyAlignment="1">
      <alignment horizontal="center" wrapText="1"/>
    </xf>
    <xf numFmtId="167" fontId="25" fillId="0" borderId="20" xfId="0" applyNumberFormat="1" applyFont="1" applyBorder="1" applyAlignment="1">
      <alignment horizontal="center" wrapText="1"/>
    </xf>
    <xf numFmtId="164" fontId="25" fillId="0" borderId="19" xfId="0" applyNumberFormat="1" applyFont="1" applyBorder="1" applyAlignment="1">
      <alignment horizontal="center" wrapText="1"/>
    </xf>
    <xf numFmtId="164" fontId="25" fillId="0" borderId="21" xfId="0" applyNumberFormat="1" applyFont="1" applyBorder="1" applyAlignment="1">
      <alignment horizontal="center" wrapText="1"/>
    </xf>
    <xf numFmtId="0" fontId="25" fillId="0" borderId="18" xfId="0" applyFont="1" applyBorder="1" applyAlignment="1">
      <alignment horizontal="left" wrapText="1"/>
    </xf>
    <xf numFmtId="164" fontId="25" fillId="0" borderId="0" xfId="0" applyNumberFormat="1" applyFont="1" applyAlignment="1">
      <alignment wrapText="1"/>
    </xf>
    <xf numFmtId="167" fontId="25" fillId="0" borderId="4" xfId="0" applyNumberFormat="1" applyFont="1" applyBorder="1" applyAlignment="1">
      <alignment horizontal="center" wrapText="1"/>
    </xf>
    <xf numFmtId="167" fontId="25" fillId="0" borderId="5" xfId="0" applyNumberFormat="1" applyFont="1" applyBorder="1" applyAlignment="1">
      <alignment horizontal="center" wrapText="1"/>
    </xf>
    <xf numFmtId="167" fontId="25" fillId="0" borderId="4" xfId="0" applyNumberFormat="1" applyFont="1" applyBorder="1" applyAlignment="1">
      <alignment horizontal="center" vertical="center" wrapText="1"/>
    </xf>
    <xf numFmtId="167" fontId="25" fillId="0" borderId="5" xfId="0" applyNumberFormat="1" applyFont="1" applyBorder="1" applyAlignment="1">
      <alignment horizontal="center" vertical="center" wrapText="1"/>
    </xf>
    <xf numFmtId="164" fontId="25" fillId="6" borderId="4" xfId="0" applyNumberFormat="1" applyFont="1" applyFill="1" applyBorder="1" applyAlignment="1">
      <alignment horizontal="center" wrapText="1"/>
    </xf>
    <xf numFmtId="164" fontId="25" fillId="6" borderId="5" xfId="0" applyNumberFormat="1" applyFont="1" applyFill="1" applyBorder="1" applyAlignment="1">
      <alignment horizontal="center" wrapText="1"/>
    </xf>
    <xf numFmtId="164" fontId="25" fillId="6" borderId="0" xfId="0" applyNumberFormat="1" applyFont="1" applyFill="1" applyAlignment="1">
      <alignment horizontal="center" wrapText="1"/>
    </xf>
    <xf numFmtId="0" fontId="25" fillId="6" borderId="0" xfId="0" applyFont="1" applyFill="1" applyAlignment="1">
      <alignment horizontal="center" vertical="center" wrapText="1"/>
    </xf>
    <xf numFmtId="164" fontId="26" fillId="0" borderId="4" xfId="0" applyNumberFormat="1" applyFont="1" applyBorder="1" applyAlignment="1">
      <alignment horizontal="center" vertical="center"/>
    </xf>
    <xf numFmtId="164" fontId="26" fillId="0" borderId="5" xfId="0" applyNumberFormat="1" applyFont="1" applyBorder="1" applyAlignment="1">
      <alignment horizontal="center" vertical="center"/>
    </xf>
    <xf numFmtId="164" fontId="26" fillId="0" borderId="6" xfId="0" applyNumberFormat="1" applyFont="1" applyBorder="1" applyAlignment="1">
      <alignment horizontal="center" vertical="center"/>
    </xf>
    <xf numFmtId="0" fontId="3" fillId="9" borderId="0" xfId="0" applyFont="1" applyFill="1" applyAlignment="1">
      <alignment vertical="top"/>
    </xf>
    <xf numFmtId="0" fontId="3" fillId="9" borderId="0" xfId="0" applyFont="1" applyFill="1" applyAlignment="1">
      <alignment vertical="top" wrapText="1"/>
    </xf>
    <xf numFmtId="164" fontId="3" fillId="9" borderId="3" xfId="0" applyNumberFormat="1" applyFont="1" applyFill="1" applyBorder="1" applyAlignment="1">
      <alignment horizontal="center" vertical="center"/>
    </xf>
    <xf numFmtId="0" fontId="21" fillId="9" borderId="0" xfId="0" applyFont="1" applyFill="1" applyAlignment="1">
      <alignment vertical="top" wrapText="1"/>
    </xf>
    <xf numFmtId="0" fontId="4" fillId="9" borderId="0" xfId="0" applyFont="1" applyFill="1" applyAlignment="1">
      <alignment vertical="top" wrapText="1"/>
    </xf>
    <xf numFmtId="164" fontId="21" fillId="9" borderId="4" xfId="0" applyNumberFormat="1" applyFont="1" applyFill="1" applyBorder="1" applyAlignment="1">
      <alignment horizontal="center" vertical="top" wrapText="1"/>
    </xf>
    <xf numFmtId="164" fontId="21" fillId="9" borderId="0" xfId="0" applyNumberFormat="1" applyFont="1" applyFill="1" applyAlignment="1">
      <alignment horizontal="center" vertical="top" wrapText="1"/>
    </xf>
    <xf numFmtId="164" fontId="21" fillId="7" borderId="0" xfId="0" applyNumberFormat="1" applyFont="1" applyFill="1" applyBorder="1" applyAlignment="1">
      <alignment horizontal="center" vertical="top" wrapText="1"/>
    </xf>
    <xf numFmtId="0" fontId="4" fillId="0" borderId="0" xfId="0" applyFont="1" applyFill="1" applyAlignment="1">
      <alignment horizontal="left" vertical="top" wrapText="1"/>
    </xf>
    <xf numFmtId="0" fontId="19" fillId="0" borderId="0" xfId="1" applyFont="1" applyAlignment="1">
      <alignment horizontal="center" vertical="top"/>
    </xf>
    <xf numFmtId="0" fontId="1" fillId="0" borderId="0" xfId="1" applyAlignment="1">
      <alignment horizontal="center" vertical="top" wrapText="1"/>
    </xf>
    <xf numFmtId="0" fontId="1" fillId="0" borderId="0" xfId="1" applyAlignment="1">
      <alignment horizontal="left" vertical="top" wrapText="1"/>
    </xf>
    <xf numFmtId="165" fontId="12" fillId="0" borderId="0" xfId="2" applyNumberFormat="1" applyFont="1" applyAlignment="1">
      <alignment horizontal="center" vertical="top"/>
    </xf>
  </cellXfs>
  <cellStyles count="4">
    <cellStyle name="Excel Built-in Normal" xfId="2"/>
    <cellStyle name="Hyperlink" xfId="1" builtinId="8"/>
    <cellStyle name="Standard" xfId="0" builtinId="0"/>
    <cellStyle name="Währung" xfId="3" builtinId="4"/>
  </cellStyles>
  <dxfs count="285">
    <dxf>
      <font>
        <b val="0"/>
        <i val="0"/>
        <strike val="0"/>
        <condense val="0"/>
        <extend val="0"/>
        <outline val="0"/>
        <shadow val="0"/>
        <u val="none"/>
        <vertAlign val="baseline"/>
        <sz val="10"/>
        <color theme="1"/>
        <name val="Calibri"/>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top"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0" indent="0" justifyLastLine="0" shrinkToFit="0" readingOrder="0"/>
      <border diagonalUp="0" diagonalDown="0">
        <left/>
        <right style="dotted">
          <color theme="3" tint="0.39997558519241921"/>
        </right>
        <top/>
        <bottom/>
      </border>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0" indent="0" justifyLastLine="0" shrinkToFit="0" readingOrder="0"/>
      <border diagonalUp="0" diagonalDown="0" outline="0">
        <left style="dotted">
          <color theme="3" tint="0.39997558519241921"/>
        </left>
        <right style="dotted">
          <color theme="3" tint="0.39997558519241921"/>
        </right>
        <top/>
        <bottom/>
      </border>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30" formatCode="@"/>
      <alignment horizontal="general" vertical="top" textRotation="0" wrapText="0" indent="0" justifyLastLine="0" shrinkToFit="0" readingOrder="0"/>
    </dxf>
    <dxf>
      <border outline="0">
        <top style="thin">
          <color theme="4" tint="0.39997558519241921"/>
        </top>
      </border>
    </dxf>
    <dxf>
      <font>
        <b val="0"/>
        <i val="0"/>
        <strike val="0"/>
        <condense val="0"/>
        <extend val="0"/>
        <outline val="0"/>
        <shadow val="0"/>
        <u val="none"/>
        <vertAlign val="baseline"/>
        <sz val="10"/>
        <color theme="1"/>
        <name val="Calibri"/>
        <scheme val="minor"/>
      </font>
      <alignment horizontal="right"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167" formatCode="#,##0.00\ [$€-407]"/>
      <fill>
        <patternFill patternType="solid">
          <fgColor theme="4"/>
          <bgColor theme="4"/>
        </patternFill>
      </fill>
      <alignment horizontal="left"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0.00\ &quot;€&quo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0.00\ &quot;€&quo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0.00\ &quot;€&quo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numFmt numFmtId="164" formatCode="#,##0.00\ &quot;€&quot;"/>
      <alignment horizontal="left"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bottom" textRotation="0" wrapText="1" indent="0" justifyLastLine="0" shrinkToFit="0" readingOrder="0"/>
      <border diagonalUp="0" diagonalDown="0">
        <left style="dotted">
          <color theme="3" tint="0.39997558519241921"/>
        </left>
        <right style="dotted">
          <color theme="3" tint="0.39997558519241921"/>
        </right>
        <top/>
        <bottom/>
      </border>
    </dxf>
    <dxf>
      <font>
        <b val="0"/>
        <i val="0"/>
        <strike val="0"/>
        <condense val="0"/>
        <extend val="0"/>
        <outline val="0"/>
        <shadow val="0"/>
        <u val="none"/>
        <vertAlign val="baseline"/>
        <sz val="10"/>
        <color theme="1"/>
        <name val="Calibri"/>
        <scheme val="minor"/>
      </font>
      <numFmt numFmtId="164" formatCode="#,##0.00\ &quot;€&quot;"/>
      <alignment horizontal="center" vertical="bottom" textRotation="0" wrapText="1" indent="0" justifyLastLine="0" shrinkToFit="0" readingOrder="0"/>
      <border diagonalUp="0" diagonalDown="0" outline="0">
        <left/>
        <right style="dotted">
          <color theme="3" tint="0.39997558519241921"/>
        </right>
        <top/>
        <bottom/>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164" formatCode="#,##0.00\ &quot;€&quot;"/>
      <alignment horizontal="general" vertical="bottom" textRotation="0" wrapText="1"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numFmt numFmtId="164" formatCode="#,##0.00\ &quot;€&quot;"/>
      <alignment horizontal="center" vertical="center" textRotation="0" indent="0" justifyLastLine="0" shrinkToFit="0" readingOrder="0"/>
      <border diagonalUp="0" diagonalDown="0" outline="0">
        <left/>
        <right style="dotted">
          <color theme="3" tint="0.39997558519241921"/>
        </right>
        <top/>
        <bottom/>
      </border>
    </dxf>
    <dxf>
      <font>
        <b val="0"/>
        <i val="0"/>
        <strike val="0"/>
        <condense val="0"/>
        <extend val="0"/>
        <outline val="0"/>
        <shadow val="0"/>
        <u val="none"/>
        <vertAlign val="baseline"/>
        <sz val="10"/>
        <color theme="1"/>
        <name val="Calibri"/>
        <scheme val="minor"/>
      </font>
      <numFmt numFmtId="164" formatCode="#,##0.00\ &quot;€&quot;"/>
      <fill>
        <patternFill patternType="none">
          <fgColor indexed="64"/>
          <bgColor indexed="65"/>
        </patternFill>
      </fill>
      <alignment horizontal="center" vertical="center" textRotation="0" wrapText="0" indent="0" justifyLastLine="0" shrinkToFit="0" readingOrder="0"/>
      <border diagonalUp="0" diagonalDown="0" outline="0">
        <left style="dotted">
          <color theme="3" tint="0.39997558519241921"/>
        </left>
        <right/>
        <top/>
        <bottom/>
      </border>
    </dxf>
    <dxf>
      <font>
        <b val="0"/>
        <i val="0"/>
        <strike val="0"/>
        <condense val="0"/>
        <extend val="0"/>
        <outline val="0"/>
        <shadow val="0"/>
        <u val="none"/>
        <vertAlign val="baseline"/>
        <sz val="10"/>
        <color theme="1"/>
        <name val="Calibri"/>
        <scheme val="minor"/>
      </font>
      <numFmt numFmtId="164" formatCode="#,##0.00\ &quot;€&quot;"/>
      <fill>
        <patternFill patternType="none">
          <fgColor indexed="64"/>
          <bgColor indexed="65"/>
        </patternFill>
      </fill>
      <alignment horizontal="center" vertical="center" textRotation="0" wrapText="0" indent="0" justifyLastLine="0" shrinkToFit="0" readingOrder="0"/>
      <border diagonalUp="0" diagonalDown="0" outline="0">
        <left style="dotted">
          <color theme="3" tint="0.39997558519241921"/>
        </left>
        <right/>
        <top/>
        <bottom/>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1"/>
        <color theme="0"/>
        <name val="Calibri"/>
        <scheme val="minor"/>
      </font>
      <numFmt numFmtId="164" formatCode="#,##0.00\ &quot;€&quot;"/>
      <alignment horizontal="left" vertical="bottom" textRotation="0" wrapText="1"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bottom" textRotation="0" wrapText="0" indent="0" justifyLastLine="0" shrinkToFit="0" readingOrder="0"/>
      <border diagonalUp="0" diagonalDown="0" outline="0">
        <left/>
        <right style="dotted">
          <color theme="3" tint="0.39997558519241921"/>
        </right>
        <top/>
        <bottom/>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bottom" textRotation="0" wrapText="0" indent="0" justifyLastLine="0" shrinkToFit="0" readingOrder="0"/>
      <border diagonalUp="0" diagonalDown="0" outline="0">
        <left/>
        <right style="dotted">
          <color theme="3" tint="0.39997558519241921"/>
        </right>
        <top/>
        <bottom/>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bottom" textRotation="0" wrapText="0" indent="0" justifyLastLine="0" shrinkToFit="0" readingOrder="0"/>
      <border diagonalUp="0" diagonalDown="0" outline="0">
        <left style="dotted">
          <color theme="3" tint="0.39997558519241921"/>
        </left>
        <right style="dotted">
          <color theme="3" tint="0.39997558519241921"/>
        </right>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1"/>
        <color theme="0"/>
        <name val="Calibri"/>
        <scheme val="minor"/>
      </font>
      <numFmt numFmtId="164" formatCode="#,##0.00\ &quot;€&quot;"/>
      <alignment horizontal="left"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top" textRotation="0" wrapText="0" indent="0" justifyLastLine="0" shrinkToFit="0" readingOrder="0"/>
    </dxf>
    <dxf>
      <font>
        <b/>
        <i val="0"/>
        <strike val="0"/>
        <condense val="0"/>
        <extend val="0"/>
        <outline val="0"/>
        <shadow val="0"/>
        <u val="none"/>
        <vertAlign val="baseline"/>
        <sz val="11"/>
        <color theme="0"/>
        <name val="Calibri"/>
        <scheme val="minor"/>
      </font>
      <numFmt numFmtId="164" formatCode="#,##0.00\ &quot;€&quot;"/>
      <alignment horizontal="left"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6" formatCode="_-* #,##0.00\ [$€-407]_-;\-* #,##0.00\ [$€-407]_-;_-* &quot;-&quot;??\ [$€-407]_-;_-@_-"/>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6" formatCode="_-* #,##0.00\ [$€-407]_-;\-* #,##0.00\ [$€-407]_-;_-* &quot;-&quot;??\ [$€-407]_-;_-@_-"/>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6" formatCode="_-* #,##0.00\ [$€-407]_-;\-* #,##0.00\ [$€-407]_-;_-* &quot;-&quot;??\ [$€-407]_-;_-@_-"/>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164" formatCode="#,##0.00\ &quot;€&quo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164" formatCode="#,##0.00\ &quot;€&quo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7" formatCode="#,##0.00\ [$€-407]"/>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7" formatCode="#,##0.00\ [$€-407]"/>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7" formatCode="#,##0.00\ [$€-407]"/>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164" formatCode="#,##0.00\ &quot;€&quot;"/>
      <alignment horizontal="left"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164" formatCode="#,##0.00\ &quot;€&quo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top" textRotation="0" wrapText="0" indent="0" justifyLastLine="0" shrinkToFit="0" readingOrder="0"/>
    </dxf>
    <dxf>
      <font>
        <b/>
        <i val="0"/>
        <strike val="0"/>
        <condense val="0"/>
        <extend val="0"/>
        <outline val="0"/>
        <shadow val="0"/>
        <u val="none"/>
        <vertAlign val="baseline"/>
        <sz val="11"/>
        <color theme="0"/>
        <name val="Calibri"/>
        <scheme val="minor"/>
      </font>
      <numFmt numFmtId="164" formatCode="#,##0.00\ &quot;€&quo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7" formatCode="#,##0.00\ [$€-407]"/>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7" formatCode="#,##0.00\ [$€-407]"/>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164" formatCode="#,##0.00\ &quot;€&quot;"/>
      <alignment horizontal="left" vertical="bottom" textRotation="0" wrapText="1" indent="0" justifyLastLine="0" shrinkToFit="0" readingOrder="0"/>
    </dxf>
    <dxf>
      <font>
        <b val="0"/>
        <i val="0"/>
        <strike val="0"/>
        <condense val="0"/>
        <extend val="0"/>
        <outline val="0"/>
        <shadow val="0"/>
        <u val="none"/>
        <vertAlign val="baseline"/>
        <sz val="10"/>
        <color auto="1"/>
        <name val="Calibri"/>
        <scheme val="minor"/>
      </font>
      <numFmt numFmtId="164" formatCode="#,##0.00\ &quot;€&quot;"/>
      <alignment horizontal="center" vertical="top" textRotation="0" wrapText="1" indent="0" justifyLastLine="0" shrinkToFit="0" readingOrder="0"/>
    </dxf>
    <dxf>
      <font>
        <b val="0"/>
        <i val="0"/>
        <strike val="0"/>
        <condense val="0"/>
        <extend val="0"/>
        <outline val="0"/>
        <shadow val="0"/>
        <u val="none"/>
        <vertAlign val="baseline"/>
        <sz val="10"/>
        <color auto="1"/>
        <name val="Calibri"/>
        <scheme val="minor"/>
      </font>
      <numFmt numFmtId="164" formatCode="#,##0.00\ &quot;€&quot;"/>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alignment horizontal="center"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164" formatCode="#,##0.00\ &quot;€&quot;"/>
      <alignment horizontal="left"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0" indent="0" justifyLastLine="0" shrinkToFit="0" readingOrder="0"/>
      <border diagonalUp="0" diagonalDown="0" outline="0">
        <left/>
        <right style="dotted">
          <color theme="3" tint="0.39997558519241921"/>
        </right>
        <top/>
        <bottom/>
      </border>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0" indent="0" justifyLastLine="0" shrinkToFit="0" readingOrder="0"/>
      <border diagonalUp="0" diagonalDown="0" outline="0">
        <left style="dotted">
          <color theme="3" tint="0.39997558519241921"/>
        </left>
        <right style="dotted">
          <color theme="3" tint="0.39997558519241921"/>
        </right>
        <top/>
        <bottom/>
      </border>
    </dxf>
    <dxf>
      <font>
        <b val="0"/>
        <i val="0"/>
        <strike val="0"/>
        <condense val="0"/>
        <extend val="0"/>
        <outline val="0"/>
        <shadow val="0"/>
        <u val="none"/>
        <vertAlign val="baseline"/>
        <sz val="10"/>
        <color theme="1"/>
        <name val="Calibri"/>
        <scheme val="minor"/>
      </font>
      <numFmt numFmtId="164" formatCode="#,##0.00\ &quot;€&quot;"/>
      <alignment horizontal="center" vertical="top" textRotation="0" wrapText="0" indent="0" justifyLastLine="0" shrinkToFit="0" readingOrder="0"/>
      <border diagonalUp="0" diagonalDown="0" outline="0">
        <left/>
        <right style="dotted">
          <color theme="3" tint="0.39997558519241921"/>
        </right>
        <top/>
        <bottom/>
      </border>
    </dxf>
    <dxf>
      <font>
        <b val="0"/>
        <i val="0"/>
        <strike val="0"/>
        <condense val="0"/>
        <extend val="0"/>
        <outline val="0"/>
        <shadow val="0"/>
        <u val="none"/>
        <vertAlign val="baseline"/>
        <sz val="10"/>
        <color theme="1"/>
        <name val="Calibri"/>
        <scheme val="minor"/>
      </font>
      <numFmt numFmtId="164" formatCode="#,##0.00\ &quot;€&quo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164" formatCode="#,##0.00\ &quot;€&quo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7" formatCode="#,##0.00\ [$€-407]"/>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7" formatCode="#,##0.00\ [$€-407]"/>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7" formatCode="#,##0.00\ [$€-407]"/>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164" formatCode="#,##0.00\ &quot;€&quot;"/>
      <alignment horizontal="left" vertical="bottom" textRotation="0" wrapText="1" indent="0" justifyLastLine="0" shrinkToFit="0" readingOrder="0"/>
    </dxf>
    <dxf>
      <font>
        <b val="0"/>
        <i val="0"/>
        <strike val="0"/>
        <condense val="0"/>
        <extend val="0"/>
        <outline val="0"/>
        <shadow val="0"/>
        <u val="none"/>
        <vertAlign val="baseline"/>
        <sz val="10"/>
        <color auto="1"/>
        <name val="Calibri"/>
        <scheme val="minor"/>
      </font>
      <numFmt numFmtId="164" formatCode="#,##0.00\ &quot;€&quot;"/>
      <alignment horizontal="center" vertical="top" textRotation="0" wrapText="0" indent="0" justifyLastLine="0" shrinkToFit="0" readingOrder="0"/>
    </dxf>
    <dxf>
      <font>
        <b val="0"/>
        <i val="0"/>
        <strike val="0"/>
        <condense val="0"/>
        <extend val="0"/>
        <outline val="0"/>
        <shadow val="0"/>
        <u val="none"/>
        <vertAlign val="baseline"/>
        <sz val="10"/>
        <color auto="1"/>
        <name val="Calibri"/>
        <scheme val="minor"/>
      </font>
      <numFmt numFmtId="164" formatCode="#,##0.00\ &quot;€&quot;"/>
      <alignment horizontal="center" vertical="top" textRotation="0" wrapText="0" indent="0" justifyLastLine="0" shrinkToFit="0" readingOrder="0"/>
    </dxf>
    <dxf>
      <font>
        <b val="0"/>
        <i val="0"/>
        <strike val="0"/>
        <condense val="0"/>
        <extend val="0"/>
        <outline val="0"/>
        <shadow val="0"/>
        <u val="none"/>
        <vertAlign val="baseline"/>
        <sz val="10"/>
        <color auto="1"/>
        <name val="Calibri"/>
        <scheme val="minor"/>
      </font>
      <numFmt numFmtId="164" formatCode="#,##0.00\ &quot;€&quot;"/>
      <alignment horizontal="center" vertical="top" textRotation="0" wrapText="0" indent="0" justifyLastLine="0" shrinkToFit="0" readingOrder="0"/>
      <border diagonalUp="0" diagonalDown="0" outline="0">
        <left style="dotted">
          <color theme="3" tint="0.39997558519241921"/>
        </left>
        <right/>
        <top/>
        <bottom/>
      </border>
    </dxf>
    <dxf>
      <font>
        <b val="0"/>
        <i val="0"/>
        <strike val="0"/>
        <condense val="0"/>
        <extend val="0"/>
        <outline val="0"/>
        <shadow val="0"/>
        <u val="none"/>
        <vertAlign val="baseline"/>
        <sz val="10"/>
        <color auto="1"/>
        <name val="Calibri"/>
        <scheme val="minor"/>
      </font>
      <numFmt numFmtId="164" formatCode="#,##0.00\ &quot;€&quot;"/>
      <alignment horizontal="center" vertical="top" textRotation="0" wrapText="0" indent="0" justifyLastLine="0" shrinkToFit="0" readingOrder="0"/>
      <border diagonalUp="0" diagonalDown="0" outline="0">
        <left style="dotted">
          <color theme="3" tint="0.39997558519241921"/>
        </left>
        <right style="dotted">
          <color theme="3" tint="0.39997558519241921"/>
        </right>
        <top/>
        <bottom/>
      </border>
    </dxf>
    <dxf>
      <font>
        <b val="0"/>
        <i val="0"/>
        <strike val="0"/>
        <condense val="0"/>
        <extend val="0"/>
        <outline val="0"/>
        <shadow val="0"/>
        <u val="none"/>
        <vertAlign val="baseline"/>
        <sz val="10"/>
        <color auto="1"/>
        <name val="Calibri"/>
        <scheme val="minor"/>
      </font>
      <numFmt numFmtId="164" formatCode="#,##0.00\ &quot;€&quot;"/>
      <alignment horizontal="center" vertical="top" textRotation="0" wrapText="0" indent="0" justifyLastLine="0" shrinkToFit="0" readingOrder="0"/>
      <border diagonalUp="0" diagonalDown="0" outline="0">
        <left/>
        <right style="dotted">
          <color theme="3" tint="0.39997558519241921"/>
        </right>
        <top/>
        <bottom/>
      </border>
    </dxf>
    <dxf>
      <font>
        <b val="0"/>
        <i val="0"/>
        <strike val="0"/>
        <condense val="0"/>
        <extend val="0"/>
        <outline val="0"/>
        <shadow val="0"/>
        <u val="none"/>
        <vertAlign val="baseline"/>
        <sz val="10"/>
        <color auto="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0"/>
        <color auto="1"/>
        <name val="Calibri"/>
        <scheme val="minor"/>
      </font>
      <alignment horizontal="center" vertical="top" textRotation="0" wrapText="0" indent="0" justifyLastLine="0" shrinkToFit="0" readingOrder="0"/>
    </dxf>
    <dxf>
      <font>
        <b/>
        <i val="0"/>
        <strike val="0"/>
        <condense val="0"/>
        <extend val="0"/>
        <outline val="0"/>
        <shadow val="0"/>
        <u val="none"/>
        <vertAlign val="baseline"/>
        <sz val="11"/>
        <color theme="0"/>
        <name val="Calibri"/>
        <scheme val="minor"/>
      </font>
      <numFmt numFmtId="164" formatCode="#,##0.00\ &quot;€&quot;"/>
      <alignment horizontal="left"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167" formatCode="#,##0.00\ [$€-407]"/>
      <alignment horizontal="center" vertical="center" textRotation="0" wrapText="1" indent="0" justifyLastLine="0" shrinkToFit="0" readingOrder="0"/>
      <border diagonalUp="0" diagonalDown="0" outline="0">
        <left/>
        <right style="dotted">
          <color theme="3" tint="0.39997558519241921"/>
        </right>
        <top/>
        <bottom/>
      </border>
    </dxf>
    <dxf>
      <font>
        <b val="0"/>
        <i val="0"/>
        <strike val="0"/>
        <condense val="0"/>
        <extend val="0"/>
        <outline val="0"/>
        <shadow val="0"/>
        <u val="none"/>
        <vertAlign val="baseline"/>
        <sz val="10"/>
        <color theme="1"/>
        <name val="Calibri"/>
        <scheme val="minor"/>
      </font>
      <numFmt numFmtId="167" formatCode="#,##0.00\ [$€-407]"/>
      <alignment horizontal="center" vertical="center" textRotation="0" wrapText="1" indent="0" justifyLastLine="0" shrinkToFit="0" readingOrder="0"/>
      <border diagonalUp="0" diagonalDown="0" outline="0">
        <left style="dotted">
          <color theme="3" tint="0.39997558519241921"/>
        </left>
        <right style="dotted">
          <color theme="3" tint="0.39997558519241921"/>
        </right>
        <top/>
        <bottom/>
      </border>
    </dxf>
    <dxf>
      <font>
        <b val="0"/>
        <i val="0"/>
        <strike val="0"/>
        <condense val="0"/>
        <extend val="0"/>
        <outline val="0"/>
        <shadow val="0"/>
        <u val="none"/>
        <vertAlign val="baseline"/>
        <sz val="10"/>
        <color theme="1"/>
        <name val="Calibri"/>
        <scheme val="minor"/>
      </font>
      <numFmt numFmtId="167" formatCode="#,##0.00\ [$€-407]"/>
      <alignment horizontal="center" vertical="center" textRotation="0" wrapText="1" indent="0" justifyLastLine="0" shrinkToFit="0" readingOrder="0"/>
      <border diagonalUp="0" diagonalDown="0" outline="0">
        <left/>
        <right style="dotted">
          <color theme="3" tint="0.39997558519241921"/>
        </right>
        <top/>
        <bottom/>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164" formatCode="#,##0.00\ &quot;€&quo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167" formatCode="#,##0.00\ [$€-407]"/>
      <alignment horizontal="center" vertical="center" textRotation="0" wrapText="1" indent="0" justifyLastLine="0" shrinkToFit="0" readingOrder="0"/>
      <border diagonalUp="0" diagonalDown="0" outline="0">
        <left style="dotted">
          <color theme="3" tint="0.39997558519241921"/>
        </left>
        <right/>
        <top/>
        <bottom/>
      </border>
    </dxf>
    <dxf>
      <font>
        <b val="0"/>
        <i val="0"/>
        <strike val="0"/>
        <condense val="0"/>
        <extend val="0"/>
        <outline val="0"/>
        <shadow val="0"/>
        <u val="none"/>
        <vertAlign val="baseline"/>
        <sz val="10"/>
        <color theme="1"/>
        <name val="Calibri"/>
        <scheme val="minor"/>
      </font>
      <numFmt numFmtId="167" formatCode="#,##0.00\ [$€-407]"/>
      <alignment horizontal="center" vertical="center" textRotation="0" wrapText="1" indent="0" justifyLastLine="0" shrinkToFit="0" readingOrder="0"/>
      <border diagonalUp="0" diagonalDown="0" outline="0">
        <left style="dotted">
          <color theme="3" tint="0.39997558519241921"/>
        </left>
        <right style="dotted">
          <color theme="3" tint="0.39997558519241921"/>
        </right>
        <top/>
        <bottom/>
      </border>
    </dxf>
    <dxf>
      <font>
        <b val="0"/>
        <i val="0"/>
        <strike val="0"/>
        <condense val="0"/>
        <extend val="0"/>
        <outline val="0"/>
        <shadow val="0"/>
        <u val="none"/>
        <vertAlign val="baseline"/>
        <sz val="10"/>
        <color theme="1"/>
        <name val="Calibri"/>
        <scheme val="minor"/>
      </font>
      <numFmt numFmtId="167" formatCode="#,##0.00\ [$€-407]"/>
      <alignment horizontal="center" vertical="center" textRotation="0" wrapText="1" indent="0" justifyLastLine="0" shrinkToFit="0" readingOrder="0"/>
      <border diagonalUp="0" diagonalDown="0" outline="0">
        <left/>
        <right style="dotted">
          <color theme="3" tint="0.39997558519241921"/>
        </right>
        <top/>
        <bottom/>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164" formatCode="#,##0.00\ &quot;€&quot;"/>
      <alignment horizontal="left"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center" textRotation="0" wrapText="0" indent="0" justifyLastLine="0" shrinkToFit="0" readingOrder="0"/>
      <border diagonalUp="0" diagonalDown="0" outline="0">
        <left style="dotted">
          <color theme="3" tint="0.39997558519241921"/>
        </left>
        <right/>
        <top/>
        <bottom/>
      </border>
    </dxf>
    <dxf>
      <font>
        <b val="0"/>
        <i val="0"/>
        <strike val="0"/>
        <condense val="0"/>
        <extend val="0"/>
        <outline val="0"/>
        <shadow val="0"/>
        <u val="none"/>
        <vertAlign val="baseline"/>
        <sz val="10"/>
        <color theme="1"/>
        <name val="Calibri"/>
        <scheme val="minor"/>
      </font>
      <numFmt numFmtId="164" formatCode="#,##0.00\ &quot;€&quot;"/>
      <alignment horizontal="center" vertical="center" textRotation="0" wrapText="0" indent="0" justifyLastLine="0" shrinkToFit="0" readingOrder="0"/>
      <border diagonalUp="0" diagonalDown="0" outline="0">
        <left style="dotted">
          <color theme="3" tint="0.39997558519241921"/>
        </left>
        <right style="dotted">
          <color theme="3" tint="0.39997558519241921"/>
        </right>
        <top/>
        <bottom/>
      </border>
    </dxf>
    <dxf>
      <font>
        <b val="0"/>
        <i val="0"/>
        <strike val="0"/>
        <condense val="0"/>
        <extend val="0"/>
        <outline val="0"/>
        <shadow val="0"/>
        <u val="none"/>
        <vertAlign val="baseline"/>
        <sz val="10"/>
        <color theme="1"/>
        <name val="Calibri"/>
        <scheme val="minor"/>
      </font>
      <numFmt numFmtId="164" formatCode="#,##0.00\ &quot;€&quot;"/>
      <alignment horizontal="center" vertical="center" textRotation="0" wrapText="0" indent="0" justifyLastLine="0" shrinkToFit="0" readingOrder="0"/>
      <border diagonalUp="0" diagonalDown="0" outline="0">
        <left/>
        <right style="dotted">
          <color theme="3" tint="0.39997558519241921"/>
        </right>
        <top/>
        <bottom/>
      </border>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top" textRotation="0" wrapText="0" indent="0" justifyLastLine="0" shrinkToFit="0" readingOrder="0"/>
    </dxf>
    <dxf>
      <font>
        <b/>
        <i val="0"/>
        <strike val="0"/>
        <condense val="0"/>
        <extend val="0"/>
        <outline val="0"/>
        <shadow val="0"/>
        <u val="none"/>
        <vertAlign val="baseline"/>
        <sz val="11"/>
        <color theme="0"/>
        <name val="Calibri"/>
        <scheme val="minor"/>
      </font>
      <numFmt numFmtId="164" formatCode="#,##0.00\ &quot;€&quot;"/>
      <alignment horizontal="left"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167" formatCode="#,##0.00\ [$€-407]"/>
      <alignment horizontal="center" vertical="center" textRotation="0" wrapText="1" indent="0" justifyLastLine="0" shrinkToFit="0" readingOrder="0"/>
      <border diagonalUp="0" diagonalDown="0" outline="0">
        <left style="dotted">
          <color theme="3" tint="0.39997558519241921"/>
        </left>
        <right style="dotted">
          <color theme="3" tint="0.39997558519241921"/>
        </right>
        <top/>
        <bottom/>
      </border>
    </dxf>
    <dxf>
      <font>
        <b val="0"/>
        <i val="0"/>
        <strike val="0"/>
        <condense val="0"/>
        <extend val="0"/>
        <outline val="0"/>
        <shadow val="0"/>
        <u val="none"/>
        <vertAlign val="baseline"/>
        <sz val="10"/>
        <color theme="1"/>
        <name val="Calibri"/>
        <scheme val="minor"/>
      </font>
      <numFmt numFmtId="167" formatCode="#,##0.00\ [$€-407]"/>
      <alignment horizontal="center" vertical="center" textRotation="0" wrapText="1" indent="0" justifyLastLine="0" shrinkToFit="0" readingOrder="0"/>
      <border diagonalUp="0" diagonalDown="0" outline="0">
        <left/>
        <right style="dotted">
          <color theme="3" tint="0.39997558519241921"/>
        </right>
        <top/>
        <bottom/>
      </border>
    </dxf>
    <dxf>
      <font>
        <b val="0"/>
        <i val="0"/>
        <strike val="0"/>
        <condense val="0"/>
        <extend val="0"/>
        <outline val="0"/>
        <shadow val="0"/>
        <u val="none"/>
        <vertAlign val="baseline"/>
        <sz val="10"/>
        <color theme="1"/>
        <name val="Calibri"/>
        <scheme val="minor"/>
      </font>
      <numFmt numFmtId="167" formatCode="#,##0.00\ [$€-407]"/>
      <alignment horizontal="center" vertical="center" textRotation="0" wrapText="1" indent="0" justifyLastLine="0" shrinkToFit="0" readingOrder="0"/>
      <border diagonalUp="0" diagonalDown="0" outline="0">
        <left/>
        <right style="dotted">
          <color theme="3" tint="0.39997558519241921"/>
        </right>
        <top/>
        <bottom/>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164" formatCode="#,##0.00\ &quot;€&quo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center" textRotation="0" wrapText="0" indent="0" justifyLastLine="0" shrinkToFit="0" readingOrder="0"/>
      <border diagonalUp="0" diagonalDown="0" outline="0">
        <left style="dotted">
          <color theme="3" tint="0.39997558519241921"/>
        </left>
        <right style="dotted">
          <color theme="3" tint="0.39997558519241921"/>
        </right>
        <top/>
        <bottom/>
      </border>
    </dxf>
    <dxf>
      <font>
        <b val="0"/>
        <i val="0"/>
        <strike val="0"/>
        <condense val="0"/>
        <extend val="0"/>
        <outline val="0"/>
        <shadow val="0"/>
        <u val="none"/>
        <vertAlign val="baseline"/>
        <sz val="10"/>
        <color theme="1"/>
        <name val="Calibri"/>
        <scheme val="minor"/>
      </font>
      <numFmt numFmtId="164" formatCode="#,##0.00\ &quot;€&quot;"/>
      <alignment horizontal="center" vertical="center" textRotation="0" wrapText="0" indent="0" justifyLastLine="0" shrinkToFit="0" readingOrder="0"/>
      <border diagonalUp="0" diagonalDown="0" outline="0">
        <left/>
        <right style="dotted">
          <color theme="3" tint="0.39997558519241921"/>
        </right>
        <top/>
        <bottom/>
      </border>
    </dxf>
    <dxf>
      <font>
        <b val="0"/>
        <i val="0"/>
        <strike val="0"/>
        <condense val="0"/>
        <extend val="0"/>
        <outline val="0"/>
        <shadow val="0"/>
        <u val="none"/>
        <vertAlign val="baseline"/>
        <sz val="10"/>
        <color theme="1"/>
        <name val="Calibri"/>
        <scheme val="minor"/>
      </font>
      <numFmt numFmtId="164" formatCode="#,##0.00\ &quot;€&quot;"/>
      <alignment horizontal="center" vertical="center" textRotation="0" wrapText="0" indent="0" justifyLastLine="0" shrinkToFit="0" readingOrder="0"/>
      <border diagonalUp="0" diagonalDown="0" outline="0">
        <left/>
        <right style="dotted">
          <color theme="3" tint="0.39997558519241921"/>
        </right>
        <top/>
        <bottom/>
      </border>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top" textRotation="0" wrapText="0" indent="0" justifyLastLine="0" shrinkToFit="0" readingOrder="0"/>
    </dxf>
    <dxf>
      <font>
        <b/>
        <i val="0"/>
        <strike val="0"/>
        <condense val="0"/>
        <extend val="0"/>
        <outline val="0"/>
        <shadow val="0"/>
        <u val="none"/>
        <vertAlign val="baseline"/>
        <sz val="11"/>
        <color theme="0"/>
        <name val="Calibri"/>
        <scheme val="minor"/>
      </font>
      <numFmt numFmtId="164" formatCode="#,##0.00\ &quot;€&quo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center" textRotation="0" wrapText="0" indent="0" justifyLastLine="0" shrinkToFit="0" readingOrder="0"/>
      <border diagonalUp="0" diagonalDown="0" outline="0">
        <left style="dotted">
          <color theme="3" tint="0.39997558519241921"/>
        </left>
        <right style="dotted">
          <color theme="3" tint="0.39997558519241921"/>
        </right>
        <top/>
        <bottom/>
      </border>
    </dxf>
    <dxf>
      <font>
        <b val="0"/>
        <i val="0"/>
        <strike val="0"/>
        <condense val="0"/>
        <extend val="0"/>
        <outline val="0"/>
        <shadow val="0"/>
        <u val="none"/>
        <vertAlign val="baseline"/>
        <sz val="10"/>
        <color theme="1"/>
        <name val="Calibri"/>
        <scheme val="minor"/>
      </font>
      <numFmt numFmtId="164" formatCode="#,##0.00\ &quot;€&quot;"/>
      <alignment horizontal="center" vertical="center" textRotation="0" wrapText="0" indent="0" justifyLastLine="0" shrinkToFit="0" readingOrder="0"/>
      <border diagonalUp="0" diagonalDown="0" outline="0">
        <left style="dotted">
          <color theme="3" tint="0.39997558519241921"/>
        </left>
        <right/>
        <top/>
        <bottom/>
      </border>
    </dxf>
    <dxf>
      <font>
        <b val="0"/>
        <i val="0"/>
        <strike val="0"/>
        <condense val="0"/>
        <extend val="0"/>
        <outline val="0"/>
        <shadow val="0"/>
        <u val="none"/>
        <vertAlign val="baseline"/>
        <sz val="10"/>
        <color theme="1"/>
        <name val="Calibri"/>
        <scheme val="minor"/>
      </font>
      <numFmt numFmtId="164" formatCode="#,##0.00\ &quot;€&quot;"/>
      <alignment horizontal="center" vertical="center" textRotation="0" wrapText="0" indent="0" justifyLastLine="0" shrinkToFit="0" readingOrder="0"/>
      <border diagonalUp="0" diagonalDown="0" outline="0">
        <left/>
        <right style="dotted">
          <color theme="3" tint="0.39997558519241921"/>
        </right>
        <top/>
        <bottom/>
      </border>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top" textRotation="0" wrapText="0" indent="0" justifyLastLine="0" shrinkToFit="0" readingOrder="0"/>
    </dxf>
    <dxf>
      <font>
        <b/>
        <i val="0"/>
        <strike val="0"/>
        <condense val="0"/>
        <extend val="0"/>
        <outline val="0"/>
        <shadow val="0"/>
        <u val="none"/>
        <vertAlign val="baseline"/>
        <sz val="11"/>
        <color theme="0"/>
        <name val="Calibri"/>
        <scheme val="minor"/>
      </font>
      <numFmt numFmtId="164" formatCode="#,##0.00\ &quot;€&quot;"/>
      <alignment horizontal="left"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10"/>
        <color theme="1"/>
        <name val="Calibri"/>
        <scheme val="minor"/>
      </font>
      <numFmt numFmtId="167" formatCode="#,##0.00\ [$€-407]"/>
      <alignment horizontal="center" vertical="center" textRotation="0" indent="0" justifyLastLine="0" shrinkToFit="0" readingOrder="0"/>
      <border diagonalUp="0" diagonalDown="0" outline="0">
        <left style="dotted">
          <color theme="3" tint="0.39997558519241921"/>
        </left>
        <right/>
        <top/>
        <bottom/>
      </border>
    </dxf>
    <dxf>
      <font>
        <b val="0"/>
        <i val="0"/>
        <strike val="0"/>
        <condense val="0"/>
        <extend val="0"/>
        <outline val="0"/>
        <shadow val="0"/>
        <u val="none"/>
        <vertAlign val="baseline"/>
        <sz val="10"/>
        <color theme="1"/>
        <name val="Calibri"/>
        <scheme val="minor"/>
      </font>
      <numFmt numFmtId="167" formatCode="#,##0.00\ [$€-407]"/>
      <alignment horizontal="center" vertical="center" textRotation="0" indent="0" justifyLastLine="0" shrinkToFit="0" readingOrder="0"/>
      <border diagonalUp="0" diagonalDown="0" outline="0">
        <left style="dotted">
          <color theme="3" tint="0.39997558519241921"/>
        </left>
        <right style="dotted">
          <color theme="3" tint="0.39997558519241921"/>
        </right>
        <top/>
        <bottom/>
      </border>
    </dxf>
    <dxf>
      <font>
        <b val="0"/>
        <i val="0"/>
        <strike val="0"/>
        <condense val="0"/>
        <extend val="0"/>
        <outline val="0"/>
        <shadow val="0"/>
        <u val="none"/>
        <vertAlign val="baseline"/>
        <sz val="10"/>
        <color theme="1"/>
        <name val="Calibri"/>
        <scheme val="minor"/>
      </font>
      <numFmt numFmtId="167" formatCode="#,##0.00\ [$€-407]"/>
      <alignment horizontal="center" vertical="center" textRotation="0" wrapText="1" indent="0" justifyLastLine="0" shrinkToFit="0" readingOrder="0"/>
      <border diagonalUp="0" diagonalDown="0" outline="0">
        <left/>
        <right style="dotted">
          <color theme="3" tint="0.39997558519241921"/>
        </right>
        <top/>
        <bottom/>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1"/>
        <color theme="0"/>
        <name val="Calibri"/>
        <scheme val="minor"/>
      </font>
      <numFmt numFmtId="164" formatCode="#,##0.00\ &quot;€&quot;"/>
      <alignment horizontal="general" vertical="bottom" textRotation="0" wrapText="1" indent="0" justifyLastLine="0" shrinkToFit="0" readingOrder="0"/>
    </dxf>
    <dxf>
      <font>
        <b val="0"/>
        <i val="0"/>
        <strike val="0"/>
        <condense val="0"/>
        <extend val="0"/>
        <outline val="0"/>
        <shadow val="0"/>
        <u val="none"/>
        <vertAlign val="baseline"/>
        <sz val="10"/>
        <color auto="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164" formatCode="#,##0.00\ &quot;€&quot;"/>
      <alignment horizontal="center"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164" formatCode="#,##0.00\ &quot;€&quot;"/>
      <alignment horizontal="center"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164" formatCode="#,##0.00\ &quot;€&quot;"/>
      <alignment horizontal="center" vertical="center" textRotation="0" wrapText="0" indent="0" justifyLastLine="0" shrinkToFit="0" readingOrder="0"/>
      <border diagonalUp="0" diagonalDown="0" outline="0">
        <left style="dotted">
          <color theme="3" tint="0.39997558519241921"/>
        </left>
        <right/>
        <top/>
        <bottom/>
      </border>
    </dxf>
    <dxf>
      <font>
        <b val="0"/>
        <i val="0"/>
        <strike val="0"/>
        <condense val="0"/>
        <extend val="0"/>
        <outline val="0"/>
        <shadow val="0"/>
        <u val="none"/>
        <vertAlign val="baseline"/>
        <sz val="10"/>
        <color auto="1"/>
        <name val="Calibri"/>
        <scheme val="minor"/>
      </font>
      <numFmt numFmtId="164" formatCode="#,##0.00\ &quot;€&quot;"/>
      <alignment horizontal="center" vertical="center" textRotation="0" wrapText="0" indent="0" justifyLastLine="0" shrinkToFit="0" readingOrder="0"/>
      <border diagonalUp="0" diagonalDown="0" outline="0">
        <left style="dotted">
          <color theme="3" tint="0.39997558519241921"/>
        </left>
        <right style="dotted">
          <color theme="3" tint="0.39997558519241921"/>
        </right>
        <top/>
        <bottom/>
      </border>
    </dxf>
    <dxf>
      <font>
        <b val="0"/>
        <i val="0"/>
        <strike val="0"/>
        <condense val="0"/>
        <extend val="0"/>
        <outline val="0"/>
        <shadow val="0"/>
        <u val="none"/>
        <vertAlign val="baseline"/>
        <sz val="10"/>
        <color auto="1"/>
        <name val="Calibri"/>
        <scheme val="minor"/>
      </font>
      <numFmt numFmtId="164" formatCode="#,##0.00\ &quot;€&quot;"/>
      <alignment horizontal="center" vertical="center" textRotation="0" wrapText="0" indent="0" justifyLastLine="0" shrinkToFit="0" readingOrder="0"/>
      <border diagonalUp="0" diagonalDown="0" outline="0">
        <left/>
        <right style="dotted">
          <color theme="3" tint="0.39997558519241921"/>
        </right>
        <top/>
        <bottom/>
      </border>
    </dxf>
    <dxf>
      <font>
        <b val="0"/>
        <i val="0"/>
        <strike val="0"/>
        <condense val="0"/>
        <extend val="0"/>
        <outline val="0"/>
        <shadow val="0"/>
        <u val="none"/>
        <vertAlign val="baseline"/>
        <sz val="10"/>
        <color auto="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0"/>
        <color auto="1"/>
        <name val="Calibri"/>
        <scheme val="minor"/>
      </font>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numFmt numFmtId="164" formatCode="#,##0.00\ &quot;€&quot;"/>
      <alignment horizontal="left"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center" textRotation="0" wrapText="0" indent="0" justifyLastLine="0" shrinkToFit="0" readingOrder="0"/>
      <border diagonalUp="0" diagonalDown="0" outline="0">
        <left style="dotted">
          <color theme="3" tint="0.39997558519241921"/>
        </left>
        <right style="dotted">
          <color theme="3" tint="0.39997558519241921"/>
        </right>
        <top/>
        <bottom/>
      </border>
    </dxf>
    <dxf>
      <font>
        <b val="0"/>
        <i val="0"/>
        <strike val="0"/>
        <condense val="0"/>
        <extend val="0"/>
        <outline val="0"/>
        <shadow val="0"/>
        <u val="none"/>
        <vertAlign val="baseline"/>
        <sz val="10"/>
        <color theme="1"/>
        <name val="Calibri"/>
        <scheme val="minor"/>
      </font>
      <numFmt numFmtId="164" formatCode="#,##0.00\ &quot;€&quo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64" formatCode="#,##0.00\ &quot;€&quot;"/>
      <alignment horizontal="center" vertical="center" textRotation="0" wrapText="0" indent="0" justifyLastLine="0" shrinkToFit="0" readingOrder="0"/>
      <border diagonalUp="0" diagonalDown="0" outline="0">
        <left style="dotted">
          <color theme="3" tint="0.39997558519241921"/>
        </left>
        <right style="dotted">
          <color theme="3" tint="0.39997558519241921"/>
        </right>
        <top/>
        <bottom/>
      </border>
    </dxf>
    <dxf>
      <font>
        <b val="0"/>
        <i val="0"/>
        <strike val="0"/>
        <condense val="0"/>
        <extend val="0"/>
        <outline val="0"/>
        <shadow val="0"/>
        <u val="none"/>
        <vertAlign val="baseline"/>
        <sz val="10"/>
        <color theme="1"/>
        <name val="Calibri"/>
        <scheme val="minor"/>
      </font>
      <numFmt numFmtId="164" formatCode="#,##0.00\ &quot;€&quot;"/>
      <alignment horizontal="center" vertical="center" textRotation="0" wrapText="0" indent="0" justifyLastLine="0" shrinkToFit="0" readingOrder="0"/>
      <border diagonalUp="0" diagonalDown="0" outline="0">
        <left/>
        <right style="dotted">
          <color theme="3" tint="0.39997558519241921"/>
        </right>
        <top/>
        <bottom/>
      </border>
    </dxf>
    <dxf>
      <font>
        <b val="0"/>
        <i val="0"/>
        <strike val="0"/>
        <condense val="0"/>
        <extend val="0"/>
        <outline val="0"/>
        <shadow val="0"/>
        <u val="none"/>
        <vertAlign val="baseline"/>
        <sz val="10"/>
        <color auto="1"/>
        <name val="Calibri"/>
        <scheme val="minor"/>
      </font>
      <numFmt numFmtId="164" formatCode="#,##0.00\ &quot;€&quot;"/>
      <alignment horizontal="center" vertical="center" textRotation="0" wrapText="0" indent="0" justifyLastLine="0" shrinkToFit="0" readingOrder="0"/>
    </dxf>
    <dxf>
      <font>
        <b val="0"/>
        <i val="0"/>
        <strike val="0"/>
        <condense val="0"/>
        <extend val="0"/>
        <outline val="0"/>
        <shadow val="0"/>
        <u val="none"/>
        <vertAlign val="baseline"/>
        <sz val="10"/>
        <color auto="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numFmt numFmtId="164" formatCode="#,##0.00\ &quot;€&quo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numFmt numFmtId="164" formatCode="#,##0.00\ &quot;€&quot;"/>
      <alignment horizontal="center" vertical="center" textRotation="0" wrapText="0" indent="0" justifyLastLine="0" shrinkToFit="0" readingOrder="0"/>
      <border diagonalUp="0" diagonalDown="0" outline="0">
        <left style="dotted">
          <color indexed="64"/>
        </left>
        <right style="dotted">
          <color indexed="64"/>
        </right>
        <top/>
        <bottom/>
      </border>
    </dxf>
    <dxf>
      <font>
        <b val="0"/>
        <i val="0"/>
        <strike val="0"/>
        <condense val="0"/>
        <extend val="0"/>
        <outline val="0"/>
        <shadow val="0"/>
        <u val="none"/>
        <vertAlign val="baseline"/>
        <sz val="11"/>
        <color auto="1"/>
        <name val="Calibri"/>
        <scheme val="minor"/>
      </font>
      <numFmt numFmtId="164" formatCode="#,##0.00\ &quot;€&quot;"/>
      <alignment horizontal="center" vertical="center" textRotation="0" wrapText="0" indent="0" justifyLastLine="0" shrinkToFit="0" readingOrder="0"/>
      <border diagonalUp="0" diagonalDown="0" outline="0">
        <left style="dotted">
          <color indexed="64"/>
        </left>
        <right style="dotted">
          <color indexed="64"/>
        </right>
        <top/>
        <bottom/>
      </border>
    </dxf>
    <dxf>
      <font>
        <b val="0"/>
        <i val="0"/>
        <strike val="0"/>
        <condense val="0"/>
        <extend val="0"/>
        <outline val="0"/>
        <shadow val="0"/>
        <u val="none"/>
        <vertAlign val="baseline"/>
        <sz val="11"/>
        <color auto="1"/>
        <name val="Calibri"/>
        <scheme val="minor"/>
      </font>
      <numFmt numFmtId="164" formatCode="#,##0.00\ &quot;€&quot;"/>
      <alignment horizontal="center" vertical="center" textRotation="0" wrapText="0" indent="0" justifyLastLine="0" shrinkToFit="0" readingOrder="0"/>
      <border diagonalUp="0" diagonalDown="0" outline="0">
        <left style="dotted">
          <color indexed="64"/>
        </left>
        <right style="dotted">
          <color indexed="64"/>
        </right>
        <top/>
        <bottom/>
      </border>
    </dxf>
    <dxf>
      <font>
        <b val="0"/>
        <i val="0"/>
        <strike val="0"/>
        <condense val="0"/>
        <extend val="0"/>
        <outline val="0"/>
        <shadow val="0"/>
        <u val="none"/>
        <vertAlign val="baseline"/>
        <sz val="11"/>
        <color auto="1"/>
        <name val="Calibri"/>
        <scheme val="minor"/>
      </font>
      <numFmt numFmtId="164" formatCode="#,##0.00\ &quot;€&quot;"/>
      <alignment horizontal="center" vertical="center" textRotation="0" wrapText="0" indent="0" justifyLastLine="0" shrinkToFit="0" readingOrder="0"/>
      <border diagonalUp="0" diagonalDown="0" outline="0">
        <left style="dotted">
          <color indexed="64"/>
        </left>
        <right style="dotted">
          <color indexed="64"/>
        </right>
        <top/>
        <bottom/>
      </border>
    </dxf>
    <dxf>
      <font>
        <b val="0"/>
        <i val="0"/>
        <strike val="0"/>
        <condense val="0"/>
        <extend val="0"/>
        <outline val="0"/>
        <shadow val="0"/>
        <u val="none"/>
        <vertAlign val="baseline"/>
        <sz val="11"/>
        <color auto="1"/>
        <name val="Calibri"/>
        <scheme val="minor"/>
      </font>
      <numFmt numFmtId="164" formatCode="#,##0.00\ &quot;€&quot;"/>
      <alignment horizontal="center" vertical="center" textRotation="0" wrapText="0" indent="0" justifyLastLine="0" shrinkToFit="0" readingOrder="0"/>
      <border diagonalUp="0" diagonalDown="0" outline="0">
        <left style="dotted">
          <color indexed="64"/>
        </left>
        <right style="dotted">
          <color indexed="64"/>
        </right>
        <top/>
        <bottom/>
      </border>
    </dxf>
    <dxf>
      <font>
        <b val="0"/>
        <i val="0"/>
        <strike val="0"/>
        <condense val="0"/>
        <extend val="0"/>
        <outline val="0"/>
        <shadow val="0"/>
        <u val="none"/>
        <vertAlign val="baseline"/>
        <sz val="11"/>
        <color auto="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dxf>
    <dxf>
      <font>
        <b/>
        <i val="0"/>
        <strike val="0"/>
        <condense val="0"/>
        <extend val="0"/>
        <outline val="0"/>
        <shadow val="0"/>
        <u val="none"/>
        <vertAlign val="baseline"/>
        <sz val="11"/>
        <color theme="0"/>
        <name val="Calibri"/>
        <scheme val="minor"/>
      </font>
      <numFmt numFmtId="164" formatCode="#,##0.00\ &quot;€&quot;"/>
      <alignment horizontal="left" vertical="bottom" textRotation="0" wrapText="1" indent="0" justifyLastLine="0" shrinkToFit="0" readingOrder="0"/>
    </dxf>
  </dxfs>
  <tableStyles count="0" defaultTableStyle="TableStyleMedium2" defaultPivotStyle="PivotStyleLight16"/>
  <colors>
    <mruColors>
      <color rgb="FFFFFFCC"/>
      <color rgb="FFEE0000"/>
      <color rgb="FFFF3300"/>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s>
</file>

<file path=xl/tables/table1.xml><?xml version="1.0" encoding="utf-8"?>
<table xmlns="http://schemas.openxmlformats.org/spreadsheetml/2006/main" id="6" name="Table6" displayName="Table6" ref="A2:I10" headerRowDxfId="284" dataDxfId="283">
  <autoFilter ref="A2:I10"/>
  <tableColumns count="9">
    <tableColumn id="1" name="Model" totalsRowLabel="Total" dataDxfId="282"/>
    <tableColumn id="2" name="Art. Nr. / _x000a_Part No." dataDxfId="281"/>
    <tableColumn id="3" name="Bezeichnung" dataDxfId="280"/>
    <tableColumn id="4" name="Description" dataDxfId="279"/>
    <tableColumn id="13" name="UVP_x000a_MSRP " dataDxfId="278"/>
    <tableColumn id="14" name="Nettopreis_x000a_net price" dataDxfId="277">
      <calculatedColumnFormula>SUM(E:E/1.19)</calculatedColumnFormula>
    </tableColumn>
    <tableColumn id="5" name="Händlerpreis_x000a_dealer price" dataDxfId="276">
      <calculatedColumnFormula>SUM(F:F/100*80)</calculatedColumnFormula>
    </tableColumn>
    <tableColumn id="9" name="ECE" dataDxfId="275"/>
    <tableColumn id="10" name="Teilegutachten_x000a_Part certificate" dataDxfId="274"/>
  </tableColumns>
  <tableStyleInfo name="TableStyleMedium2" showFirstColumn="1" showLastColumn="0" showRowStripes="1" showColumnStripes="0"/>
</table>
</file>

<file path=xl/tables/table10.xml><?xml version="1.0" encoding="utf-8"?>
<table xmlns="http://schemas.openxmlformats.org/spreadsheetml/2006/main" id="17" name="Table17" displayName="Table17" ref="A2:I7" totalsRowShown="0" headerRowDxfId="184" dataDxfId="183">
  <autoFilter ref="A2:I7"/>
  <tableColumns count="9">
    <tableColumn id="1" name="Model" dataDxfId="182"/>
    <tableColumn id="2" name="Art. Nr. / _x000a_Part No." dataDxfId="181"/>
    <tableColumn id="3" name="Bezeichnung" dataDxfId="180"/>
    <tableColumn id="4" name="Description" dataDxfId="179"/>
    <tableColumn id="12" name="UVP_x000a_MSRP " dataDxfId="178"/>
    <tableColumn id="5" name="Nettopreis_x000a_net price" dataDxfId="177">
      <calculatedColumnFormula>SUM(E:E/1.19)</calculatedColumnFormula>
    </tableColumn>
    <tableColumn id="6" name="Händlerpreis_x000a_dealer price" dataDxfId="176">
      <calculatedColumnFormula>SUM(F:F/100*80)</calculatedColumnFormula>
    </tableColumn>
    <tableColumn id="9" name="ECE" dataDxfId="175"/>
    <tableColumn id="10" name="Teilegutachten_x000a_Part certificate" dataDxfId="174"/>
  </tableColumns>
  <tableStyleInfo name="TableStyleMedium2" showFirstColumn="0" showLastColumn="0" showRowStripes="1" showColumnStripes="0"/>
</table>
</file>

<file path=xl/tables/table11.xml><?xml version="1.0" encoding="utf-8"?>
<table xmlns="http://schemas.openxmlformats.org/spreadsheetml/2006/main" id="18" name="Table18" displayName="Table18" ref="A2:I189" totalsRowShown="0" headerRowDxfId="173" dataDxfId="172">
  <autoFilter ref="A2:I189"/>
  <tableColumns count="9">
    <tableColumn id="1" name="Model" dataDxfId="171"/>
    <tableColumn id="2" name="Art. Nr. / _x000a_Part No." dataDxfId="170"/>
    <tableColumn id="3" name="Bezeichnung" dataDxfId="169"/>
    <tableColumn id="4" name="Description" dataDxfId="168"/>
    <tableColumn id="11" name="UVP_x000a_MSRP " dataDxfId="167"/>
    <tableColumn id="12" name="Nettopreis_x000a_net price" dataDxfId="166">
      <calculatedColumnFormula>SUM(E:E/1.19)</calculatedColumnFormula>
    </tableColumn>
    <tableColumn id="5" name="Händlerpreis_x000a_dealer price" dataDxfId="165">
      <calculatedColumnFormula>SUM(F:F/100*80)</calculatedColumnFormula>
    </tableColumn>
    <tableColumn id="9" name="ECE" dataDxfId="164"/>
    <tableColumn id="10" name="Teilegutachten_x000a_Part certificate" dataDxfId="163"/>
  </tableColumns>
  <tableStyleInfo name="TableStyleMedium2" showFirstColumn="0" showLastColumn="0" showRowStripes="1" showColumnStripes="0"/>
</table>
</file>

<file path=xl/tables/table12.xml><?xml version="1.0" encoding="utf-8"?>
<table xmlns="http://schemas.openxmlformats.org/spreadsheetml/2006/main" id="19" name="Table19" displayName="Table19" ref="A2:I134" totalsRowShown="0" headerRowDxfId="162" dataDxfId="161">
  <autoFilter ref="A2:I134"/>
  <tableColumns count="9">
    <tableColumn id="1" name="Model" dataDxfId="160"/>
    <tableColumn id="2" name="Art. Nr. / _x000a_Part No." dataDxfId="159"/>
    <tableColumn id="3" name="Bezeichnung" dataDxfId="158"/>
    <tableColumn id="4" name="Description" dataDxfId="157"/>
    <tableColumn id="5" name="UVP_x000a_MSRP " dataDxfId="156"/>
    <tableColumn id="6" name="Nettopreis_x000a_net price" dataDxfId="155">
      <calculatedColumnFormula>SUM(E:E/1.19)</calculatedColumnFormula>
    </tableColumn>
    <tableColumn id="12" name="Händlerpreis_x000a_dealer price" dataDxfId="154">
      <calculatedColumnFormula>SUM(F:F/100*80)</calculatedColumnFormula>
    </tableColumn>
    <tableColumn id="9" name="ECE" dataDxfId="153"/>
    <tableColumn id="10" name="Teilegutachten_x000a_Part certificate" dataDxfId="152"/>
  </tableColumns>
  <tableStyleInfo name="TableStyleMedium2" showFirstColumn="0" showLastColumn="0" showRowStripes="1" showColumnStripes="0"/>
</table>
</file>

<file path=xl/tables/table13.xml><?xml version="1.0" encoding="utf-8"?>
<table xmlns="http://schemas.openxmlformats.org/spreadsheetml/2006/main" id="20" name="Table20" displayName="Table20" ref="A2:I12" totalsRowShown="0" headerRowDxfId="151" dataDxfId="150">
  <autoFilter ref="A2:I12"/>
  <tableColumns count="9">
    <tableColumn id="1" name="Model" dataDxfId="149"/>
    <tableColumn id="2" name="Art. Nr. / _x000a_Part No." dataDxfId="148"/>
    <tableColumn id="3" name="Bezeichnung" dataDxfId="147"/>
    <tableColumn id="4" name="Description" dataDxfId="146"/>
    <tableColumn id="7" name="UVP_x000a_MSRP " dataDxfId="145"/>
    <tableColumn id="5" name="Nettopreis_x000a_net price" dataDxfId="144">
      <calculatedColumnFormula>SUM(E:E/1.19)</calculatedColumnFormula>
    </tableColumn>
    <tableColumn id="6" name="Händlerpreis_x000a_dealer price" dataDxfId="143">
      <calculatedColumnFormula>SUM(F:F/100*80)</calculatedColumnFormula>
    </tableColumn>
    <tableColumn id="9" name="ECE" dataDxfId="142"/>
    <tableColumn id="10" name="Teilegutachten_x000a_Part certificate" dataDxfId="141"/>
  </tableColumns>
  <tableStyleInfo name="TableStyleMedium2" showFirstColumn="0" showLastColumn="0" showRowStripes="1" showColumnStripes="0"/>
</table>
</file>

<file path=xl/tables/table14.xml><?xml version="1.0" encoding="utf-8"?>
<table xmlns="http://schemas.openxmlformats.org/spreadsheetml/2006/main" id="21" name="Table21" displayName="Table21" ref="A2:I56" totalsRowShown="0" headerRowDxfId="140" dataDxfId="139">
  <autoFilter ref="A2:I56"/>
  <tableColumns count="9">
    <tableColumn id="1" name="Model" dataDxfId="138"/>
    <tableColumn id="2" name="Art. Nr. / _x000a_Part No." dataDxfId="137"/>
    <tableColumn id="3" name="Bezeichnung" dataDxfId="136"/>
    <tableColumn id="4" name="Description" dataDxfId="135"/>
    <tableColumn id="7" name="UVP_x000a_MSRP " dataDxfId="134"/>
    <tableColumn id="6" name="Nettopreis_x000a_net price" dataDxfId="133">
      <calculatedColumnFormula>SUM(E:E/1.19)</calculatedColumnFormula>
    </tableColumn>
    <tableColumn id="12" name="Händlerpreis_x000a_dealer price" dataDxfId="132">
      <calculatedColumnFormula>SUM(F:F/100*80)</calculatedColumnFormula>
    </tableColumn>
    <tableColumn id="9" name="ECE" dataDxfId="131"/>
    <tableColumn id="10" name="Teilegutachten_x000a_Part certificate" dataDxfId="130"/>
  </tableColumns>
  <tableStyleInfo name="TableStyleMedium2" showFirstColumn="0" showLastColumn="0" showRowStripes="1" showColumnStripes="0"/>
</table>
</file>

<file path=xl/tables/table15.xml><?xml version="1.0" encoding="utf-8"?>
<table xmlns="http://schemas.openxmlformats.org/spreadsheetml/2006/main" id="22" name="Table22" displayName="Table22" ref="A2:I7" totalsRowShown="0" headerRowDxfId="129" dataDxfId="128">
  <autoFilter ref="A2:I7"/>
  <tableColumns count="9">
    <tableColumn id="1" name="Model" dataDxfId="127"/>
    <tableColumn id="2" name="Art. Nr. / _x000a_Part No." dataDxfId="126"/>
    <tableColumn id="3" name="Bezeichnung" dataDxfId="125"/>
    <tableColumn id="4" name="Description" dataDxfId="124"/>
    <tableColumn id="5" name="UVP_x000a_MSRP " dataDxfId="123"/>
    <tableColumn id="7" name="Nettopreis_x000a_net price" dataDxfId="122">
      <calculatedColumnFormula>SUM(E:E/1.19)</calculatedColumnFormula>
    </tableColumn>
    <tableColumn id="8" name="Händlerpreis_x000a_dealer price" dataDxfId="121">
      <calculatedColumnFormula>SUM(F:F/100*80)</calculatedColumnFormula>
    </tableColumn>
    <tableColumn id="9" name="ECE" dataDxfId="120"/>
    <tableColumn id="10" name="Teilegutachten_x000a_Part certificate" dataDxfId="119"/>
  </tableColumns>
  <tableStyleInfo name="TableStyleMedium2" showFirstColumn="0" showLastColumn="0" showRowStripes="1" showColumnStripes="0"/>
</table>
</file>

<file path=xl/tables/table16.xml><?xml version="1.0" encoding="utf-8"?>
<table xmlns="http://schemas.openxmlformats.org/spreadsheetml/2006/main" id="23" name="Table23" displayName="Table23" ref="A2:I3" totalsRowShown="0" headerRowDxfId="118" dataDxfId="117">
  <autoFilter ref="A2:I3"/>
  <tableColumns count="9">
    <tableColumn id="1" name="Model" dataDxfId="116"/>
    <tableColumn id="2" name="Art. Nr. / _x000a_Part No." dataDxfId="115"/>
    <tableColumn id="3" name="Bezeichnung" dataDxfId="114"/>
    <tableColumn id="4" name="Description" dataDxfId="113"/>
    <tableColumn id="7" name="UVP_x000a_MSRP " dataDxfId="112"/>
    <tableColumn id="6" name="Nettopreis_x000a_net price" dataDxfId="111">
      <calculatedColumnFormula>SUM(E:E/1.19)</calculatedColumnFormula>
    </tableColumn>
    <tableColumn id="12" name="Händlerpreis_x000a_dealer price" dataDxfId="110">
      <calculatedColumnFormula>SUM(F:F/100*80)</calculatedColumnFormula>
    </tableColumn>
    <tableColumn id="9" name="ECE" dataDxfId="109"/>
    <tableColumn id="10" name="Teilegutachten_x000a_Part certificate" dataDxfId="108"/>
  </tableColumns>
  <tableStyleInfo name="TableStyleMedium2" showFirstColumn="0" showLastColumn="0" showRowStripes="1" showColumnStripes="0"/>
</table>
</file>

<file path=xl/tables/table17.xml><?xml version="1.0" encoding="utf-8"?>
<table xmlns="http://schemas.openxmlformats.org/spreadsheetml/2006/main" id="24" name="Table24" displayName="Table24" ref="A2:I18" totalsRowShown="0" headerRowDxfId="107" dataDxfId="106">
  <autoFilter ref="A2:I18"/>
  <tableColumns count="9">
    <tableColumn id="1" name="Model" dataDxfId="105"/>
    <tableColumn id="2" name="Art. Nr. / _x000a_Part No." dataDxfId="104"/>
    <tableColumn id="3" name="Bezeichnung" dataDxfId="103"/>
    <tableColumn id="4" name="Description" dataDxfId="102"/>
    <tableColumn id="5" name="UVP_x000a_MSRP " dataDxfId="101"/>
    <tableColumn id="6" name="Nettopreis_x000a_net price" dataDxfId="100">
      <calculatedColumnFormula>SUM(E:E/1.19)</calculatedColumnFormula>
    </tableColumn>
    <tableColumn id="7" name="Händlerpreis_x000a_dealer price" dataDxfId="99">
      <calculatedColumnFormula>SUM(F:F/100*80)</calculatedColumnFormula>
    </tableColumn>
    <tableColumn id="9" name="ECE" dataDxfId="98"/>
    <tableColumn id="10" name="Teilegutachten_x000a_Part certificate" dataDxfId="97"/>
  </tableColumns>
  <tableStyleInfo name="TableStyleMedium2" showFirstColumn="0" showLastColumn="0" showRowStripes="1" showColumnStripes="0"/>
</table>
</file>

<file path=xl/tables/table18.xml><?xml version="1.0" encoding="utf-8"?>
<table xmlns="http://schemas.openxmlformats.org/spreadsheetml/2006/main" id="25" name="Table25" displayName="Table25" ref="A2:I10" totalsRowShown="0" headerRowDxfId="96" dataDxfId="95">
  <autoFilter ref="A2:I10"/>
  <tableColumns count="9">
    <tableColumn id="1" name="Model" dataDxfId="94"/>
    <tableColumn id="2" name="Art. Nr. / _x000a_Part No." dataDxfId="93"/>
    <tableColumn id="3" name="Bezeichnung" dataDxfId="92"/>
    <tableColumn id="4" name="Description" dataDxfId="91"/>
    <tableColumn id="5" name="UVP_x000a_MSRP " dataDxfId="90"/>
    <tableColumn id="6" name="Nettopreis_x000a_net price" dataDxfId="89">
      <calculatedColumnFormula>SUM(E:E/1.19)</calculatedColumnFormula>
    </tableColumn>
    <tableColumn id="7" name="Händlerpreis_x000a_dealer price" dataDxfId="88">
      <calculatedColumnFormula>SUM(F:F/100*80)</calculatedColumnFormula>
    </tableColumn>
    <tableColumn id="9" name="ECE" dataDxfId="87"/>
    <tableColumn id="10" name="Teilegutachten_x000a_Part certificate" dataDxfId="86"/>
  </tableColumns>
  <tableStyleInfo name="TableStyleMedium2" showFirstColumn="0" showLastColumn="0" showRowStripes="1" showColumnStripes="0"/>
</table>
</file>

<file path=xl/tables/table19.xml><?xml version="1.0" encoding="utf-8"?>
<table xmlns="http://schemas.openxmlformats.org/spreadsheetml/2006/main" id="26" name="Table26" displayName="Table26" ref="A2:I113" totalsRowShown="0" headerRowDxfId="85" dataDxfId="84">
  <autoFilter ref="A2:I113"/>
  <sortState ref="A3:I113">
    <sortCondition ref="B2:B113"/>
  </sortState>
  <tableColumns count="9">
    <tableColumn id="1" name="Model" dataDxfId="83"/>
    <tableColumn id="2" name="Art. Nr. / _x000a_Part No." dataDxfId="82"/>
    <tableColumn id="3" name="Bezeichnung" dataDxfId="81"/>
    <tableColumn id="4" name="Description" dataDxfId="80"/>
    <tableColumn id="7" name="UVP_x000a_MSRP " dataDxfId="79"/>
    <tableColumn id="5" name="Nettopreis_x000a_net price" dataDxfId="78">
      <calculatedColumnFormula>SUM(E:E/1.19)</calculatedColumnFormula>
    </tableColumn>
    <tableColumn id="6" name="Händlerpreis_x000a_dealer price" dataDxfId="77">
      <calculatedColumnFormula>SUM(F:F/100*80)</calculatedColumnFormula>
    </tableColumn>
    <tableColumn id="9" name="ECE" dataDxfId="76"/>
    <tableColumn id="10" name="Teilegutachten_x000a_Part certificate" dataDxfId="75"/>
  </tableColumns>
  <tableStyleInfo name="TableStyleMedium2" showFirstColumn="0" showLastColumn="0" showRowStripes="1" showColumnStripes="0"/>
</table>
</file>

<file path=xl/tables/table2.xml><?xml version="1.0" encoding="utf-8"?>
<table xmlns="http://schemas.openxmlformats.org/spreadsheetml/2006/main" id="7" name="Table7" displayName="Table7" ref="A2:I19" totalsRowShown="0" headerRowDxfId="273" dataDxfId="272">
  <autoFilter ref="A2:I19"/>
  <tableColumns count="9">
    <tableColumn id="1" name="Model" dataDxfId="271"/>
    <tableColumn id="2" name="Art. Nr. / _x000a_Part No." dataDxfId="270"/>
    <tableColumn id="3" name="Bezeichnung" dataDxfId="269"/>
    <tableColumn id="4" name="Description" dataDxfId="268"/>
    <tableColumn id="13" name="UVP_x000a_MSRP " dataDxfId="267"/>
    <tableColumn id="14" name="Nettopreis_x000a_net price" dataDxfId="266">
      <calculatedColumnFormula>SUM(E:E/1.19)</calculatedColumnFormula>
    </tableColumn>
    <tableColumn id="5" name="Händlerpreis_x000a_dealer price" dataDxfId="265">
      <calculatedColumnFormula>SUM(F:F/100*80)</calculatedColumnFormula>
    </tableColumn>
    <tableColumn id="9" name="ECE" dataDxfId="264"/>
    <tableColumn id="10" name="Teilegutachten_x000a_Part certificate" dataDxfId="263"/>
  </tableColumns>
  <tableStyleInfo name="TableStyleMedium2" showFirstColumn="0" showLastColumn="0" showRowStripes="1" showColumnStripes="0"/>
</table>
</file>

<file path=xl/tables/table20.xml><?xml version="1.0" encoding="utf-8"?>
<table xmlns="http://schemas.openxmlformats.org/spreadsheetml/2006/main" id="27" name="Table27" displayName="Table27" ref="A2:I14" totalsRowShown="0" headerRowDxfId="74" dataDxfId="73">
  <autoFilter ref="A2:I14"/>
  <tableColumns count="9">
    <tableColumn id="1" name="Model" dataDxfId="72"/>
    <tableColumn id="2" name="Art. Nr. / _x000a_Part No." dataDxfId="71"/>
    <tableColumn id="3" name="Bezeichnung" dataDxfId="70"/>
    <tableColumn id="4" name="Description" dataDxfId="69"/>
    <tableColumn id="5" name="UVP_x000a_MSRP " dataDxfId="68"/>
    <tableColumn id="8" name="Nettopreis_x000a_net price" dataDxfId="67">
      <calculatedColumnFormula>SUM(E:E/1.19)</calculatedColumnFormula>
    </tableColumn>
    <tableColumn id="6" name="Händlerpreis_x000a_dealer price" dataDxfId="66">
      <calculatedColumnFormula>SUM(F:F/100*80)</calculatedColumnFormula>
    </tableColumn>
    <tableColumn id="9" name="ECE" dataDxfId="65"/>
    <tableColumn id="10" name="Teilegutachten_x000a_Part certificate" dataDxfId="64"/>
  </tableColumns>
  <tableStyleInfo name="TableStyleMedium2" showFirstColumn="0" showLastColumn="0" showRowStripes="1" showColumnStripes="0"/>
</table>
</file>

<file path=xl/tables/table21.xml><?xml version="1.0" encoding="utf-8"?>
<table xmlns="http://schemas.openxmlformats.org/spreadsheetml/2006/main" id="28" name="Table28" displayName="Table28" ref="A2:I10" totalsRowShown="0" headerRowDxfId="63" dataDxfId="62">
  <autoFilter ref="A2:I10"/>
  <tableColumns count="9">
    <tableColumn id="1" name="Model" dataDxfId="61"/>
    <tableColumn id="2" name="Art. Nr. / _x000a_Part No." dataDxfId="60"/>
    <tableColumn id="3" name="Bezeichnung" dataDxfId="59"/>
    <tableColumn id="4" name="Description" dataDxfId="58"/>
    <tableColumn id="5" name="UVP_x000a_MSRP " dataDxfId="57"/>
    <tableColumn id="8" name="Nettopreis_x000a_net price" dataDxfId="56">
      <calculatedColumnFormula>SUM(E:E/1.19)</calculatedColumnFormula>
    </tableColumn>
    <tableColumn id="6" name="Händlerpreis_x000a_dealer price" dataDxfId="55">
      <calculatedColumnFormula>SUM(F:F/100*80)</calculatedColumnFormula>
    </tableColumn>
    <tableColumn id="9" name="ECE" dataDxfId="54"/>
    <tableColumn id="10" name="Teilegutachten_x000a_Part certificate" dataDxfId="53"/>
  </tableColumns>
  <tableStyleInfo name="TableStyleMedium2" showFirstColumn="0" showLastColumn="0" showRowStripes="1" showColumnStripes="0"/>
</table>
</file>

<file path=xl/tables/table22.xml><?xml version="1.0" encoding="utf-8"?>
<table xmlns="http://schemas.openxmlformats.org/spreadsheetml/2006/main" id="29" name="Table29" displayName="Table29" ref="A2:I3" totalsRowShown="0" headerRowDxfId="52">
  <autoFilter ref="A2:I3"/>
  <tableColumns count="9">
    <tableColumn id="1" name="Model" dataDxfId="51"/>
    <tableColumn id="2" name="Art. Nr. / _x000a_Part No." dataDxfId="50"/>
    <tableColumn id="3" name="Bezeichnung" dataDxfId="49"/>
    <tableColumn id="4" name="Description" dataDxfId="48"/>
    <tableColumn id="5" name="UVP_x000a_MSRP " dataDxfId="47"/>
    <tableColumn id="6" name="Nettopreis_x000a_net price" dataDxfId="46"/>
    <tableColumn id="7" name="Händlerpreis_x000a_dealer price" dataDxfId="45"/>
    <tableColumn id="9" name="ECE" dataDxfId="44"/>
    <tableColumn id="10" name="Teilegutachten_x000a_Part certificate" dataDxfId="43"/>
  </tableColumns>
  <tableStyleInfo name="TableStyleMedium2" showFirstColumn="0" showLastColumn="0" showRowStripes="1" showColumnStripes="0"/>
</table>
</file>

<file path=xl/tables/table23.xml><?xml version="1.0" encoding="utf-8"?>
<table xmlns="http://schemas.openxmlformats.org/spreadsheetml/2006/main" id="31" name="Table31" displayName="Table31" ref="A2:I5" totalsRowShown="0" headerRowDxfId="42">
  <autoFilter ref="A2:I5"/>
  <tableColumns count="9">
    <tableColumn id="1" name="Model" dataDxfId="41"/>
    <tableColumn id="2" name="Art. Nr. / _x000a_Part No."/>
    <tableColumn id="3" name="Bezeichnung" dataDxfId="40"/>
    <tableColumn id="4" name="Description" dataDxfId="39"/>
    <tableColumn id="5" name="UVP_x000a_MSRP " dataDxfId="38"/>
    <tableColumn id="6" name="Nettopreis_x000a_net price" dataDxfId="37">
      <calculatedColumnFormula>SUM(E:E/1.19)</calculatedColumnFormula>
    </tableColumn>
    <tableColumn id="7" name="Händlerpreis_x000a_dealer price" dataDxfId="36">
      <calculatedColumnFormula>SUM(F:F/100*80)</calculatedColumnFormula>
    </tableColumn>
    <tableColumn id="9" name="ECE" dataDxfId="35"/>
    <tableColumn id="10" name="Teilegutachten_x000a_Part certificate" dataDxfId="34"/>
  </tableColumns>
  <tableStyleInfo name="TableStyleMedium2" showFirstColumn="0" showLastColumn="0" showRowStripes="1" showColumnStripes="0"/>
</table>
</file>

<file path=xl/tables/table24.xml><?xml version="1.0" encoding="utf-8"?>
<table xmlns="http://schemas.openxmlformats.org/spreadsheetml/2006/main" id="30" name="Table30" displayName="Table30" ref="A2:I118" totalsRowShown="0" headerRowDxfId="33" dataDxfId="32">
  <autoFilter ref="A2:I118"/>
  <sortState ref="A3:I118">
    <sortCondition ref="A2:A118"/>
  </sortState>
  <tableColumns count="9">
    <tableColumn id="1" name="Model" dataDxfId="31"/>
    <tableColumn id="2" name="Art. Nr. / _x000a_Part No." dataDxfId="30"/>
    <tableColumn id="3" name="Bezeichnung" dataDxfId="29"/>
    <tableColumn id="4" name="Description" dataDxfId="28"/>
    <tableColumn id="5" name="UVP_x000a_MSRP " dataDxfId="27"/>
    <tableColumn id="6" name="Nettopreis_x000a_net price" dataDxfId="26">
      <calculatedColumnFormula>SUM(E:E/1.19)</calculatedColumnFormula>
    </tableColumn>
    <tableColumn id="7" name="Händlerpreis_x000a_dealer price" dataDxfId="25">
      <calculatedColumnFormula>SUM(F:F/100*80)</calculatedColumnFormula>
    </tableColumn>
    <tableColumn id="9" name="ECE" dataDxfId="24"/>
    <tableColumn id="10" name="Teilegutachten_x000a_Part certificate" dataDxfId="23"/>
  </tableColumns>
  <tableStyleInfo name="TableStyleMedium2" showFirstColumn="0" showLastColumn="0" showRowStripes="1" showColumnStripes="0"/>
</table>
</file>

<file path=xl/tables/table25.xml><?xml version="1.0" encoding="utf-8"?>
<table xmlns="http://schemas.openxmlformats.org/spreadsheetml/2006/main" id="32" name="Table32" displayName="Table32" ref="A2:I5" totalsRowShown="0" headerRowDxfId="22" dataDxfId="21">
  <autoFilter ref="A2:I5"/>
  <tableColumns count="9">
    <tableColumn id="1" name="Model" dataDxfId="20"/>
    <tableColumn id="2" name="Art. Nr. / _x000a_Part No." dataDxfId="19"/>
    <tableColumn id="3" name="Bezeichnung" dataDxfId="18"/>
    <tableColumn id="7" name="Description" dataDxfId="17"/>
    <tableColumn id="4" name="UVP_x000a_MSRP " dataDxfId="16"/>
    <tableColumn id="5" name="Nettopreis_x000a_net price" dataDxfId="15">
      <calculatedColumnFormula>SUM(E:E/1.19)</calculatedColumnFormula>
    </tableColumn>
    <tableColumn id="6" name="Händlerpreis_x000a_dealer price" dataDxfId="14">
      <calculatedColumnFormula>SUM(F:F/100*80)</calculatedColumnFormula>
    </tableColumn>
    <tableColumn id="8" name="ECE" dataDxfId="13"/>
    <tableColumn id="9" name="Teilegutachten_x000a_Part certificate" dataDxfId="12"/>
  </tableColumns>
  <tableStyleInfo name="TableStyleMedium2" showFirstColumn="0" showLastColumn="0" showRowStripes="1" showColumnStripes="0"/>
</table>
</file>

<file path=xl/tables/table26.xml><?xml version="1.0" encoding="utf-8"?>
<table xmlns="http://schemas.openxmlformats.org/spreadsheetml/2006/main" id="1" name="Table1" displayName="Table1" ref="B1:I30" totalsRowShown="0" headerRowDxfId="11" dataDxfId="9" headerRowBorderDxfId="10" tableBorderDxfId="8">
  <autoFilter ref="B1:I30"/>
  <tableColumns count="8">
    <tableColumn id="1" name="Art. Nr. / _x000a_Part No." dataDxfId="7"/>
    <tableColumn id="2" name="Bezeichnung" dataDxfId="6"/>
    <tableColumn id="3" name="Description" dataDxfId="5"/>
    <tableColumn id="4" name="UVP_x000a_MSRP " dataDxfId="4"/>
    <tableColumn id="5" name="Nettopreis_x000a_net price" dataDxfId="3">
      <calculatedColumnFormula>SUM(E:E/1.19)</calculatedColumnFormula>
    </tableColumn>
    <tableColumn id="6" name="Händlerpreis_x000a_dealer price" dataDxfId="2">
      <calculatedColumnFormula>SUM(F:F/100*80)</calculatedColumnFormula>
    </tableColumn>
    <tableColumn id="7" name="ECE" dataDxfId="1"/>
    <tableColumn id="8" name="Teilegutachten_x000a_Part certificate" dataDxfId="0"/>
  </tableColumns>
  <tableStyleInfo name="TableStyleMedium2" showFirstColumn="0" showLastColumn="0" showRowStripes="1" showColumnStripes="0"/>
</table>
</file>

<file path=xl/tables/table3.xml><?xml version="1.0" encoding="utf-8"?>
<table xmlns="http://schemas.openxmlformats.org/spreadsheetml/2006/main" id="8" name="Table8" displayName="Table8" ref="A2:J77" totalsRowShown="0" headerRowDxfId="262" dataDxfId="261">
  <autoFilter ref="A2:J77"/>
  <tableColumns count="10">
    <tableColumn id="1" name="Model" dataDxfId="260"/>
    <tableColumn id="2" name="Art. Nr. / _x000a_Part No." dataDxfId="259"/>
    <tableColumn id="3" name="Bezeichnung" dataDxfId="258"/>
    <tableColumn id="4" name="Description" dataDxfId="257"/>
    <tableColumn id="12" name="UVP_x000a_MSRP " dataDxfId="256"/>
    <tableColumn id="13" name="Nettopreis_x000a_net price" dataDxfId="255">
      <calculatedColumnFormula>SUM(E:E/1.19)</calculatedColumnFormula>
    </tableColumn>
    <tableColumn id="5" name="Händlerpreis_x000a_dealer price" dataDxfId="254">
      <calculatedColumnFormula>SUM(F:F/100*80)</calculatedColumnFormula>
    </tableColumn>
    <tableColumn id="9" name="ECE" dataDxfId="253"/>
    <tableColumn id="10" name="Teilegutachten_x000a_Part certificate" dataDxfId="252"/>
    <tableColumn id="6" name="Spalte1" dataDxfId="251"/>
  </tableColumns>
  <tableStyleInfo name="TableStyleMedium2" showFirstColumn="0" showLastColumn="0" showRowStripes="1" showColumnStripes="0"/>
</table>
</file>

<file path=xl/tables/table4.xml><?xml version="1.0" encoding="utf-8"?>
<table xmlns="http://schemas.openxmlformats.org/spreadsheetml/2006/main" id="9" name="Table9" displayName="Table9" ref="A2:I46" totalsRowShown="0" headerRowDxfId="250" dataDxfId="249">
  <autoFilter ref="A2:I46"/>
  <tableColumns count="9">
    <tableColumn id="1" name="Model" dataDxfId="248"/>
    <tableColumn id="2" name="Art. Nr. / _x000a_Part No." dataDxfId="247"/>
    <tableColumn id="3" name="Bezeichnung" dataDxfId="246"/>
    <tableColumn id="4" name="Description" dataDxfId="245"/>
    <tableColumn id="12" name="UVP_x000a_MSRP " dataDxfId="244"/>
    <tableColumn id="13" name="Nettopreis_x000a_net price" dataDxfId="243">
      <calculatedColumnFormula>SUM(E:E/1.19)</calculatedColumnFormula>
    </tableColumn>
    <tableColumn id="5" name="Händlerpreis_x000a_dealer price" dataDxfId="242">
      <calculatedColumnFormula>SUM(F:F/100*80)</calculatedColumnFormula>
    </tableColumn>
    <tableColumn id="9" name="ECE" dataDxfId="241"/>
    <tableColumn id="10" name="Teilegutachten_x000a_Part certificate" dataDxfId="240"/>
  </tableColumns>
  <tableStyleInfo name="TableStyleMedium2" showFirstColumn="0" showLastColumn="0" showRowStripes="1" showColumnStripes="0"/>
</table>
</file>

<file path=xl/tables/table5.xml><?xml version="1.0" encoding="utf-8"?>
<table xmlns="http://schemas.openxmlformats.org/spreadsheetml/2006/main" id="10" name="Table10" displayName="Table10" ref="A2:I13" totalsRowShown="0" headerRowDxfId="239" dataDxfId="238">
  <autoFilter ref="A2:I13"/>
  <tableColumns count="9">
    <tableColumn id="1" name="Model" dataDxfId="237"/>
    <tableColumn id="2" name="Art. Nr. / _x000a_Part No." dataDxfId="236"/>
    <tableColumn id="3" name="Bezeichnung" dataDxfId="235"/>
    <tableColumn id="4" name="Description" dataDxfId="234"/>
    <tableColumn id="11" name="UVP_x000a_MSRP " dataDxfId="233"/>
    <tableColumn id="5" name="Nettopreis_x000a_net price" dataDxfId="232">
      <calculatedColumnFormula>SUM(E:E/1.19)</calculatedColumnFormula>
    </tableColumn>
    <tableColumn id="6" name="Händlerpreis_x000a_dealer price" dataDxfId="231">
      <calculatedColumnFormula>SUM(F:F/100*80)</calculatedColumnFormula>
    </tableColumn>
    <tableColumn id="9" name="ECE" dataDxfId="230"/>
    <tableColumn id="10" name="Teilegutachten_x000a_Part certificate" dataDxfId="229"/>
  </tableColumns>
  <tableStyleInfo name="TableStyleMedium2" showFirstColumn="0" showLastColumn="0" showRowStripes="1" showColumnStripes="0"/>
</table>
</file>

<file path=xl/tables/table6.xml><?xml version="1.0" encoding="utf-8"?>
<table xmlns="http://schemas.openxmlformats.org/spreadsheetml/2006/main" id="11" name="Table11" displayName="Table11" ref="A2:I87" totalsRowShown="0" headerRowDxfId="228" dataDxfId="227">
  <autoFilter ref="A2:I87"/>
  <tableColumns count="9">
    <tableColumn id="1" name="Model" dataDxfId="226"/>
    <tableColumn id="2" name="Art. Nr. / _x000a_Part No." dataDxfId="225"/>
    <tableColumn id="3" name="Bezeichnung" dataDxfId="224"/>
    <tableColumn id="4" name="Description" dataDxfId="223"/>
    <tableColumn id="12" name="UVP_x000a_MSRP " dataDxfId="222"/>
    <tableColumn id="11" name="Nettopreis_x000a_net price" dataDxfId="221">
      <calculatedColumnFormula>SUM(E:E/1.19)</calculatedColumnFormula>
    </tableColumn>
    <tableColumn id="5" name="Händlerpreis_x000a_dealer price" dataDxfId="220">
      <calculatedColumnFormula>SUM(F:F/100*80)</calculatedColumnFormula>
    </tableColumn>
    <tableColumn id="9" name="ECE" dataDxfId="219"/>
    <tableColumn id="10" name="Teilegutachten_x000a_Part certificate" dataDxfId="218"/>
  </tableColumns>
  <tableStyleInfo name="TableStyleMedium2" showFirstColumn="0" showLastColumn="0" showRowStripes="1" showColumnStripes="0"/>
</table>
</file>

<file path=xl/tables/table7.xml><?xml version="1.0" encoding="utf-8"?>
<table xmlns="http://schemas.openxmlformats.org/spreadsheetml/2006/main" id="13" name="Table13" displayName="Table13" ref="A2:I4" totalsRowShown="0" headerRowDxfId="217" dataDxfId="216">
  <autoFilter ref="A2:I4"/>
  <tableColumns count="9">
    <tableColumn id="1" name="Model" dataDxfId="215"/>
    <tableColumn id="2" name="Art. Nr. / _x000a_Part No." dataDxfId="214"/>
    <tableColumn id="3" name="Bezeichnung" dataDxfId="213"/>
    <tableColumn id="4" name="Description" dataDxfId="212"/>
    <tableColumn id="12" name="UVP_x000a_MSRP " dataDxfId="211"/>
    <tableColumn id="13" name="Nettopreis_x000a_net price" dataDxfId="210">
      <calculatedColumnFormula>SUM(E:E/1.19)</calculatedColumnFormula>
    </tableColumn>
    <tableColumn id="5" name="Händlerpreis_x000a_dealer price" dataDxfId="209">
      <calculatedColumnFormula>SUM(F:F/100*80)</calculatedColumnFormula>
    </tableColumn>
    <tableColumn id="9" name="ECE" dataDxfId="208"/>
    <tableColumn id="10" name="Teilegutachten_x000a_Part certificate" dataDxfId="207"/>
  </tableColumns>
  <tableStyleInfo name="TableStyleMedium2" showFirstColumn="0" showLastColumn="0" showRowStripes="1" showColumnStripes="0"/>
</table>
</file>

<file path=xl/tables/table8.xml><?xml version="1.0" encoding="utf-8"?>
<table xmlns="http://schemas.openxmlformats.org/spreadsheetml/2006/main" id="14" name="Table14" displayName="Table14" ref="A2:I10" totalsRowShown="0" headerRowDxfId="206" dataDxfId="205">
  <autoFilter ref="A2:I10"/>
  <tableColumns count="9">
    <tableColumn id="1" name="Model" dataDxfId="204"/>
    <tableColumn id="2" name="Art. Nr. / _x000a_Part No." dataDxfId="203"/>
    <tableColumn id="3" name="Bezeichnung" dataDxfId="202"/>
    <tableColumn id="4" name="Description" dataDxfId="201"/>
    <tableColumn id="13" name="UVP_x000a_MSRP " dataDxfId="200"/>
    <tableColumn id="14" name="Nettopreis_x000a_net price" dataDxfId="199">
      <calculatedColumnFormula>SUM(E:E/1.19)</calculatedColumnFormula>
    </tableColumn>
    <tableColumn id="5" name="Händlerpreis_x000a_dealer price" dataDxfId="198">
      <calculatedColumnFormula>SUM(F:F/100*80)</calculatedColumnFormula>
    </tableColumn>
    <tableColumn id="9" name="ECE" dataDxfId="197"/>
    <tableColumn id="10" name="Teilegutachten_x000a_Part certificate" dataDxfId="196"/>
  </tableColumns>
  <tableStyleInfo name="TableStyleMedium2" showFirstColumn="0" showLastColumn="0" showRowStripes="1" showColumnStripes="0"/>
</table>
</file>

<file path=xl/tables/table9.xml><?xml version="1.0" encoding="utf-8"?>
<table xmlns="http://schemas.openxmlformats.org/spreadsheetml/2006/main" id="16" name="Table16" displayName="Table16" ref="A2:I4" totalsRowShown="0" headerRowDxfId="195" dataDxfId="194">
  <autoFilter ref="A2:I4"/>
  <tableColumns count="9">
    <tableColumn id="2" name="Model" dataDxfId="193"/>
    <tableColumn id="3" name="Art. Nr. / _x000a_Part No." dataDxfId="192"/>
    <tableColumn id="4" name="Bezeichnung" dataDxfId="191"/>
    <tableColumn id="5" name="Description" dataDxfId="190"/>
    <tableColumn id="1" name="UVP_x000a_MSRP " dataDxfId="189"/>
    <tableColumn id="13" name="Nettopreis_x000a_net price" dataDxfId="188">
      <calculatedColumnFormula>SUM(E:E/1.19)</calculatedColumnFormula>
    </tableColumn>
    <tableColumn id="6" name="Händlerpreis_x000a_dealer price" dataDxfId="187">
      <calculatedColumnFormula>SUM(F:F/100*80)</calculatedColumnFormula>
    </tableColumn>
    <tableColumn id="10" name="ECE" dataDxfId="186"/>
    <tableColumn id="11" name="Teilegutachten_x000a_Part certificate" dataDxfId="185"/>
  </tableColumns>
  <tableStyleInfo name="TableStyleMedium2"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capristo.de/for-alfa-romeo/"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hyperlink" Target="http://www.capristo.de/dodge/" TargetMode="External"/></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printerSettings" Target="../printerSettings/printerSettings9.bin"/><Relationship Id="rId1" Type="http://schemas.openxmlformats.org/officeDocument/2006/relationships/hyperlink" Target="http://www.capristo.de/for-ferrari/"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printerSettings" Target="../printerSettings/printerSettings10.bin"/><Relationship Id="rId1" Type="http://schemas.openxmlformats.org/officeDocument/2006/relationships/hyperlink" Target="http://www.capristo.de/composites-for-ferrari/" TargetMode="External"/></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printerSettings" Target="../printerSettings/printerSettings11.bin"/><Relationship Id="rId1" Type="http://schemas.openxmlformats.org/officeDocument/2006/relationships/hyperlink" Target="http://www.capristo.de/for-jaguar/"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capristo.de/for-jaguar/" TargetMode="External"/></Relationships>
</file>

<file path=xl/worksheets/_rels/sheet1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printerSettings" Target="../printerSettings/printerSettings12.bin"/><Relationship Id="rId1" Type="http://schemas.openxmlformats.org/officeDocument/2006/relationships/hyperlink" Target="http://www.capristo.de/for-lamborghini/" TargetMode="External"/></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hyperlink" Target="http://www.capristo.de/composites-fuer-lamborghini/" TargetMode="External"/></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hyperlink" Target="http://www.capristo.de/lotus/" TargetMode="Externa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printerSettings" Target="../printerSettings/printerSettings13.bin"/><Relationship Id="rId1" Type="http://schemas.openxmlformats.org/officeDocument/2006/relationships/hyperlink" Target="http://www.capristo.de/for-maserati/" TargetMode="Externa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printerSettings" Target="../printerSettings/printerSettings14.bin"/><Relationship Id="rId1" Type="http://schemas.openxmlformats.org/officeDocument/2006/relationships/hyperlink" Target="http://www.capristo.de/for-mclaren/"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www.capristo.de/for-aston-marti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printerSettings" Target="../printerSettings/printerSettings15.bin"/><Relationship Id="rId1" Type="http://schemas.openxmlformats.org/officeDocument/2006/relationships/hyperlink" Target="http://www.capristo.de/for-mercedes/" TargetMode="Externa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printerSettings" Target="../printerSettings/printerSettings16.bin"/><Relationship Id="rId1" Type="http://schemas.openxmlformats.org/officeDocument/2006/relationships/hyperlink" Target="http://www.capristo.de/composites-for-mercedes/" TargetMode="External"/></Relationships>
</file>

<file path=xl/worksheets/_rels/sheet22.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printerSettings" Target="../printerSettings/printerSettings17.bin"/><Relationship Id="rId1" Type="http://schemas.openxmlformats.org/officeDocument/2006/relationships/hyperlink" Target="http://www.capristo.de/for-nissan/" TargetMode="External"/></Relationships>
</file>

<file path=xl/worksheets/_rels/sheet23.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printerSettings" Target="../printerSettings/printerSettings18.bin"/><Relationship Id="rId1" Type="http://schemas.openxmlformats.org/officeDocument/2006/relationships/hyperlink" Target="http://www.capristo.de/for-pagani/" TargetMode="External"/></Relationships>
</file>

<file path=xl/worksheets/_rels/sheet24.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hyperlink" Target="https://www.capristo.de/rolls-royce-cullinan/"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printerSettings" Target="../printerSettings/printerSettings19.bin"/><Relationship Id="rId1" Type="http://schemas.openxmlformats.org/officeDocument/2006/relationships/hyperlink" Target="http://www.capristo.de/for-porsche/" TargetMode="External"/></Relationships>
</file>

<file path=xl/worksheets/_rels/sheet26.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printerSettings" Target="../printerSettings/printerSettings20.bin"/><Relationship Id="rId1" Type="http://schemas.openxmlformats.org/officeDocument/2006/relationships/hyperlink" Target="http://www.capristo.de/for-toyota/" TargetMode="External"/></Relationships>
</file>

<file path=xl/worksheets/_rels/sheet27.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3" Type="http://schemas.openxmlformats.org/officeDocument/2006/relationships/hyperlink" Target="http://www.capristo.de/en/exhaustsystems/ferrari/458-italia/ferrari-458-carbonteile.html?type=ferrari-458-italiaspider-schlossabdeckung-74" TargetMode="External"/><Relationship Id="rId18" Type="http://schemas.openxmlformats.org/officeDocument/2006/relationships/hyperlink" Target="http://www.capristo.de/en/exhaustsystems/ferrari/458-italia/ferrari-458-carbonteile.html?type=ferrari-458-carbon-spiegel-71" TargetMode="External"/><Relationship Id="rId26" Type="http://schemas.openxmlformats.org/officeDocument/2006/relationships/hyperlink" Target="http://www.capristo.de/en/exhaustsystems/ferrari/458-speciale/ferrari-458-carbonteile.html?type=ferrari-458-tankdeckel-92" TargetMode="External"/><Relationship Id="rId39" Type="http://schemas.openxmlformats.org/officeDocument/2006/relationships/hyperlink" Target="http://www.capristo.de/en/exhaustsystems/ferrari/458-speciale/ferrari-458-carbonteile.html?type=ferrari-458-luftfilterkasten--airbox-30" TargetMode="External"/><Relationship Id="rId21" Type="http://schemas.openxmlformats.org/officeDocument/2006/relationships/hyperlink" Target="http://www.capristo.de/en/exhaustsystems/ferrari/458-speciale/ferrari-458-carbonteile.html?type=ferrari-458-speciale-diffusor-109" TargetMode="External"/><Relationship Id="rId34" Type="http://schemas.openxmlformats.org/officeDocument/2006/relationships/hyperlink" Target="http://www.capristo.de/en/exhaustsystems/ferrari/458-speciale/ferrari-458-carbonteile.html?type=ferrari-458-specialeitalia-seitenverkleidungen-72" TargetMode="External"/><Relationship Id="rId42" Type="http://schemas.openxmlformats.org/officeDocument/2006/relationships/hyperlink" Target="http://www.capristo.de/en/exhaustsystems/ferrari/458-speciale/ferrari-458-carbonteile.html?type=ferrari-458-carbon-spiegel-71" TargetMode="External"/><Relationship Id="rId47" Type="http://schemas.openxmlformats.org/officeDocument/2006/relationships/hyperlink" Target="http://www.capristo.de/en/exhaustsystems/ferrari/458-spider/ferrari-458-carbonteile.html?type=ferrari-458-italiaspider-frontfluegel-80" TargetMode="External"/><Relationship Id="rId50" Type="http://schemas.openxmlformats.org/officeDocument/2006/relationships/hyperlink" Target="http://www.capristo.de/en/exhaustsystems/ferrari/458-spider/ferrari-458-carbonteile.html?type=ferrari-458-spider-carbon-seitenverkleidung-69" TargetMode="External"/><Relationship Id="rId55" Type="http://schemas.openxmlformats.org/officeDocument/2006/relationships/hyperlink" Target="http://www.capristo.de/en/exhaustsystems/ferrari/458-spider/ferrari-458-carbonteile.html?type=ferrari-458-spider-heckklappe-61" TargetMode="External"/><Relationship Id="rId63" Type="http://schemas.openxmlformats.org/officeDocument/2006/relationships/hyperlink" Target="http://www.capristo.de/en/exhaustsystems/ferrari/488-gtb/ferrari-488-carbonteile.html?type=ferrari-488-gtb-lufteinlass-122" TargetMode="External"/><Relationship Id="rId68" Type="http://schemas.openxmlformats.org/officeDocument/2006/relationships/hyperlink" Target="http://www.capristo.de/en/exhaustsystems/ferrari/488-gtb/ferrari-488-carbonteile.html?type=ferrari-488-gtb-seitenfinnen-117" TargetMode="External"/><Relationship Id="rId76" Type="http://schemas.openxmlformats.org/officeDocument/2006/relationships/hyperlink" Target="http://www.capristo.de/en/exhaustsystems/ferrari/488-gtb/ferrari-488-carbonteile.html?type=ferrari-488-gtb-aussenspiegel-119" TargetMode="External"/><Relationship Id="rId7" Type="http://schemas.openxmlformats.org/officeDocument/2006/relationships/hyperlink" Target="http://www.capristo.de/en/exhaustsystems/ferrari/458-italia/ferrari-458-carbonteile.html?type=ferrari-458-tankdeckel-92" TargetMode="External"/><Relationship Id="rId71" Type="http://schemas.openxmlformats.org/officeDocument/2006/relationships/hyperlink" Target="http://www.capristo.de/en/exhaustsystems/ferrari/488-gtb/ferrari-488-carbonteile.html?type=ferrari-488-gtb-luftfuehrung-heck-121" TargetMode="External"/><Relationship Id="rId2" Type="http://schemas.openxmlformats.org/officeDocument/2006/relationships/hyperlink" Target="http://www.capristo.de/de/exhaustsystems/alfa-romeo/4c-kit-mit-esdwith-mufflers/exhaustsystems.html" TargetMode="External"/><Relationship Id="rId16" Type="http://schemas.openxmlformats.org/officeDocument/2006/relationships/hyperlink" Target="http://www.capristo.de/en/exhaustsystems/ferrari/458-italia/ferrari-458-carbonteile.html?type=ferrari-458-specialeitalia-seitenverkleidungen-72" TargetMode="External"/><Relationship Id="rId29" Type="http://schemas.openxmlformats.org/officeDocument/2006/relationships/hyperlink" Target="http://www.capristo.de/en/exhaustsystems/ferrari/458-speciale/ferrari-458-carbonteile.html?type=ferrari-458-speciale-schlossabdeckung-73" TargetMode="External"/><Relationship Id="rId11" Type="http://schemas.openxmlformats.org/officeDocument/2006/relationships/hyperlink" Target="http://www.capristo.de/en/exhaustsystems/ferrari/458-italia/ferrari-458-carbonteile.html?type=ferrari-458-italiaspider-frontfluegel-80" TargetMode="External"/><Relationship Id="rId24" Type="http://schemas.openxmlformats.org/officeDocument/2006/relationships/hyperlink" Target="http://www.capristo.de/en/exhaustsystems/ferrari/458-speciale/ferrari-458-carbonteile.html?type=ferrari-458-speciale-spoiler-89" TargetMode="External"/><Relationship Id="rId32" Type="http://schemas.openxmlformats.org/officeDocument/2006/relationships/hyperlink" Target="http://www.capristo.de/en/exhaustsystems/ferrari/458-speciale/ferrari-458-carbonteile.html?type=ferrari-458-speciale-lufteinlassklappen-88" TargetMode="External"/><Relationship Id="rId37" Type="http://schemas.openxmlformats.org/officeDocument/2006/relationships/hyperlink" Target="http://www.capristo.de/en/exhaustsystems/ferrari/458-speciale/ferrari-458-carbonteile.html?type=ferrari-458-speciale-frontfinnen-108" TargetMode="External"/><Relationship Id="rId40" Type="http://schemas.openxmlformats.org/officeDocument/2006/relationships/hyperlink" Target="http://www.capristo.de/en/exhaustsystems/ferrari/458-speciale/ferrari-458-carbonteile.html?type=ferrari-458-luftfilterkasten--airbox-30" TargetMode="External"/><Relationship Id="rId45" Type="http://schemas.openxmlformats.org/officeDocument/2006/relationships/hyperlink" Target="http://www.capristo.de/en/exhaustsystems/ferrari/458-spider/ferrari-458-carbonteile.html?type=ferrari-458-tankdeckel-92" TargetMode="External"/><Relationship Id="rId53" Type="http://schemas.openxmlformats.org/officeDocument/2006/relationships/hyperlink" Target="http://www.capristo.de/en/exhaustsystems/ferrari/458-spider/ferrari-458-carbonteile.html?type=ferrari-458-carbon-spiegel-71" TargetMode="External"/><Relationship Id="rId58" Type="http://schemas.openxmlformats.org/officeDocument/2006/relationships/hyperlink" Target="http://www.capristo.de/en/exhaustsystems/ferrari/458-spider/ferrari-458-carbonteile.html?type=ferrari-458-luftfilterkasten--airbox-30" TargetMode="External"/><Relationship Id="rId66" Type="http://schemas.openxmlformats.org/officeDocument/2006/relationships/hyperlink" Target="http://www.capristo.de/en/exhaustsystems/ferrari/488-gtb/ferrari-488-carbonteile.html" TargetMode="External"/><Relationship Id="rId74" Type="http://schemas.openxmlformats.org/officeDocument/2006/relationships/hyperlink" Target="http://www.capristo.de/en/exhaustsystems/ferrari/488-gtb/ferrari-488-carbonteile.html?type=ferrari-488-gtb-frontspoiler-120" TargetMode="External"/><Relationship Id="rId79" Type="http://schemas.openxmlformats.org/officeDocument/2006/relationships/hyperlink" Target="http://www.capristo.de/en/exhaustsystems/lamborghini/huracn-lp610-4-lp580-2/lamborghini-carbonteile.html" TargetMode="External"/><Relationship Id="rId5" Type="http://schemas.openxmlformats.org/officeDocument/2006/relationships/hyperlink" Target="http://www.capristo.de/en/exhaustsystems/audi/audi-r8-v10-plus-2015/audi-r8-2015-carbonteile.html?type=audi-r8-seitenfinnen-125" TargetMode="External"/><Relationship Id="rId61" Type="http://schemas.openxmlformats.org/officeDocument/2006/relationships/hyperlink" Target="http://www.capristo.de/en/exhaustsystems/ferrari/458-spider/ferrari-458-carbonteile.html?type=ferrari-458-spider-heckklappe-61" TargetMode="External"/><Relationship Id="rId10" Type="http://schemas.openxmlformats.org/officeDocument/2006/relationships/hyperlink" Target="http://www.capristo.de/en/exhaustsystems/ferrari/458-italia/ferrari-458-carbonteile.html?type=ferrari-458-spideritalia-diffusor-110" TargetMode="External"/><Relationship Id="rId19" Type="http://schemas.openxmlformats.org/officeDocument/2006/relationships/hyperlink" Target="http://www.capristo.de/en/exhaustsystems/ferrari/458-italia/ferrari-458-carbonteile.html?type=ferrari-458-luftfilterkasten--airbox-30" TargetMode="External"/><Relationship Id="rId31" Type="http://schemas.openxmlformats.org/officeDocument/2006/relationships/hyperlink" Target="http://www.capristo.de/en/exhaustsystems/ferrari/458-speciale/ferrari-458-carbonteile.html?type=ferrari-458-speciale-lufteinlassklappen-88" TargetMode="External"/><Relationship Id="rId44" Type="http://schemas.openxmlformats.org/officeDocument/2006/relationships/hyperlink" Target="http://www.capristo.de/en/exhaustsystems/ferrari/458-spider/ferrari-458-carbonteile.html?type=ferrari-458-spideritalia-diffusor-110" TargetMode="External"/><Relationship Id="rId52" Type="http://schemas.openxmlformats.org/officeDocument/2006/relationships/hyperlink" Target="http://www.capristo.de/en/exhaustsystems/ferrari/458-spider/ferrari-458-carbonteile.html?type=ferrari-458-spider-carbon-seitenverkleidung-69" TargetMode="External"/><Relationship Id="rId60" Type="http://schemas.openxmlformats.org/officeDocument/2006/relationships/hyperlink" Target="http://www.capristo.de/en/exhaustsystems/ferrari/458-spider/ferrari-458-carbonteile.html?type=ferrari-458-spider-heckklappe-61" TargetMode="External"/><Relationship Id="rId65" Type="http://schemas.openxmlformats.org/officeDocument/2006/relationships/hyperlink" Target="http://www.capristo.de/en/exhaustsystems/ferrari/488-gtb/ferrari-488-carbonteile.html" TargetMode="External"/><Relationship Id="rId73" Type="http://schemas.openxmlformats.org/officeDocument/2006/relationships/hyperlink" Target="http://www.capristo.de/en/exhaustsystems/ferrari/488-gtb/ferrari-488-carbonteile.html?type=ferrari-488-gtb-frontspoiler-120" TargetMode="External"/><Relationship Id="rId78" Type="http://schemas.openxmlformats.org/officeDocument/2006/relationships/hyperlink" Target="http://www.capristo.de/en/exhaustsystems/lamborghini/huracn-lp610-4-lp580-2/lamborghini-carbonteile.html" TargetMode="External"/><Relationship Id="rId4" Type="http://schemas.openxmlformats.org/officeDocument/2006/relationships/hyperlink" Target="http://www.capristo.de/en/exhaustsystems/audi/audi-r8-v10-plus-2015/audi-r8-2015-carbonteile.html?type=audi-r8-frontfinnen-126" TargetMode="External"/><Relationship Id="rId9" Type="http://schemas.openxmlformats.org/officeDocument/2006/relationships/hyperlink" Target="http://www.capristo.de/en/exhaustsystems/ferrari/458-italia/ferrari-458-carbonteile.html?type=ferrari-458-spideritalia-diffusor-110" TargetMode="External"/><Relationship Id="rId14" Type="http://schemas.openxmlformats.org/officeDocument/2006/relationships/hyperlink" Target="http://www.capristo.de/en/exhaustsystems/ferrari/458-italia/ferrari-458-carbonteile.html?type=ferrari-458-italiaspider-schlossabdeckung-74" TargetMode="External"/><Relationship Id="rId22" Type="http://schemas.openxmlformats.org/officeDocument/2006/relationships/hyperlink" Target="http://www.capristo.de/en/exhaustsystems/ferrari/458-speciale/ferrari-458-carbonteile.html?type=ferrari-458-speciale-diffusor-109" TargetMode="External"/><Relationship Id="rId27" Type="http://schemas.openxmlformats.org/officeDocument/2006/relationships/hyperlink" Target="http://www.capristo.de/en/exhaustsystems/ferrari/458-speciale/ferrari-458-carbonteile.html?type=ferrari-458-speciale-seitenfinnen-90" TargetMode="External"/><Relationship Id="rId30" Type="http://schemas.openxmlformats.org/officeDocument/2006/relationships/hyperlink" Target="http://www.capristo.de/en/exhaustsystems/ferrari/458-speciale/ferrari-458-carbonteile.html?type=ferrari-458-speciale-schlossabdeckung-73" TargetMode="External"/><Relationship Id="rId35" Type="http://schemas.openxmlformats.org/officeDocument/2006/relationships/hyperlink" Target="http://www.capristo.de/en/exhaustsystems/ferrari/458-speciale/ferrari-458-carbonteile.html?type=ferrari-458-speciale-luftauslassrippen-87" TargetMode="External"/><Relationship Id="rId43" Type="http://schemas.openxmlformats.org/officeDocument/2006/relationships/hyperlink" Target="http://www.capristo.de/en/exhaustsystems/ferrari/458-spider/ferrari-458-carbonteile.html?type=ferrari-458-spideritalia-diffusor-110" TargetMode="External"/><Relationship Id="rId48" Type="http://schemas.openxmlformats.org/officeDocument/2006/relationships/hyperlink" Target="http://www.capristo.de/en/exhaustsystems/ferrari/458-spider/ferrari-458-carbonteile.html?type=ferrari-458-italiaspider-schlossabdeckung-74" TargetMode="External"/><Relationship Id="rId56" Type="http://schemas.openxmlformats.org/officeDocument/2006/relationships/hyperlink" Target="http://www.capristo.de/en/exhaustsystems/ferrari/458-spider/ferrari-458-carbonteile.html?type=ferrari-458-spider-heckklappe-61" TargetMode="External"/><Relationship Id="rId64" Type="http://schemas.openxmlformats.org/officeDocument/2006/relationships/hyperlink" Target="http://www.capristo.de/en/exhaustsystems/ferrari/488-gtb/ferrari-488-carbonteile.html?type=ferrari-488-gtb-lufteinlass-122" TargetMode="External"/><Relationship Id="rId69" Type="http://schemas.openxmlformats.org/officeDocument/2006/relationships/hyperlink" Target="http://www.capristo.de/en/exhaustsystems/ferrari/488-gtb/ferrari-488-carbonteile.html?type=ferrari-488-gtb-rueckleuchtenblenden-118" TargetMode="External"/><Relationship Id="rId77" Type="http://schemas.openxmlformats.org/officeDocument/2006/relationships/hyperlink" Target="http://www.capristo.de/en/exhaustsystems/lamborghini/huracn-lp610-4-lp580-2/lamborghini-carbonteile.html" TargetMode="External"/><Relationship Id="rId8" Type="http://schemas.openxmlformats.org/officeDocument/2006/relationships/hyperlink" Target="http://www.capristo.de/en/exhaustsystems/ferrari/458-italia/ferrari-458-carbonteile.html?type=ferrari-458-tankdeckel-92" TargetMode="External"/><Relationship Id="rId51" Type="http://schemas.openxmlformats.org/officeDocument/2006/relationships/hyperlink" Target="http://www.capristo.de/en/exhaustsystems/ferrari/458-spider/ferrari-458-carbonteile.html?type=ferrari-458-italiaspider-frontfluegel-80" TargetMode="External"/><Relationship Id="rId72" Type="http://schemas.openxmlformats.org/officeDocument/2006/relationships/hyperlink" Target="http://www.capristo.de/en/exhaustsystems/ferrari/488-gtb/ferrari-488-carbonteile.html?type=ferrari-488-gtb-luftfuehrung-heck-121" TargetMode="External"/><Relationship Id="rId3" Type="http://schemas.openxmlformats.org/officeDocument/2006/relationships/hyperlink" Target="http://www.capristo.de/en/exhaustsystems/audi/audi-r8-v10-plus-2015/audi-r8-2015-carbonteile.html?type=audi-r8-frontfinnen-126" TargetMode="External"/><Relationship Id="rId12" Type="http://schemas.openxmlformats.org/officeDocument/2006/relationships/hyperlink" Target="http://www.capristo.de/en/exhaustsystems/ferrari/458-italia/ferrari-458-carbonteile.html?type=ferrari-458-italiaspider-frontfluegel-80" TargetMode="External"/><Relationship Id="rId17" Type="http://schemas.openxmlformats.org/officeDocument/2006/relationships/hyperlink" Target="http://www.capristo.de/en/exhaustsystems/ferrari/458-italia/ferrari-458-carbonteile.html?type=ferrari-458-carbon-spiegel-71" TargetMode="External"/><Relationship Id="rId25" Type="http://schemas.openxmlformats.org/officeDocument/2006/relationships/hyperlink" Target="http://www.capristo.de/en/exhaustsystems/ferrari/458-speciale/ferrari-458-carbonteile.html?type=ferrari-458-tankdeckel-92" TargetMode="External"/><Relationship Id="rId33" Type="http://schemas.openxmlformats.org/officeDocument/2006/relationships/hyperlink" Target="http://www.capristo.de/en/exhaustsystems/ferrari/458-speciale/ferrari-458-carbonteile.html?type=ferrari-458-specialeitalia-seitenverkleidungen-72" TargetMode="External"/><Relationship Id="rId38" Type="http://schemas.openxmlformats.org/officeDocument/2006/relationships/hyperlink" Target="http://www.capristo.de/en/exhaustsystems/ferrari/458-speciale/ferrari-458-carbonteile.html?type=ferrari-458-speciale-frontfinnen-108" TargetMode="External"/><Relationship Id="rId46" Type="http://schemas.openxmlformats.org/officeDocument/2006/relationships/hyperlink" Target="http://www.capristo.de/en/exhaustsystems/ferrari/458-spider/ferrari-458-carbonteile.html?type=ferrari-458-tankdeckel-92" TargetMode="External"/><Relationship Id="rId59" Type="http://schemas.openxmlformats.org/officeDocument/2006/relationships/hyperlink" Target="http://www.capristo.de/en/exhaustsystems/ferrari/458-spider/ferrari-458-carbonteile.html?type=ferrari-458-spider-heckklappe-61" TargetMode="External"/><Relationship Id="rId67" Type="http://schemas.openxmlformats.org/officeDocument/2006/relationships/hyperlink" Target="http://www.capristo.de/en/exhaustsystems/ferrari/488-gtb/ferrari-488-carbonteile.html?type=ferrari-488-gtb-seitenfinnen-117" TargetMode="External"/><Relationship Id="rId20" Type="http://schemas.openxmlformats.org/officeDocument/2006/relationships/hyperlink" Target="http://www.capristo.de/en/exhaustsystems/ferrari/458-italia/ferrari-458-carbonteile.html?type=ferrari-458-luftfilterkasten--airbox-30" TargetMode="External"/><Relationship Id="rId41" Type="http://schemas.openxmlformats.org/officeDocument/2006/relationships/hyperlink" Target="http://www.capristo.de/en/exhaustsystems/ferrari/458-speciale/ferrari-458-carbonteile.html?type=ferrari-458-carbon-spiegel-71" TargetMode="External"/><Relationship Id="rId54" Type="http://schemas.openxmlformats.org/officeDocument/2006/relationships/hyperlink" Target="http://www.capristo.de/en/exhaustsystems/ferrari/458-spider/ferrari-458-carbonteile.html?type=ferrari-458-carbon-spiegel-71" TargetMode="External"/><Relationship Id="rId62" Type="http://schemas.openxmlformats.org/officeDocument/2006/relationships/hyperlink" Target="http://www.capristo.de/en/exhaustsystems/ferrari/458-spider/ferrari-458-carbonteile.html?type=ferrari-458-spider-heckklappe-61" TargetMode="External"/><Relationship Id="rId70" Type="http://schemas.openxmlformats.org/officeDocument/2006/relationships/hyperlink" Target="http://www.capristo.de/en/exhaustsystems/ferrari/488-gtb/ferrari-488-carbonteile.html?type=ferrari-488-gtb-rueckleuchtenblenden-118" TargetMode="External"/><Relationship Id="rId75" Type="http://schemas.openxmlformats.org/officeDocument/2006/relationships/hyperlink" Target="http://www.capristo.de/en/exhaustsystems/ferrari/488-gtb/ferrari-488-carbonteile.html?type=ferrari-488-gtb-aussenspiegel-119" TargetMode="External"/><Relationship Id="rId1" Type="http://schemas.openxmlformats.org/officeDocument/2006/relationships/hyperlink" Target="http://www.capristo.de/de/exhaustsystems/alfa-romeo/4c-kit-mit-esdwith-mufflers/exhaustsystems.html" TargetMode="External"/><Relationship Id="rId6" Type="http://schemas.openxmlformats.org/officeDocument/2006/relationships/hyperlink" Target="http://www.capristo.de/en/exhaustsystems/audi/audi-r8-v10-plus-2015/audi-r8-2015-carbonteile.html?type=audi-r8-seitenfinnen-125" TargetMode="External"/><Relationship Id="rId15" Type="http://schemas.openxmlformats.org/officeDocument/2006/relationships/hyperlink" Target="http://www.capristo.de/en/exhaustsystems/ferrari/458-italia/ferrari-458-carbonteile.html?type=ferrari-458-specialeitalia-seitenverkleidungen-72" TargetMode="External"/><Relationship Id="rId23" Type="http://schemas.openxmlformats.org/officeDocument/2006/relationships/hyperlink" Target="http://www.capristo.de/en/exhaustsystems/ferrari/458-speciale/ferrari-458-carbonteile.html?type=ferrari-458-speciale-spoiler-89" TargetMode="External"/><Relationship Id="rId28" Type="http://schemas.openxmlformats.org/officeDocument/2006/relationships/hyperlink" Target="http://www.capristo.de/en/exhaustsystems/ferrari/458-speciale/ferrari-458-carbonteile.html?type=ferrari-458-speciale-seitenfinnen-90" TargetMode="External"/><Relationship Id="rId36" Type="http://schemas.openxmlformats.org/officeDocument/2006/relationships/hyperlink" Target="http://www.capristo.de/en/exhaustsystems/ferrari/458-speciale/ferrari-458-carbonteile.html?type=ferrari-458-speciale-luftauslassrippen-87" TargetMode="External"/><Relationship Id="rId49" Type="http://schemas.openxmlformats.org/officeDocument/2006/relationships/hyperlink" Target="http://www.capristo.de/en/exhaustsystems/ferrari/458-spider/ferrari-458-carbonteile.html?type=ferrari-458-italiaspider-schlossabdeckung-74" TargetMode="External"/><Relationship Id="rId57" Type="http://schemas.openxmlformats.org/officeDocument/2006/relationships/hyperlink" Target="http://www.capristo.de/en/exhaustsystems/ferrari/458-spider/ferrari-458-carbonteile.html?type=ferrari-458-luftfilterkasten--airbox-30" TargetMode="External"/></Relationships>
</file>

<file path=xl/worksheets/_rels/sheet29.xml.rels><?xml version="1.0" encoding="UTF-8" standalone="yes"?>
<Relationships xmlns="http://schemas.openxmlformats.org/package/2006/relationships"><Relationship Id="rId117" Type="http://schemas.openxmlformats.org/officeDocument/2006/relationships/hyperlink" Target="http://www.capristo.de/en/exhaustsystems/ferrari/430-scuderia/ferrari-430-scuderia-kruemmer.html" TargetMode="External"/><Relationship Id="rId21" Type="http://schemas.openxmlformats.org/officeDocument/2006/relationships/hyperlink" Target="http://www.capristo.de/en/exhaustsystems/aston-martin/vantage-v8-v12/exhaustsystems.html" TargetMode="External"/><Relationship Id="rId42" Type="http://schemas.openxmlformats.org/officeDocument/2006/relationships/hyperlink" Target="http://www.capristo.de/en/exhaustsystems/audi/audi-s4s5-v6/exhaustsystems.html" TargetMode="External"/><Relationship Id="rId63" Type="http://schemas.openxmlformats.org/officeDocument/2006/relationships/hyperlink" Target="http://www.capristo.de/en/exhaustsystems/bmw/428i/exhaustsystems.html" TargetMode="External"/><Relationship Id="rId84" Type="http://schemas.openxmlformats.org/officeDocument/2006/relationships/hyperlink" Target="http://www.capristo.de/en/exhaustsystems/ferrari/430-scuderia/exhaustsystems.html" TargetMode="External"/><Relationship Id="rId138" Type="http://schemas.openxmlformats.org/officeDocument/2006/relationships/hyperlink" Target="http://www.capristo.de/en/exhaustsystems/ferrari/488-gtb/exhaustsystems.html" TargetMode="External"/><Relationship Id="rId159" Type="http://schemas.openxmlformats.org/officeDocument/2006/relationships/hyperlink" Target="http://www.capristo.de/en/exhaustsystems/ferrari/550-575-maranello/exhaustsystems.html" TargetMode="External"/><Relationship Id="rId170" Type="http://schemas.openxmlformats.org/officeDocument/2006/relationships/hyperlink" Target="http://www.capristo.de/en/exhaustsystems/lamborghini/murcielago-lp580/exhaustsystems.html" TargetMode="External"/><Relationship Id="rId191" Type="http://schemas.openxmlformats.org/officeDocument/2006/relationships/hyperlink" Target="http://www.capristo.de/en/exhaustsystems/maserati/gran-turismo/exhaustsystems.html" TargetMode="External"/><Relationship Id="rId205" Type="http://schemas.openxmlformats.org/officeDocument/2006/relationships/hyperlink" Target="http://www.capristo.de/en/exhaustsystems/mercedes/amg-e63-v8-t-s-212-since-2011.html" TargetMode="External"/><Relationship Id="rId226" Type="http://schemas.openxmlformats.org/officeDocument/2006/relationships/hyperlink" Target="http://www.capristo.de/en/exhaustsystems/mercedes/amg-sl63-v8-r231/exhaustsystems.html" TargetMode="External"/><Relationship Id="rId247" Type="http://schemas.openxmlformats.org/officeDocument/2006/relationships/hyperlink" Target="http://www.capristo.de/en/exhaustsystems/porsche/987-boxster-mk1-not-cert/exhaustsystems.html" TargetMode="External"/><Relationship Id="rId107" Type="http://schemas.openxmlformats.org/officeDocument/2006/relationships/hyperlink" Target="http://www.capristo.de/en/exhaustsystems/ferrari/355/exhaustsystems.html" TargetMode="External"/><Relationship Id="rId268" Type="http://schemas.openxmlformats.org/officeDocument/2006/relationships/hyperlink" Target="http://www.capristo.de/en/exhaustsystems/einzelkomponenten/exhaust-valves/exhaustsystems.html" TargetMode="External"/><Relationship Id="rId11" Type="http://schemas.openxmlformats.org/officeDocument/2006/relationships/hyperlink" Target="http://www.capristo.de/de/exhaustsystems/alfa-romeo/4c-kit-mit-esdwith-mufflers/exhaustsystems.html" TargetMode="External"/><Relationship Id="rId32" Type="http://schemas.openxmlformats.org/officeDocument/2006/relationships/hyperlink" Target="http://www.capristo.de/en/exhaustsystems/audi/audi-r8-v10-plus-2015/exhaustsystems.html" TargetMode="External"/><Relationship Id="rId53" Type="http://schemas.openxmlformats.org/officeDocument/2006/relationships/hyperlink" Target="http://www.capristo.de/en/exhaustsystems/bmw/m3-m4-f80-f82-f83/exhaustsystems.html" TargetMode="External"/><Relationship Id="rId74" Type="http://schemas.openxmlformats.org/officeDocument/2006/relationships/hyperlink" Target="http://www.capristo.de/en/exhaustsystems/ferrari/458-italia/ferrari-458-kruemmerflansch.html" TargetMode="External"/><Relationship Id="rId128" Type="http://schemas.openxmlformats.org/officeDocument/2006/relationships/hyperlink" Target="http://www.capristo.de/en/exhaustsystems/ferrari/458-speciale/exhaustsystems.html" TargetMode="External"/><Relationship Id="rId149" Type="http://schemas.openxmlformats.org/officeDocument/2006/relationships/hyperlink" Target="http://www.capristo.de/en/exhaustsystems/ferrari/california-t/exhaustsystems.html" TargetMode="External"/><Relationship Id="rId5" Type="http://schemas.openxmlformats.org/officeDocument/2006/relationships/hyperlink" Target="http://www.capristo.de/en/exhaustsystems/ferrari/488-gtb/exhaustsystems.html" TargetMode="External"/><Relationship Id="rId95" Type="http://schemas.openxmlformats.org/officeDocument/2006/relationships/hyperlink" Target="http://www.capristo.de/en/exhaustsystems/ferrari/360/exhaustsystems.html" TargetMode="External"/><Relationship Id="rId160" Type="http://schemas.openxmlformats.org/officeDocument/2006/relationships/hyperlink" Target="http://www.capristo.de/en/exhaustsystems/ferrari/512-tr-512-m-testarossa-cat-version/512-tr-abgsanalage-m-klappen.html" TargetMode="External"/><Relationship Id="rId181" Type="http://schemas.openxmlformats.org/officeDocument/2006/relationships/hyperlink" Target="http://www.capristo.de/en/exhaustsystems/lamborghini/aventador-lp-750-sv/exhaustsystems.html" TargetMode="External"/><Relationship Id="rId216" Type="http://schemas.openxmlformats.org/officeDocument/2006/relationships/hyperlink" Target="http://www.capristo.de/en/exhaustsystems/mercedes/amg-gle-63s-c292/exhaustsystems.html" TargetMode="External"/><Relationship Id="rId237" Type="http://schemas.openxmlformats.org/officeDocument/2006/relationships/hyperlink" Target="http://www.capristo.de/en/exhaustsystems/porsche/958-cayenne-v8-turbo/exhaustsystems.html" TargetMode="External"/><Relationship Id="rId258" Type="http://schemas.openxmlformats.org/officeDocument/2006/relationships/hyperlink" Target="http://www.capristo.de/en/exhaustsystems/porsche/9912-carrera-s-biturbo-since-12-2015/exhaustsystems.html" TargetMode="External"/><Relationship Id="rId279" Type="http://schemas.openxmlformats.org/officeDocument/2006/relationships/hyperlink" Target="http://www.capristo.de/en/exhaustsystems/einzelkomponenten/exhaust-valves/exhaustsystems.html" TargetMode="External"/><Relationship Id="rId22" Type="http://schemas.openxmlformats.org/officeDocument/2006/relationships/hyperlink" Target="http://www.capristo.de/en/exhaustsystems/aston-martin/vantage-v8-v12/exhaustsystems.html" TargetMode="External"/><Relationship Id="rId43" Type="http://schemas.openxmlformats.org/officeDocument/2006/relationships/hyperlink" Target="http://www.capristo.de/en/exhaustsystems/audi/audi-s4s5-v6/exhaustsystems.html" TargetMode="External"/><Relationship Id="rId64" Type="http://schemas.openxmlformats.org/officeDocument/2006/relationships/hyperlink" Target="http://www.capristo.de/en/exhaustsystems/bmw/428i/exhaustsystems.html" TargetMode="External"/><Relationship Id="rId118" Type="http://schemas.openxmlformats.org/officeDocument/2006/relationships/hyperlink" Target="http://www.capristo.de/en/exhaustsystems/ferrari/458-italia/ferrari-458ff-distanzscheiben.html" TargetMode="External"/><Relationship Id="rId139" Type="http://schemas.openxmlformats.org/officeDocument/2006/relationships/hyperlink" Target="http://www.capristo.de/en/exhaustsystems/ferrari/488-gtb/exhaustsystems.html" TargetMode="External"/><Relationship Id="rId85" Type="http://schemas.openxmlformats.org/officeDocument/2006/relationships/hyperlink" Target="http://www.capristo.de/en/exhaustsystems/ferrari/430-scuderia/exhaustsystems.html" TargetMode="External"/><Relationship Id="rId150" Type="http://schemas.openxmlformats.org/officeDocument/2006/relationships/hyperlink" Target="http://www.capristo.de/en/exhaustsystems/ferrari/california/exhaustsystems.html" TargetMode="External"/><Relationship Id="rId171" Type="http://schemas.openxmlformats.org/officeDocument/2006/relationships/hyperlink" Target="http://www.capristo.de/en/exhaustsystems/lamborghini/murcielago-lp580/exhaustsystems.html" TargetMode="External"/><Relationship Id="rId192" Type="http://schemas.openxmlformats.org/officeDocument/2006/relationships/hyperlink" Target="http://www.capristo.de/en/exhaustsystems/maserati/gran-turismo/exhaustsystems.html" TargetMode="External"/><Relationship Id="rId206" Type="http://schemas.openxmlformats.org/officeDocument/2006/relationships/hyperlink" Target="http://www.capristo.de/en/exhaustsystems/mercedes/amg-e63-v8-s-w-212-since-2011/exhaustsystems.html" TargetMode="External"/><Relationship Id="rId227" Type="http://schemas.openxmlformats.org/officeDocument/2006/relationships/hyperlink" Target="http://www.capristo.de/en/exhaustsystems/mercedes/amg-sl65/exhaustsystems.html" TargetMode="External"/><Relationship Id="rId248" Type="http://schemas.openxmlformats.org/officeDocument/2006/relationships/hyperlink" Target="http://www.capristo.de/en/exhaustsystems/porsche/987-cayman-mk1-cert/exhaustsystems.html" TargetMode="External"/><Relationship Id="rId269" Type="http://schemas.openxmlformats.org/officeDocument/2006/relationships/hyperlink" Target="http://www.capristo.de/en/exhaustsystems/einzelkomponenten/exhaust-valves/exhaustsystems.html" TargetMode="External"/><Relationship Id="rId12" Type="http://schemas.openxmlformats.org/officeDocument/2006/relationships/hyperlink" Target="http://www.capristo.de/de/exhaustsystems/alfa-romeo/4c-kit-mit-esdwith-mufflers/exhaustsystems.html" TargetMode="External"/><Relationship Id="rId33" Type="http://schemas.openxmlformats.org/officeDocument/2006/relationships/hyperlink" Target="http://www.capristo.de/en/exhaustsystems/audi/audi-r8-v8-vorbefore-facelift/exhaustsystems.html" TargetMode="External"/><Relationship Id="rId108" Type="http://schemas.openxmlformats.org/officeDocument/2006/relationships/hyperlink" Target="http://www.capristo.de/en/exhaustsystems/ferrari/348/ferrari-355-wasserpumpe.html" TargetMode="External"/><Relationship Id="rId129" Type="http://schemas.openxmlformats.org/officeDocument/2006/relationships/hyperlink" Target="http://www.capristo.de/de/exhaustsystems/ferrari/458-spider/ferrari-458-kruemmerflansch.html" TargetMode="External"/><Relationship Id="rId280" Type="http://schemas.openxmlformats.org/officeDocument/2006/relationships/hyperlink" Target="http://www.capristo.de/en/exhaustsystems/einzelkomponenten/exhaust-valves/exhaustsystems.html" TargetMode="External"/><Relationship Id="rId54" Type="http://schemas.openxmlformats.org/officeDocument/2006/relationships/hyperlink" Target="http://www.capristo.de/en/exhaustsystems/bmw/m3-m4-f80-f82-f83/exhaustsystems.html" TargetMode="External"/><Relationship Id="rId75" Type="http://schemas.openxmlformats.org/officeDocument/2006/relationships/hyperlink" Target="http://www.capristo.de/en/exhaustsystems/ferrari/458-italia/ferrari-458-katersatzrohre.html" TargetMode="External"/><Relationship Id="rId96" Type="http://schemas.openxmlformats.org/officeDocument/2006/relationships/hyperlink" Target="http://www.capristo.de/en/exhaustsystems/ferrari/360/exhaustsystems.html" TargetMode="External"/><Relationship Id="rId140" Type="http://schemas.openxmlformats.org/officeDocument/2006/relationships/hyperlink" Target="http://www.capristo.de/en/exhaustsystems/ferrari/488-gtb/exhaustsystems.html" TargetMode="External"/><Relationship Id="rId161" Type="http://schemas.openxmlformats.org/officeDocument/2006/relationships/hyperlink" Target="http://www.capristo.de/en/exhaustsystems/ferrari/512-tr-512-m-testarossa-cat-version/exhaustsystems.html" TargetMode="External"/><Relationship Id="rId182" Type="http://schemas.openxmlformats.org/officeDocument/2006/relationships/hyperlink" Target="http://www.capristo.de/en/exhaustsystems/lamborghini/aventador-lp-700/exhaustsystems.html" TargetMode="External"/><Relationship Id="rId217" Type="http://schemas.openxmlformats.org/officeDocument/2006/relationships/hyperlink" Target="http://www.capristo.de/en/exhaustsystems/mercedes/amg-gle-63s-c292/exhaustsystems.html" TargetMode="External"/><Relationship Id="rId6" Type="http://schemas.openxmlformats.org/officeDocument/2006/relationships/hyperlink" Target="http://www.capristo.de/en/exhaustsystems/mercedes/amg-a45cla45gla45/exhaustsystems.html" TargetMode="External"/><Relationship Id="rId238" Type="http://schemas.openxmlformats.org/officeDocument/2006/relationships/hyperlink" Target="http://www.capristo.de/en/exhaustsystems/porsche/958-cayenne-gts/exhaustsystems.html" TargetMode="External"/><Relationship Id="rId259" Type="http://schemas.openxmlformats.org/officeDocument/2006/relationships/hyperlink" Target="http://www.capristo.de/en/exhaustsystems/porsche/997-turbo--gt2--gt2-rs/exhaustsystems.html" TargetMode="External"/><Relationship Id="rId23" Type="http://schemas.openxmlformats.org/officeDocument/2006/relationships/hyperlink" Target="http://www.capristo.de/en/exhaustsystems/audi/audi-r8-v8-facelift/exhaustsystems.html" TargetMode="External"/><Relationship Id="rId119" Type="http://schemas.openxmlformats.org/officeDocument/2006/relationships/hyperlink" Target="http://www.capristo.de/en/exhaustsystems/ferrari/458-italia/ferrari-458ff-distanzscheiben.html" TargetMode="External"/><Relationship Id="rId270" Type="http://schemas.openxmlformats.org/officeDocument/2006/relationships/hyperlink" Target="http://www.capristo.de/en/exhaustsystems/einzelkomponenten/exhaust-valves/exhaustsystems.html" TargetMode="External"/><Relationship Id="rId44" Type="http://schemas.openxmlformats.org/officeDocument/2006/relationships/hyperlink" Target="http://www.capristo.de/en/exhaustsystems/audi/audi-rs6-biturbo-c7-2013/exhaustsystems.html" TargetMode="External"/><Relationship Id="rId65" Type="http://schemas.openxmlformats.org/officeDocument/2006/relationships/hyperlink" Target="http://www.capristo.de/en/exhaustsystems/bmw/428i/exhaustsystems.html" TargetMode="External"/><Relationship Id="rId86" Type="http://schemas.openxmlformats.org/officeDocument/2006/relationships/hyperlink" Target="http://www.capristo.de/en/exhaustsystems/ferrari/430/exhaustsystems.html" TargetMode="External"/><Relationship Id="rId130" Type="http://schemas.openxmlformats.org/officeDocument/2006/relationships/hyperlink" Target="http://www.capristo.de/en/exhaustsystems/ferrari/458-spider/ferrari-458-katersatzrohre.html" TargetMode="External"/><Relationship Id="rId151" Type="http://schemas.openxmlformats.org/officeDocument/2006/relationships/hyperlink" Target="http://www.capristo.de/en/exhaustsystems/ferrari/california/exhaustsystems.html" TargetMode="External"/><Relationship Id="rId172" Type="http://schemas.openxmlformats.org/officeDocument/2006/relationships/hyperlink" Target="http://www.capristo.de/en/exhaustsystems/lamborghini/gallardo-lp550lp560lp570/exhaustsystems.html" TargetMode="External"/><Relationship Id="rId193" Type="http://schemas.openxmlformats.org/officeDocument/2006/relationships/hyperlink" Target="http://www.capristo.de/en/exhaustsystems/maserati/ghibli/exhaustsystems.html" TargetMode="External"/><Relationship Id="rId207" Type="http://schemas.openxmlformats.org/officeDocument/2006/relationships/hyperlink" Target="http://www.capristo.de/en/exhaustsystems/mercedes/amg-gle-500-c292/exhaustsystems.html" TargetMode="External"/><Relationship Id="rId228" Type="http://schemas.openxmlformats.org/officeDocument/2006/relationships/hyperlink" Target="http://www.capristo.de/en/exhaustsystems/mercedes/amg-sls/exhaustsystems.html" TargetMode="External"/><Relationship Id="rId249" Type="http://schemas.openxmlformats.org/officeDocument/2006/relationships/hyperlink" Target="http://www.capristo.de/en/exhaustsystems/porsche/987-cayman-mk1-cert/porsche-cayman-mk1-racing.html" TargetMode="External"/><Relationship Id="rId13" Type="http://schemas.openxmlformats.org/officeDocument/2006/relationships/hyperlink" Target="http://www.capristo.de/de/exhaustsystems/alfa-romeo/4c-kit-mit-esdwith-mufflers/exhaustsystems.html" TargetMode="External"/><Relationship Id="rId18" Type="http://schemas.openxmlformats.org/officeDocument/2006/relationships/hyperlink" Target="http://www.capristo.de/de/exhaustsystems/aston-martin/dbs-db9/exhaustsystems.html" TargetMode="External"/><Relationship Id="rId39" Type="http://schemas.openxmlformats.org/officeDocument/2006/relationships/hyperlink" Target="http://www.capristo.de/de/exhaustsystems/audi/audi-rs5/exhaustsystems.html" TargetMode="External"/><Relationship Id="rId109" Type="http://schemas.openxmlformats.org/officeDocument/2006/relationships/hyperlink" Target="http://www.capristo.de/en/exhaustsystems/ferrari/348/348-zahnriemen-abdeckungskit.html" TargetMode="External"/><Relationship Id="rId260" Type="http://schemas.openxmlformats.org/officeDocument/2006/relationships/hyperlink" Target="http://www.capristo.de/en/exhaustsystems/porsche/997-turbo-facelift--turbo-s/exhaustsystems.html" TargetMode="External"/><Relationship Id="rId265" Type="http://schemas.openxmlformats.org/officeDocument/2006/relationships/hyperlink" Target="http://www.capristo.de/en/exhaustsystems/porsche/panamera-v8-turbo/exhaustsystems.html" TargetMode="External"/><Relationship Id="rId281" Type="http://schemas.openxmlformats.org/officeDocument/2006/relationships/hyperlink" Target="http://www.capristo.de/en/exhaustsystems/einzelkomponenten/exhaust-valves/exhaustsystems.html" TargetMode="External"/><Relationship Id="rId286" Type="http://schemas.openxmlformats.org/officeDocument/2006/relationships/hyperlink" Target="http://www.capristo.de/en/exhaustsystems/einzelkomponenten/exhaust-valves/exhaustsystems.html" TargetMode="External"/><Relationship Id="rId34" Type="http://schemas.openxmlformats.org/officeDocument/2006/relationships/hyperlink" Target="http://www.capristo.de/en/exhaustsystems/audi/audi-r8-v8-vorbefore-facelift/exhaustsystems.html" TargetMode="External"/><Relationship Id="rId50" Type="http://schemas.openxmlformats.org/officeDocument/2006/relationships/hyperlink" Target="http://www.capristo.de/en/exhaustsystems/bentley/continental-gt-v8-s/exhaustsystems.html" TargetMode="External"/><Relationship Id="rId55" Type="http://schemas.openxmlformats.org/officeDocument/2006/relationships/hyperlink" Target="http://www.capristo.de/en/exhaustsystems/bmw/m6-f12-f13/exhaustsystems.html" TargetMode="External"/><Relationship Id="rId76" Type="http://schemas.openxmlformats.org/officeDocument/2006/relationships/hyperlink" Target="http://www.capristo.de/en/exhaustsystems/ferrari/458-italia/ferrari-458-katalysator.html?type=ferrari-458-katalysator-200-zellen-mit-hitzeschutz-84" TargetMode="External"/><Relationship Id="rId97" Type="http://schemas.openxmlformats.org/officeDocument/2006/relationships/hyperlink" Target="http://www.capristo.de/en/exhaustsystems/ferrari/360/ferrari-360-13.html" TargetMode="External"/><Relationship Id="rId104" Type="http://schemas.openxmlformats.org/officeDocument/2006/relationships/hyperlink" Target="http://www.capristo.de/en/exhaustsystems/ferrari/355/exhaustsystems.html" TargetMode="External"/><Relationship Id="rId120" Type="http://schemas.openxmlformats.org/officeDocument/2006/relationships/hyperlink" Target="http://www.capristo.de/en/exhaustsystems/ferrari/458-italia/ferrari-458ff-distanzscheiben.html" TargetMode="External"/><Relationship Id="rId125" Type="http://schemas.openxmlformats.org/officeDocument/2006/relationships/hyperlink" Target="http://www.capristo.de/en/exhaustsystems/ferrari/458-speciale/exhaustsystems.html" TargetMode="External"/><Relationship Id="rId141" Type="http://schemas.openxmlformats.org/officeDocument/2006/relationships/hyperlink" Target="http://www.capristo.de/en/exhaustsystems/ferrari/mondial/exhaustsystems.html" TargetMode="External"/><Relationship Id="rId146" Type="http://schemas.openxmlformats.org/officeDocument/2006/relationships/hyperlink" Target="http://www.capristo.de/en/exhaustsystems/ferrari/enzo/exhaustsystems.html" TargetMode="External"/><Relationship Id="rId167" Type="http://schemas.openxmlformats.org/officeDocument/2006/relationships/hyperlink" Target="http://www.capristo.de/en/exhaustsystems/lamborghini/huracn-lp610-4-lp580-2/exhaustsystems.html" TargetMode="External"/><Relationship Id="rId188" Type="http://schemas.openxmlformats.org/officeDocument/2006/relationships/hyperlink" Target="http://www.capristo.de/en/exhaustsystems/maserati/quattroporte/exhaustsystems.html" TargetMode="External"/><Relationship Id="rId7" Type="http://schemas.openxmlformats.org/officeDocument/2006/relationships/hyperlink" Target="http://www.capristo.de/en/exhaustsystems/mercedes/amg-e63-v8-s-w-212-since-2011/exhaustsystems.html" TargetMode="External"/><Relationship Id="rId71" Type="http://schemas.openxmlformats.org/officeDocument/2006/relationships/hyperlink" Target="http://www.capristo.de/en/exhaustsystems/chevrolet/corvette-c6-z06-2005-2013/exhaustsystems.html" TargetMode="External"/><Relationship Id="rId92" Type="http://schemas.openxmlformats.org/officeDocument/2006/relationships/hyperlink" Target="http://www.capristo.de/en/exhaustsystems/ferrari/430/exhaustsystems.html" TargetMode="External"/><Relationship Id="rId162" Type="http://schemas.openxmlformats.org/officeDocument/2006/relationships/hyperlink" Target="http://www.capristo.de/en/exhaustsystems/ferrari/512-tr-512-m-testarossa-cat-version/exhaustsystems.html" TargetMode="External"/><Relationship Id="rId183" Type="http://schemas.openxmlformats.org/officeDocument/2006/relationships/hyperlink" Target="http://www.capristo.de/en/exhaustsystems/lamborghini/aventador-lp-700/exhaustsystems.html" TargetMode="External"/><Relationship Id="rId213" Type="http://schemas.openxmlformats.org/officeDocument/2006/relationships/hyperlink" Target="http://www.capristo.de/en/exhaustsystems/mercedes/amg-gle-500-c292/exhaustsystems.html" TargetMode="External"/><Relationship Id="rId218" Type="http://schemas.openxmlformats.org/officeDocument/2006/relationships/hyperlink" Target="http://www.capristo.de/en/exhaustsystems/mercedes/amg-gle-63s-c292/exhaustsystems.html" TargetMode="External"/><Relationship Id="rId234" Type="http://schemas.openxmlformats.org/officeDocument/2006/relationships/hyperlink" Target="http://www.capristo.de/en/exhaustsystems/nissan/gtr-mk3/exhaustsystems.html" TargetMode="External"/><Relationship Id="rId239" Type="http://schemas.openxmlformats.org/officeDocument/2006/relationships/hyperlink" Target="http://www.capristo.de/en/exhaustsystems/porsche/958-cayenne-gts/exhaustsystems.html" TargetMode="External"/><Relationship Id="rId2" Type="http://schemas.openxmlformats.org/officeDocument/2006/relationships/hyperlink" Target="http://www.capristo.de/en/exhaustsystems/audi/audi-r8-v8-vorbefore-facelift/exhaustsystems.html" TargetMode="External"/><Relationship Id="rId29" Type="http://schemas.openxmlformats.org/officeDocument/2006/relationships/hyperlink" Target="http://www.capristo.de/en/exhaustsystems/audi/audi-r8-v10-facelift-plus-gt-lmx/exhaustsystems.html" TargetMode="External"/><Relationship Id="rId250" Type="http://schemas.openxmlformats.org/officeDocument/2006/relationships/hyperlink" Target="http://www.capristo.de/en/exhaustsystems/porsche/987-cayman-mk1-cert/porsche-cayman-mk1-racing.html" TargetMode="External"/><Relationship Id="rId255" Type="http://schemas.openxmlformats.org/officeDocument/2006/relationships/hyperlink" Target="http://www.capristo.de/en/exhaustsystems/porsche/987-caymanboxster-fl-ab-2009/porsche-cayman--boxster-fl-racing.html" TargetMode="External"/><Relationship Id="rId271" Type="http://schemas.openxmlformats.org/officeDocument/2006/relationships/hyperlink" Target="http://www.capristo.de/en/exhaustsystems/einzelkomponenten/exhaust-valves/exhaustsystems.html" TargetMode="External"/><Relationship Id="rId276" Type="http://schemas.openxmlformats.org/officeDocument/2006/relationships/hyperlink" Target="http://www.capristo.de/en/exhaustsystems/ferrari/430-scuderia/manuelle-klappensteuerung.html" TargetMode="External"/><Relationship Id="rId24" Type="http://schemas.openxmlformats.org/officeDocument/2006/relationships/hyperlink" Target="http://www.capristo.de/en/exhaustsystems/audi/audi-r8-v8-facelift/exhaustsystems.html" TargetMode="External"/><Relationship Id="rId40" Type="http://schemas.openxmlformats.org/officeDocument/2006/relationships/hyperlink" Target="http://www.capristo.de/en/exhaustsystems/audi/audi-rs5/audi-rs4-rs5-mittelschalldaempfer-ersatzrohre.html" TargetMode="External"/><Relationship Id="rId45" Type="http://schemas.openxmlformats.org/officeDocument/2006/relationships/hyperlink" Target="http://www.capristo.de/en/exhaustsystems/audi/audi-s4s5-v8/exhaustsystems.html" TargetMode="External"/><Relationship Id="rId66" Type="http://schemas.openxmlformats.org/officeDocument/2006/relationships/hyperlink" Target="http://www.capristo.de/en/exhaustsystems/bmw/428i/exhaustsystems.html" TargetMode="External"/><Relationship Id="rId87" Type="http://schemas.openxmlformats.org/officeDocument/2006/relationships/hyperlink" Target="http://www.capristo.de/en/exhaustsystems/ferrari/430/exhaustsystems.html" TargetMode="External"/><Relationship Id="rId110" Type="http://schemas.openxmlformats.org/officeDocument/2006/relationships/hyperlink" Target="http://www.capristo.de/en/exhaustsystems/ferrari/348/ferrari-348-klappengesteuert.html" TargetMode="External"/><Relationship Id="rId115" Type="http://schemas.openxmlformats.org/officeDocument/2006/relationships/hyperlink" Target="http://www.capristo.de/en/exhaustsystems/ferrari/328/ferrari-328-klappengesteuert.html" TargetMode="External"/><Relationship Id="rId131" Type="http://schemas.openxmlformats.org/officeDocument/2006/relationships/hyperlink" Target="http://www.capristo.de/en/exhaustsystems/ferrari/458-spider/ferrari-458-katalysator.html?type=ferrari-458-katalysator-200-zellen-mit-hitzeschutz-84" TargetMode="External"/><Relationship Id="rId136" Type="http://schemas.openxmlformats.org/officeDocument/2006/relationships/hyperlink" Target="http://www.capristo.de/en/exhaustsystems/ferrari/458-spider/exhaustsystems.html" TargetMode="External"/><Relationship Id="rId157" Type="http://schemas.openxmlformats.org/officeDocument/2006/relationships/hyperlink" Target="http://www.capristo.de/en/exhaustsystems/ferrari/550-575-maranello/ferrari-575-x-pipe.html" TargetMode="External"/><Relationship Id="rId178" Type="http://schemas.openxmlformats.org/officeDocument/2006/relationships/hyperlink" Target="http://www.capristo.de/en/exhaustsystems/lamborghini/lamborghini-diablo/exhaustsystems.html" TargetMode="External"/><Relationship Id="rId61" Type="http://schemas.openxmlformats.org/officeDocument/2006/relationships/hyperlink" Target="http://www.capristo.de/en/exhaustsystems/bmw/435i/bmw-435i-428i-diffusor.html" TargetMode="External"/><Relationship Id="rId82" Type="http://schemas.openxmlformats.org/officeDocument/2006/relationships/hyperlink" Target="http://www.capristo.de/en/exhaustsystems/ferrari/456-gt-pre-muffler-spare-pipes/ferrari-456-gt-wasserpumpe.html" TargetMode="External"/><Relationship Id="rId152" Type="http://schemas.openxmlformats.org/officeDocument/2006/relationships/hyperlink" Target="http://www.capristo.de/en/exhaustsystems/ferrari/california/exhaustsystems.html" TargetMode="External"/><Relationship Id="rId173" Type="http://schemas.openxmlformats.org/officeDocument/2006/relationships/hyperlink" Target="http://www.capristo.de/en/exhaustsystems/lamborghini/gallardo-lp550lp560lp570/exhaustsystems.html" TargetMode="External"/><Relationship Id="rId194" Type="http://schemas.openxmlformats.org/officeDocument/2006/relationships/hyperlink" Target="http://www.capristo.de/en/exhaustsystems/mercedes/amg-a45cla45gla45/exhaustsystems.html" TargetMode="External"/><Relationship Id="rId199" Type="http://schemas.openxmlformats.org/officeDocument/2006/relationships/hyperlink" Target="http://www.capristo.de/en/exhaustsystems/mercedes/amg-c63-wsc-204-since-2007/exhaustsystems.html" TargetMode="External"/><Relationship Id="rId203" Type="http://schemas.openxmlformats.org/officeDocument/2006/relationships/hyperlink" Target="http://www.capristo.de/en/exhaustsystems/mercedes/amg-c63-wsc-205-since-022015/exhaustsystems.html" TargetMode="External"/><Relationship Id="rId208" Type="http://schemas.openxmlformats.org/officeDocument/2006/relationships/hyperlink" Target="http://www.capristo.de/en/exhaustsystems/mercedes/amg-gle-500-c292/exhaustsystems.html" TargetMode="External"/><Relationship Id="rId229" Type="http://schemas.openxmlformats.org/officeDocument/2006/relationships/hyperlink" Target="http://www.capristo.de/en/exhaustsystems/mercedes/amg-s-500-coup-cabriolet-c217/exhaustsystems.html" TargetMode="External"/><Relationship Id="rId19" Type="http://schemas.openxmlformats.org/officeDocument/2006/relationships/hyperlink" Target="http://www.capristo.de/de/exhaustsystems/aston-martin/dbs-db9/exhaustsystems.html" TargetMode="External"/><Relationship Id="rId224" Type="http://schemas.openxmlformats.org/officeDocument/2006/relationships/hyperlink" Target="http://www.capristo.de/en/exhaustsystems/mercedes/amg-ml63-w164/exhaustsystems.html" TargetMode="External"/><Relationship Id="rId240" Type="http://schemas.openxmlformats.org/officeDocument/2006/relationships/hyperlink" Target="http://www.capristo.de/en/exhaustsystems/porsche/958-cayenne-gts/exhaustsystems.html" TargetMode="External"/><Relationship Id="rId245" Type="http://schemas.openxmlformats.org/officeDocument/2006/relationships/hyperlink" Target="http://www.capristo.de/en/exhaustsystems/porsche/987-boxster-mk1-cert/porsche-boxster-mk1-racing.html" TargetMode="External"/><Relationship Id="rId261" Type="http://schemas.openxmlformats.org/officeDocument/2006/relationships/hyperlink" Target="http://www.capristo.de/en/exhaustsystems/porsche/macan-s-and-turbo-95b-since-042014/exhaustsystems.html" TargetMode="External"/><Relationship Id="rId266" Type="http://schemas.openxmlformats.org/officeDocument/2006/relationships/hyperlink" Target="http://www.capristo.de/en/exhaustsystems/porsche/981-boxster-cayman-gt4/exhaustsystems.html" TargetMode="External"/><Relationship Id="rId287" Type="http://schemas.openxmlformats.org/officeDocument/2006/relationships/hyperlink" Target="http://www.capristo.de/en/exhaustsystems/einzelkomponenten/exhaust-valves/exhaustsystems.html" TargetMode="External"/><Relationship Id="rId14" Type="http://schemas.openxmlformats.org/officeDocument/2006/relationships/hyperlink" Target="http://www.capristo.de/de/exhaustsystems/alfa-romeo/4c-kit-mit-esdwith-mufflers/exhaustsystems.html" TargetMode="External"/><Relationship Id="rId30" Type="http://schemas.openxmlformats.org/officeDocument/2006/relationships/hyperlink" Target="http://www.capristo.de/en/exhaustsystems/audi/audi-r8-v10-facelift-plus-gt-lmx/exhaustsystems.html" TargetMode="External"/><Relationship Id="rId35" Type="http://schemas.openxmlformats.org/officeDocument/2006/relationships/hyperlink" Target="http://www.capristo.de/en/exhaustsystems/audi/audi-r8-v10-facelift-plus-gt-lmx/exhaustsystems.html" TargetMode="External"/><Relationship Id="rId56" Type="http://schemas.openxmlformats.org/officeDocument/2006/relationships/hyperlink" Target="http://www.capristo.de/en/exhaustsystems/bmw/m5-f10/exhaustsystems.html" TargetMode="External"/><Relationship Id="rId77" Type="http://schemas.openxmlformats.org/officeDocument/2006/relationships/hyperlink" Target="http://www.capristo.de/en/exhaustsystems/ferrari/458-italia/ferrari-458-katalysator.html?type=ferrari-458-katalysator-200-zellen-83" TargetMode="External"/><Relationship Id="rId100" Type="http://schemas.openxmlformats.org/officeDocument/2006/relationships/hyperlink" Target="http://www.capristo.de/en/exhaustsystems/ferrari/355/ferrari-355-wasserpumpe.html" TargetMode="External"/><Relationship Id="rId105" Type="http://schemas.openxmlformats.org/officeDocument/2006/relationships/hyperlink" Target="http://www.capristo.de/en/exhaustsystems/ferrari/355/exhaustsystems.html" TargetMode="External"/><Relationship Id="rId126" Type="http://schemas.openxmlformats.org/officeDocument/2006/relationships/hyperlink" Target="http://www.capristo.de/en/exhaustsystems/ferrari/458-speciale/exhaustsystems.html" TargetMode="External"/><Relationship Id="rId147" Type="http://schemas.openxmlformats.org/officeDocument/2006/relationships/hyperlink" Target="http://www.capristo.de/en/exhaustsystems/ferrari/enzo/exhaustsystems.html" TargetMode="External"/><Relationship Id="rId168" Type="http://schemas.openxmlformats.org/officeDocument/2006/relationships/hyperlink" Target="http://www.capristo.de/en/exhaustsystems/lamborghini/huracn-lp610-4-lp580-2/exhaustsystems.html" TargetMode="External"/><Relationship Id="rId282" Type="http://schemas.openxmlformats.org/officeDocument/2006/relationships/hyperlink" Target="http://www.capristo.de/en/exhaustsystems/einzelkomponenten/exhaust-valves/exhaustsystems.html" TargetMode="External"/><Relationship Id="rId8" Type="http://schemas.openxmlformats.org/officeDocument/2006/relationships/hyperlink" Target="http://www.capristo.de/en/exhaustsystems/mercedes/amg-ml63-w164/exhaustsystems.html" TargetMode="External"/><Relationship Id="rId51" Type="http://schemas.openxmlformats.org/officeDocument/2006/relationships/hyperlink" Target="http://www.capristo.de/en/exhaustsystems/bentley/continental-gt-speed-w12/exhaustsystems.html" TargetMode="External"/><Relationship Id="rId72" Type="http://schemas.openxmlformats.org/officeDocument/2006/relationships/hyperlink" Target="http://www.capristo.de/en/exhaustsystems/ferrari/458-italia/ferrari-458ff-distanzscheiben.html" TargetMode="External"/><Relationship Id="rId93" Type="http://schemas.openxmlformats.org/officeDocument/2006/relationships/hyperlink" Target="http://www.capristo.de/en/exhaustsystems/ferrari/360/ferrari-355-wasserpumpe.html" TargetMode="External"/><Relationship Id="rId98" Type="http://schemas.openxmlformats.org/officeDocument/2006/relationships/hyperlink" Target="http://www.capristo.de/en/exhaustsystems/ferrari/360/ferrari-360-twin-sound.html" TargetMode="External"/><Relationship Id="rId121" Type="http://schemas.openxmlformats.org/officeDocument/2006/relationships/hyperlink" Target="http://www.capristo.de/en/exhaustsystems/ferrari/458-italia/ferrari-458ff-distanzscheiben.html" TargetMode="External"/><Relationship Id="rId142" Type="http://schemas.openxmlformats.org/officeDocument/2006/relationships/hyperlink" Target="http://www.capristo.de/en/exhaustsystems/ferrari/ff/exhaustsystems.html" TargetMode="External"/><Relationship Id="rId163" Type="http://schemas.openxmlformats.org/officeDocument/2006/relationships/hyperlink" Target="http://www.capristo.de/en/exhaustsystems/jaguar/jaguar-f-type-v8-s-complete/exhaustsystems.html" TargetMode="External"/><Relationship Id="rId184" Type="http://schemas.openxmlformats.org/officeDocument/2006/relationships/hyperlink" Target="http://www.capristo.de/en/exhaustsystems/lamborghini/murcielago-lp640/exhaustsystems.html" TargetMode="External"/><Relationship Id="rId189" Type="http://schemas.openxmlformats.org/officeDocument/2006/relationships/hyperlink" Target="http://www.capristo.de/en/exhaustsystems/maserati/quattroporte/exhaustsystems.html" TargetMode="External"/><Relationship Id="rId219" Type="http://schemas.openxmlformats.org/officeDocument/2006/relationships/hyperlink" Target="http://www.capristo.de/en/exhaustsystems/mercedes/amg-gle-63s-c292/exhaustsystems.html" TargetMode="External"/><Relationship Id="rId3" Type="http://schemas.openxmlformats.org/officeDocument/2006/relationships/hyperlink" Target="http://www.capristo.de/en/exhaustsystems/bmw/428i/exhaustsystems.html" TargetMode="External"/><Relationship Id="rId214" Type="http://schemas.openxmlformats.org/officeDocument/2006/relationships/hyperlink" Target="http://www.capristo.de/en/exhaustsystems/mercedes/amg-gle-63s-c292/exhaustsystems.html" TargetMode="External"/><Relationship Id="rId230" Type="http://schemas.openxmlformats.org/officeDocument/2006/relationships/hyperlink" Target="http://www.capristo.de/en/exhaustsystems/mercedes/amg-sl65/exhaustsystems.html" TargetMode="External"/><Relationship Id="rId235" Type="http://schemas.openxmlformats.org/officeDocument/2006/relationships/hyperlink" Target="http://www.capristo.de/en/exhaustsystems/pagani/pagani-zonda/exhaustsystems.html" TargetMode="External"/><Relationship Id="rId251" Type="http://schemas.openxmlformats.org/officeDocument/2006/relationships/hyperlink" Target="http://www.capristo.de/en/exhaustsystems/porsche/987-cayman-mk1-not-cert/exhaustsystems.html" TargetMode="External"/><Relationship Id="rId256" Type="http://schemas.openxmlformats.org/officeDocument/2006/relationships/hyperlink" Target="http://www.capristo.de/en/exhaustsystems/porsche/991-carrera--gts/exhaustsystems.html" TargetMode="External"/><Relationship Id="rId277" Type="http://schemas.openxmlformats.org/officeDocument/2006/relationships/hyperlink" Target="http://www.capristo.de/en/exhaustsystems/einzelkomponenten/ces-3-programmable-valve-control-unit/exhaustsystems.html" TargetMode="External"/><Relationship Id="rId25" Type="http://schemas.openxmlformats.org/officeDocument/2006/relationships/hyperlink" Target="http://www.capristo.de/en/exhaustsystems/audi/audi-r8-v10-vorbefore-facelift/exhaustsystems.html" TargetMode="External"/><Relationship Id="rId46" Type="http://schemas.openxmlformats.org/officeDocument/2006/relationships/hyperlink" Target="http://www.capristo.de/en/exhaustsystems/bentley/continental-supersport-w12-gtc-w12/exhaustsystems.html" TargetMode="External"/><Relationship Id="rId67" Type="http://schemas.openxmlformats.org/officeDocument/2006/relationships/hyperlink" Target="http://www.capristo.de/en/exhaustsystems/bmw/650i/exhaustsystems.html" TargetMode="External"/><Relationship Id="rId116" Type="http://schemas.openxmlformats.org/officeDocument/2006/relationships/hyperlink" Target="http://www.capristo.de/en/exhaustsystems/ferrari/328/exhaustsystems.html" TargetMode="External"/><Relationship Id="rId137" Type="http://schemas.openxmlformats.org/officeDocument/2006/relationships/hyperlink" Target="http://www.capristo.de/en/exhaustsystems/ferrari/488-gtb/ferrari-488-leistungssteigerung.html" TargetMode="External"/><Relationship Id="rId158" Type="http://schemas.openxmlformats.org/officeDocument/2006/relationships/hyperlink" Target="http://www.capristo.de/en/exhaustsystems/ferrari/550-575-maranello/ferrari-550-klappen.html" TargetMode="External"/><Relationship Id="rId272" Type="http://schemas.openxmlformats.org/officeDocument/2006/relationships/hyperlink" Target="http://www.capristo.de/en/exhaustsystems/einzelkomponenten/exhaust-valves/exhaustsystems.html" TargetMode="External"/><Relationship Id="rId20" Type="http://schemas.openxmlformats.org/officeDocument/2006/relationships/hyperlink" Target="http://www.capristo.de/en/exhaustsystems/aston-martin/vantage-v8-v12/exhaustsystems.html" TargetMode="External"/><Relationship Id="rId41" Type="http://schemas.openxmlformats.org/officeDocument/2006/relationships/hyperlink" Target="http://www.capristo.de/en/exhaustsystems/audi/audi-s4s5-v6/exhaustsystems.html" TargetMode="External"/><Relationship Id="rId62" Type="http://schemas.openxmlformats.org/officeDocument/2006/relationships/hyperlink" Target="http://www.capristo.de/en/exhaustsystems/bmw/435i/exhaustsystems.html" TargetMode="External"/><Relationship Id="rId83" Type="http://schemas.openxmlformats.org/officeDocument/2006/relationships/hyperlink" Target="http://www.capristo.de/en/exhaustsystems/ferrari/456-gt-pre-muffler-spare-pipes/exhaustsystems.html" TargetMode="External"/><Relationship Id="rId88" Type="http://schemas.openxmlformats.org/officeDocument/2006/relationships/hyperlink" Target="http://www.capristo.de/en/exhaustsystems/ferrari/430/exhaustsystems.html" TargetMode="External"/><Relationship Id="rId111" Type="http://schemas.openxmlformats.org/officeDocument/2006/relationships/hyperlink" Target="http://www.capristo.de/en/exhaustsystems/ferrari/348/exhaustsystems.html" TargetMode="External"/><Relationship Id="rId132" Type="http://schemas.openxmlformats.org/officeDocument/2006/relationships/hyperlink" Target="http://www.capristo.de/en/exhaustsystems/ferrari/458-spider/ferrari-458-katalysator.html?type=ferrari-458-katalysator-200-zellen-83" TargetMode="External"/><Relationship Id="rId153" Type="http://schemas.openxmlformats.org/officeDocument/2006/relationships/hyperlink" Target="http://www.capristo.de/en/exhaustsystems/ferrari/california/exhaustsystems.html" TargetMode="External"/><Relationship Id="rId174" Type="http://schemas.openxmlformats.org/officeDocument/2006/relationships/hyperlink" Target="http://www.capristo.de/de/exhaustsystems/lamborghini/lamborghini-gallardo-lp-500520/exhaustsystems.html" TargetMode="External"/><Relationship Id="rId179" Type="http://schemas.openxmlformats.org/officeDocument/2006/relationships/hyperlink" Target="http://www.capristo.de/en/exhaustsystems/lamborghini/aventador-lp-750-sv/lamborghini-lp700-katersatzrohre.html" TargetMode="External"/><Relationship Id="rId195" Type="http://schemas.openxmlformats.org/officeDocument/2006/relationships/hyperlink" Target="http://www.capristo.de/en/exhaustsystems/mercedes/amg-a45cla45gla45/exhaustsystems.html" TargetMode="External"/><Relationship Id="rId209" Type="http://schemas.openxmlformats.org/officeDocument/2006/relationships/hyperlink" Target="http://www.capristo.de/en/exhaustsystems/mercedes/amg-gle-500-c292/exhaustsystems.html" TargetMode="External"/><Relationship Id="rId190" Type="http://schemas.openxmlformats.org/officeDocument/2006/relationships/hyperlink" Target="http://www.capristo.de/en/exhaustsystems/maserati/gran-turismo/exhaustsystems.html" TargetMode="External"/><Relationship Id="rId204" Type="http://schemas.openxmlformats.org/officeDocument/2006/relationships/hyperlink" Target="http://www.capristo.de/en/exhaustsystems/mercedes/amg-cls-63-218/exhaustsystems.html" TargetMode="External"/><Relationship Id="rId220" Type="http://schemas.openxmlformats.org/officeDocument/2006/relationships/hyperlink" Target="http://www.capristo.de/en/exhaustsystems/mercedes/amg-gle-63s-c292/exhaustsystems.html" TargetMode="External"/><Relationship Id="rId225" Type="http://schemas.openxmlformats.org/officeDocument/2006/relationships/hyperlink" Target="http://www.capristo.de/en/exhaustsystems/mercedes/amg-s63-coup/exhaustsystems.html" TargetMode="External"/><Relationship Id="rId241" Type="http://schemas.openxmlformats.org/officeDocument/2006/relationships/hyperlink" Target="http://www.capristo.de/en/exhaustsystems/porsche/981-boxster-cayman-gt4/exhaustsystems.html" TargetMode="External"/><Relationship Id="rId246" Type="http://schemas.openxmlformats.org/officeDocument/2006/relationships/hyperlink" Target="http://www.capristo.de/en/exhaustsystems/porsche/987-boxster-mk1-cert/porsche-boxster-mk1-racing.html" TargetMode="External"/><Relationship Id="rId267" Type="http://schemas.openxmlformats.org/officeDocument/2006/relationships/hyperlink" Target="http://www.capristo.de/en/exhaustsystems/einzelkomponenten/exhaust-valves/exhaustsystems.html" TargetMode="External"/><Relationship Id="rId15" Type="http://schemas.openxmlformats.org/officeDocument/2006/relationships/hyperlink" Target="http://www.capristo.de/en/exhaustsystems/alfa-romeo/4c-kit-mit-esdwith-mufflers/alfa-4c-gewindefahrwerk.html" TargetMode="External"/><Relationship Id="rId36" Type="http://schemas.openxmlformats.org/officeDocument/2006/relationships/hyperlink" Target="http://www.capristo.de/en/exhaustsystems/audi/audi-rs4-b7/exhaustsystems.html" TargetMode="External"/><Relationship Id="rId57" Type="http://schemas.openxmlformats.org/officeDocument/2006/relationships/hyperlink" Target="http://www.capristo.de/en/exhaustsystems/bmw/m3-e92/exhaustsystems.html" TargetMode="External"/><Relationship Id="rId106" Type="http://schemas.openxmlformats.org/officeDocument/2006/relationships/hyperlink" Target="http://www.capristo.de/en/exhaustsystems/ferrari/355/exhaustsystems.html" TargetMode="External"/><Relationship Id="rId127" Type="http://schemas.openxmlformats.org/officeDocument/2006/relationships/hyperlink" Target="http://www.capristo.de/en/exhaustsystems/ferrari/458-speciale/exhaustsystems.html" TargetMode="External"/><Relationship Id="rId262" Type="http://schemas.openxmlformats.org/officeDocument/2006/relationships/hyperlink" Target="http://www.capristo.de/en/exhaustsystems/porsche/panamera-v8/exhaustsystems.html" TargetMode="External"/><Relationship Id="rId283" Type="http://schemas.openxmlformats.org/officeDocument/2006/relationships/hyperlink" Target="http://www.capristo.de/en/exhaustsystems/einzelkomponenten/exhaust-valves/exhaustsystems.html" TargetMode="External"/><Relationship Id="rId10" Type="http://schemas.openxmlformats.org/officeDocument/2006/relationships/hyperlink" Target="http://www.capristo.de/en/exhaustsystems/ferrari/430-scuderia/manuelle-klappensteuerung.html" TargetMode="External"/><Relationship Id="rId31" Type="http://schemas.openxmlformats.org/officeDocument/2006/relationships/hyperlink" Target="http://www.capristo.de/en/exhaustsystems/audi/audi-r8-v10-plus-2015/exhaustsystems.html" TargetMode="External"/><Relationship Id="rId52" Type="http://schemas.openxmlformats.org/officeDocument/2006/relationships/hyperlink" Target="http://www.capristo.de/en/exhaustsystems/bmw/m3-m4-f80-f82-f83/exhaustsystems.html" TargetMode="External"/><Relationship Id="rId73" Type="http://schemas.openxmlformats.org/officeDocument/2006/relationships/hyperlink" Target="http://www.capristo.de/en/exhaustsystems/ferrari/458-italia/ferrari-458ff-distanzscheiben.html" TargetMode="External"/><Relationship Id="rId78" Type="http://schemas.openxmlformats.org/officeDocument/2006/relationships/hyperlink" Target="http://www.capristo.de/en/exhaustsystems/ferrari/458-italia/ferrari-458-katalysator.html?type=ferrari-458-katalysator-100-zellen-mit-hitzeschutz-82" TargetMode="External"/><Relationship Id="rId94" Type="http://schemas.openxmlformats.org/officeDocument/2006/relationships/hyperlink" Target="http://www.capristo.de/en/exhaustsystems/ferrari/360/exhaustsystems.html" TargetMode="External"/><Relationship Id="rId99" Type="http://schemas.openxmlformats.org/officeDocument/2006/relationships/hyperlink" Target="http://www.capristo.de/en/exhaustsystems/ferrari/360/exhaustsystems.html" TargetMode="External"/><Relationship Id="rId101" Type="http://schemas.openxmlformats.org/officeDocument/2006/relationships/hyperlink" Target="http://www.capristo.de/en/exhaustsystems/ferrari/355/ferrari-355-abgasklappenkit.html" TargetMode="External"/><Relationship Id="rId122" Type="http://schemas.openxmlformats.org/officeDocument/2006/relationships/hyperlink" Target="http://www.capristo.de/en/exhaustsystems/ferrari/458-speciale/ferrari-458-katersatzrohre.html" TargetMode="External"/><Relationship Id="rId143" Type="http://schemas.openxmlformats.org/officeDocument/2006/relationships/hyperlink" Target="http://www.capristo.de/en/exhaustsystems/ferrari/ff/exhaustsystems.html" TargetMode="External"/><Relationship Id="rId148" Type="http://schemas.openxmlformats.org/officeDocument/2006/relationships/hyperlink" Target="http://www.capristo.de/en/exhaustsystems/ferrari/enzo/exhaustsystems.html" TargetMode="External"/><Relationship Id="rId164" Type="http://schemas.openxmlformats.org/officeDocument/2006/relationships/hyperlink" Target="http://www.capristo.de/en/exhaustsystems/jaguar/jaguar-f-type-v8-s-complete/exhaustsystems.html" TargetMode="External"/><Relationship Id="rId169" Type="http://schemas.openxmlformats.org/officeDocument/2006/relationships/hyperlink" Target="http://www.capristo.de/en/exhaustsystems/lamborghini/murcielago-lp580/exhaustsystems.html" TargetMode="External"/><Relationship Id="rId185" Type="http://schemas.openxmlformats.org/officeDocument/2006/relationships/hyperlink" Target="http://www.capristo.de/en/exhaustsystems/lamborghini/murcielago-lp640/exhaustsystems.html" TargetMode="External"/><Relationship Id="rId4" Type="http://schemas.openxmlformats.org/officeDocument/2006/relationships/hyperlink" Target="http://www.capristo.de/en/exhaustsystems/ferrari/360/ferrari-360-twin-sound.html" TargetMode="External"/><Relationship Id="rId9" Type="http://schemas.openxmlformats.org/officeDocument/2006/relationships/hyperlink" Target="http://www.capristo.de/en/exhaustsystems/mercedes/amg-ml63-w164/exhaustsystems.html" TargetMode="External"/><Relationship Id="rId180" Type="http://schemas.openxmlformats.org/officeDocument/2006/relationships/hyperlink" Target="http://www.capristo.de/en/exhaustsystems/lamborghini/aventador-lp-750-sv/exhaustsystems.html" TargetMode="External"/><Relationship Id="rId210" Type="http://schemas.openxmlformats.org/officeDocument/2006/relationships/hyperlink" Target="http://www.capristo.de/en/exhaustsystems/mercedes/amg-gle-500-c292/exhaustsystems.html" TargetMode="External"/><Relationship Id="rId215" Type="http://schemas.openxmlformats.org/officeDocument/2006/relationships/hyperlink" Target="http://www.capristo.de/en/exhaustsystems/mercedes/amg-gle-63s-c292/exhaustsystems.html" TargetMode="External"/><Relationship Id="rId236" Type="http://schemas.openxmlformats.org/officeDocument/2006/relationships/hyperlink" Target="http://www.capristo.de/en/exhaustsystems/porsche/958-cayenne-induction/exhaustsystems.html" TargetMode="External"/><Relationship Id="rId257" Type="http://schemas.openxmlformats.org/officeDocument/2006/relationships/hyperlink" Target="http://www.capristo.de/en/exhaustsystems/porsche/991-gt3/exhaustsystems.html" TargetMode="External"/><Relationship Id="rId278" Type="http://schemas.openxmlformats.org/officeDocument/2006/relationships/hyperlink" Target="http://www.capristo.de/en/exhaustsystems/einzelkomponenten/ces-3-programmable-valve-control-unit/exhaustsystems.html" TargetMode="External"/><Relationship Id="rId26" Type="http://schemas.openxmlformats.org/officeDocument/2006/relationships/hyperlink" Target="http://www.capristo.de/en/exhaustsystems/audi/audi-r8-v10-vorbefore-facelift/exhaustsystems.html" TargetMode="External"/><Relationship Id="rId231" Type="http://schemas.openxmlformats.org/officeDocument/2006/relationships/hyperlink" Target="http://www.capristo.de/en/exhaustsystems/nissan/gtr-mk3/exhaustsystems.html" TargetMode="External"/><Relationship Id="rId252" Type="http://schemas.openxmlformats.org/officeDocument/2006/relationships/hyperlink" Target="http://www.capristo.de/en/exhaustsystems/porsche/987-cayman-mk1-cert/porsche-cayman-mk1-racing.html" TargetMode="External"/><Relationship Id="rId273" Type="http://schemas.openxmlformats.org/officeDocument/2006/relationships/hyperlink" Target="http://www.capristo.de/en/exhaustsystems/einzelkomponenten/exhaust-valves/exhaustsystems.html" TargetMode="External"/><Relationship Id="rId47" Type="http://schemas.openxmlformats.org/officeDocument/2006/relationships/hyperlink" Target="http://www.capristo.de/en/exhaustsystems/bentley/continental-supersport-w12-gtc-w12/exhaustsystems.html" TargetMode="External"/><Relationship Id="rId68" Type="http://schemas.openxmlformats.org/officeDocument/2006/relationships/hyperlink" Target="http://www.capristo.de/de/exhaustsystems/chevrolet/corvette-c7-z06-2014/exhaustsystems.html" TargetMode="External"/><Relationship Id="rId89" Type="http://schemas.openxmlformats.org/officeDocument/2006/relationships/hyperlink" Target="http://www.capristo.de/en/exhaustsystems/ferrari/430/exhaustsystems.html" TargetMode="External"/><Relationship Id="rId112" Type="http://schemas.openxmlformats.org/officeDocument/2006/relationships/hyperlink" Target="http://www.capristo.de/en/exhaustsystems/ferrari/348/exhaustsystems.html" TargetMode="External"/><Relationship Id="rId133" Type="http://schemas.openxmlformats.org/officeDocument/2006/relationships/hyperlink" Target="http://www.capristo.de/en/exhaustsystems/ferrari/458-spider/ferrari-458-katalysator.html?type=ferrari-458-katalysator-100-zellen-mit-hitzeschutz-82" TargetMode="External"/><Relationship Id="rId154" Type="http://schemas.openxmlformats.org/officeDocument/2006/relationships/hyperlink" Target="http://www.capristo.de/en/exhaustsystems/ferrari/california/exhaustsystems.html" TargetMode="External"/><Relationship Id="rId175" Type="http://schemas.openxmlformats.org/officeDocument/2006/relationships/hyperlink" Target="http://www.capristo.de/de/exhaustsystems/lamborghini/lamborghini-gallardo-lp-500520/exhaustsystems.html" TargetMode="External"/><Relationship Id="rId196" Type="http://schemas.openxmlformats.org/officeDocument/2006/relationships/hyperlink" Target="http://www.capristo.de/en/exhaustsystems/mercedes/amg-a45cla45gla45/exhaustsystems.html" TargetMode="External"/><Relationship Id="rId200" Type="http://schemas.openxmlformats.org/officeDocument/2006/relationships/hyperlink" Target="http://www.capristo.de/en/exhaustsystems/mercedes/amg-c63-wsc-204-since-2007/exhaustsystems.html" TargetMode="External"/><Relationship Id="rId16" Type="http://schemas.openxmlformats.org/officeDocument/2006/relationships/hyperlink" Target="http://www.capristo.de/de/exhaustsystems/aston-martin/dbs-db9/exhaustsystems.html" TargetMode="External"/><Relationship Id="rId221" Type="http://schemas.openxmlformats.org/officeDocument/2006/relationships/hyperlink" Target="http://www.capristo.de/en/exhaustsystems/mercedes/amg-gt-gts/exhaustsystems.html" TargetMode="External"/><Relationship Id="rId242" Type="http://schemas.openxmlformats.org/officeDocument/2006/relationships/hyperlink" Target="http://www.capristo.de/en/exhaustsystems/porsche/987-boxster-mk1-cert/exhaustsystems.html" TargetMode="External"/><Relationship Id="rId263" Type="http://schemas.openxmlformats.org/officeDocument/2006/relationships/hyperlink" Target="http://www.capristo.de/en/exhaustsystems/porsche/panamera-v8/exhaustsystems.html" TargetMode="External"/><Relationship Id="rId284" Type="http://schemas.openxmlformats.org/officeDocument/2006/relationships/hyperlink" Target="http://www.capristo.de/en/exhaustsystems/einzelkomponenten/exhaust-valves/exhaustsystems.html" TargetMode="External"/><Relationship Id="rId37" Type="http://schemas.openxmlformats.org/officeDocument/2006/relationships/hyperlink" Target="http://www.capristo.de/en/exhaustsystems/audi/audi-rs4-b8/exhaustsystems.html" TargetMode="External"/><Relationship Id="rId58" Type="http://schemas.openxmlformats.org/officeDocument/2006/relationships/hyperlink" Target="http://www.capristo.de/en/exhaustsystems/bmw/m2-f87-2015/exhaustsystems.html" TargetMode="External"/><Relationship Id="rId79" Type="http://schemas.openxmlformats.org/officeDocument/2006/relationships/hyperlink" Target="http://www.capristo.de/en/exhaustsystems/ferrari/458-italia/ferrari-458-katalysator.html?type=ferrari-458-katalysator-100-zellen-81" TargetMode="External"/><Relationship Id="rId102" Type="http://schemas.openxmlformats.org/officeDocument/2006/relationships/hyperlink" Target="http://www.capristo.de/en/exhaustsystems/ferrari/355/exhaustsystems.html" TargetMode="External"/><Relationship Id="rId123" Type="http://schemas.openxmlformats.org/officeDocument/2006/relationships/hyperlink" Target="http://www.capristo.de/en/exhaustsystems/ferrari/458-speciale/ferrari-458-katalysator.html?type=ferrari-458-katalysator-200-zellen-83" TargetMode="External"/><Relationship Id="rId144" Type="http://schemas.openxmlformats.org/officeDocument/2006/relationships/hyperlink" Target="http://www.capristo.de/en/exhaustsystems/ferrari/f12/ferrari-f12-x-pipe.html" TargetMode="External"/><Relationship Id="rId90" Type="http://schemas.openxmlformats.org/officeDocument/2006/relationships/hyperlink" Target="http://www.capristo.de/en/exhaustsystems/ferrari/430/exhaustsystems.html" TargetMode="External"/><Relationship Id="rId165" Type="http://schemas.openxmlformats.org/officeDocument/2006/relationships/hyperlink" Target="http://www.capristo.de/en/exhaustsystems/jaguar/jaguar-f-type-v8-s-muffler/exhaustsystems.html" TargetMode="External"/><Relationship Id="rId186" Type="http://schemas.openxmlformats.org/officeDocument/2006/relationships/hyperlink" Target="http://www.capristo.de/en/exhaustsystems/lamborghini/murcielago-lp640/exhaustsystems.html" TargetMode="External"/><Relationship Id="rId211" Type="http://schemas.openxmlformats.org/officeDocument/2006/relationships/hyperlink" Target="http://www.capristo.de/en/exhaustsystems/mercedes/amg-gle-500-c292/exhaustsystems.html" TargetMode="External"/><Relationship Id="rId232" Type="http://schemas.openxmlformats.org/officeDocument/2006/relationships/hyperlink" Target="http://www.capristo.de/en/exhaustsystems/nissan/gtr-mk3/exhaustsystems.html" TargetMode="External"/><Relationship Id="rId253" Type="http://schemas.openxmlformats.org/officeDocument/2006/relationships/hyperlink" Target="http://www.capristo.de/en/exhaustsystems/porsche/987-caymanboxster-fl-ab-2009/exhaustsystems.html" TargetMode="External"/><Relationship Id="rId274" Type="http://schemas.openxmlformats.org/officeDocument/2006/relationships/hyperlink" Target="http://www.capristo.de/en/exhaustsystems/einzelkomponenten/exhaust-valves/exhaustsystems.html" TargetMode="External"/><Relationship Id="rId27" Type="http://schemas.openxmlformats.org/officeDocument/2006/relationships/hyperlink" Target="http://www.capristo.de/en/exhaustsystems/audi/audi-r8-v10-facelift-plus-gt-lmx/exhaustsystems.html" TargetMode="External"/><Relationship Id="rId48" Type="http://schemas.openxmlformats.org/officeDocument/2006/relationships/hyperlink" Target="http://www.capristo.de/en/exhaustsystems/bentley/continental-supersport-w12-gtc-w12/exhaustsystems.html" TargetMode="External"/><Relationship Id="rId69" Type="http://schemas.openxmlformats.org/officeDocument/2006/relationships/hyperlink" Target="http://www.capristo.de/de/exhaustsystems/chevrolet/corvette-c7-z06-2014/exhaustsystems.html" TargetMode="External"/><Relationship Id="rId113" Type="http://schemas.openxmlformats.org/officeDocument/2006/relationships/hyperlink" Target="http://www.capristo.de/en/exhaustsystems/ferrari/348/exhaustsystems.html" TargetMode="External"/><Relationship Id="rId134" Type="http://schemas.openxmlformats.org/officeDocument/2006/relationships/hyperlink" Target="http://www.capristo.de/en/exhaustsystems/ferrari/458-spider/ferrari-458-katalysator.html?type=ferrari-458-katalysator-100-zellen-81" TargetMode="External"/><Relationship Id="rId80" Type="http://schemas.openxmlformats.org/officeDocument/2006/relationships/hyperlink" Target="http://www.capristo.de/en/exhaustsystems/ferrari/458-italia/exhaustsystems.html" TargetMode="External"/><Relationship Id="rId155" Type="http://schemas.openxmlformats.org/officeDocument/2006/relationships/hyperlink" Target="http://www.capristo.de/en/exhaustsystems/ferrari/599/exhaustsystems.html" TargetMode="External"/><Relationship Id="rId176" Type="http://schemas.openxmlformats.org/officeDocument/2006/relationships/hyperlink" Target="http://www.capristo.de/de/exhaustsystems/lamborghini/lamborghini-gallardo-lp-500520/exhaustsystems.html" TargetMode="External"/><Relationship Id="rId197" Type="http://schemas.openxmlformats.org/officeDocument/2006/relationships/hyperlink" Target="http://www.capristo.de/en/exhaustsystems/mercedes/amg-c63-wsc-204-since-2007/exhaustsystems.html" TargetMode="External"/><Relationship Id="rId201" Type="http://schemas.openxmlformats.org/officeDocument/2006/relationships/hyperlink" Target="http://www.capristo.de/en/exhaustsystems/mercedes/amg-c63-wsc-204-since-2007/exhaustsystems.html" TargetMode="External"/><Relationship Id="rId222" Type="http://schemas.openxmlformats.org/officeDocument/2006/relationships/hyperlink" Target="http://www.capristo.de/en/exhaustsystems/mercedes/amg-ml63-w164/exhaustsystems.html" TargetMode="External"/><Relationship Id="rId243" Type="http://schemas.openxmlformats.org/officeDocument/2006/relationships/hyperlink" Target="http://www.capristo.de/en/exhaustsystems/porsche/981-boxster-cayman-gt4/porsche-boxster-981-kruemmer.html" TargetMode="External"/><Relationship Id="rId264" Type="http://schemas.openxmlformats.org/officeDocument/2006/relationships/hyperlink" Target="http://www.capristo.de/en/exhaustsystems/porsche/panamera-v8-turbo/exhaustsystems.html" TargetMode="External"/><Relationship Id="rId285" Type="http://schemas.openxmlformats.org/officeDocument/2006/relationships/hyperlink" Target="http://www.capristo.de/en/exhaustsystems/einzelkomponenten/exhaust-valves/exhaustsystems.html" TargetMode="External"/><Relationship Id="rId17" Type="http://schemas.openxmlformats.org/officeDocument/2006/relationships/hyperlink" Target="http://www.capristo.de/de/exhaustsystems/aston-martin/dbs-db9/exhaustsystems.html" TargetMode="External"/><Relationship Id="rId38" Type="http://schemas.openxmlformats.org/officeDocument/2006/relationships/hyperlink" Target="http://www.capristo.de/en/exhaustsystems/audi/audi-rs4-b8/audi-rs4-rs5-mittelschalldaempfer-ersatzrohre.html" TargetMode="External"/><Relationship Id="rId59" Type="http://schemas.openxmlformats.org/officeDocument/2006/relationships/hyperlink" Target="http://www.capristo.de/en/exhaustsystems/bmw/alpina-b5-biturbo/exhaustsystems.html" TargetMode="External"/><Relationship Id="rId103" Type="http://schemas.openxmlformats.org/officeDocument/2006/relationships/hyperlink" Target="http://www.capristo.de/en/exhaustsystems/ferrari/355/exhaustsystems.html" TargetMode="External"/><Relationship Id="rId124" Type="http://schemas.openxmlformats.org/officeDocument/2006/relationships/hyperlink" Target="http://www.capristo.de/en/exhaustsystems/ferrari/458-speciale/ferrari-458-katalysator.html?type=ferrari-458-katalysator-100-zellen-81" TargetMode="External"/><Relationship Id="rId70" Type="http://schemas.openxmlformats.org/officeDocument/2006/relationships/hyperlink" Target="http://www.capristo.de/de/exhaustsystems/chevrolet/corvette-c7-z06-2014/exhaustsystems.html" TargetMode="External"/><Relationship Id="rId91" Type="http://schemas.openxmlformats.org/officeDocument/2006/relationships/hyperlink" Target="http://www.capristo.de/en/exhaustsystems/ferrari/430/ferrari-430-racing.html" TargetMode="External"/><Relationship Id="rId145" Type="http://schemas.openxmlformats.org/officeDocument/2006/relationships/hyperlink" Target="http://www.capristo.de/en/exhaustsystems/ferrari/f12/exhaustsystems.html" TargetMode="External"/><Relationship Id="rId166" Type="http://schemas.openxmlformats.org/officeDocument/2006/relationships/hyperlink" Target="http://www.capristo.de/en/exhaustsystems/lamborghini/lamborghini-diablo/exhaustsystems.html" TargetMode="External"/><Relationship Id="rId187" Type="http://schemas.openxmlformats.org/officeDocument/2006/relationships/hyperlink" Target="http://www.capristo.de/en/exhaustsystems/maserati/quattroporte/exhaustsystems.html" TargetMode="External"/><Relationship Id="rId1" Type="http://schemas.openxmlformats.org/officeDocument/2006/relationships/hyperlink" Target="http://www.capristo.de/de/exhaustsystems/alfa-romeo/4c-kit-mit-esdwith-mufflers/exhaustsystems.html" TargetMode="External"/><Relationship Id="rId212" Type="http://schemas.openxmlformats.org/officeDocument/2006/relationships/hyperlink" Target="http://www.capristo.de/en/exhaustsystems/mercedes/amg-gle-500-c292/exhaustsystems.html" TargetMode="External"/><Relationship Id="rId233" Type="http://schemas.openxmlformats.org/officeDocument/2006/relationships/hyperlink" Target="http://www.capristo.de/en/exhaustsystems/nissan/gtr-mk3/exhaustsystems.html" TargetMode="External"/><Relationship Id="rId254" Type="http://schemas.openxmlformats.org/officeDocument/2006/relationships/hyperlink" Target="http://www.capristo.de/en/exhaustsystems/porsche/991-turbo--turbo-s/exhaustsystems.html" TargetMode="External"/><Relationship Id="rId28" Type="http://schemas.openxmlformats.org/officeDocument/2006/relationships/hyperlink" Target="http://www.capristo.de/en/exhaustsystems/audi/audi-r8-v10-facelift-plus-gt-lmx/exhaustsystems.html" TargetMode="External"/><Relationship Id="rId49" Type="http://schemas.openxmlformats.org/officeDocument/2006/relationships/hyperlink" Target="http://www.capristo.de/en/exhaustsystems/bentley/continental-gt-v8-s/exhaustsystems.html" TargetMode="External"/><Relationship Id="rId114" Type="http://schemas.openxmlformats.org/officeDocument/2006/relationships/hyperlink" Target="http://www.capristo.de/en/exhaustsystems/ferrari/348/exhaustsystems.html" TargetMode="External"/><Relationship Id="rId275" Type="http://schemas.openxmlformats.org/officeDocument/2006/relationships/hyperlink" Target="http://www.capristo.de/en/exhaustsystems/einzelkomponenten/cls-1-lambda-simulator/exhaustsystems.html" TargetMode="External"/><Relationship Id="rId60" Type="http://schemas.openxmlformats.org/officeDocument/2006/relationships/hyperlink" Target="http://www.capristo.de/en/exhaustsystems/bmw/650i/exhaustsystems.html" TargetMode="External"/><Relationship Id="rId81" Type="http://schemas.openxmlformats.org/officeDocument/2006/relationships/hyperlink" Target="http://www.capristo.de/en/exhaustsystems/ferrari/458-italia/exhaustsystems.html" TargetMode="External"/><Relationship Id="rId135" Type="http://schemas.openxmlformats.org/officeDocument/2006/relationships/hyperlink" Target="http://www.capristo.de/en/exhaustsystems/ferrari/458-spider/exhaustsystems.html" TargetMode="External"/><Relationship Id="rId156" Type="http://schemas.openxmlformats.org/officeDocument/2006/relationships/hyperlink" Target="http://www.capristo.de/en/exhaustsystems/ferrari/550-575-maranello/ferrari-355-wasserpumpe.html" TargetMode="External"/><Relationship Id="rId177" Type="http://schemas.openxmlformats.org/officeDocument/2006/relationships/hyperlink" Target="http://www.capristo.de/de/exhaustsystems/lamborghini/lamborghini-gallardo-lp-500520/exhaustsystems.html" TargetMode="External"/><Relationship Id="rId198" Type="http://schemas.openxmlformats.org/officeDocument/2006/relationships/hyperlink" Target="http://www.capristo.de/en/exhaustsystems/mercedes/amg-c63-wsc-204-since-2007/exhaustsystems.html" TargetMode="External"/><Relationship Id="rId202" Type="http://schemas.openxmlformats.org/officeDocument/2006/relationships/hyperlink" Target="http://www.capristo.de/en/exhaustsystems/mercedes/amg-c63-wsc-204-since-2007/exhaustsystems.html" TargetMode="External"/><Relationship Id="rId223" Type="http://schemas.openxmlformats.org/officeDocument/2006/relationships/hyperlink" Target="http://www.capristo.de/en/exhaustsystems/mercedes/amg-ml63-w164/exhaustsystems.html" TargetMode="External"/><Relationship Id="rId244" Type="http://schemas.openxmlformats.org/officeDocument/2006/relationships/hyperlink" Target="http://www.capristo.de/en/exhaustsystems/porsche/987-boxster-mk1-cert/porsche-boxster-mk1-racing.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www.capristo.de/audi-2/"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4.bin"/><Relationship Id="rId1" Type="http://schemas.openxmlformats.org/officeDocument/2006/relationships/hyperlink" Target="https://www.capristo.de/composites-for-audi/"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5.bin"/><Relationship Id="rId1" Type="http://schemas.openxmlformats.org/officeDocument/2006/relationships/hyperlink" Target="http://www.capristo.de/for-bentley/"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6.bin"/><Relationship Id="rId1" Type="http://schemas.openxmlformats.org/officeDocument/2006/relationships/hyperlink" Target="http://www.capristo.de/for-bmw/"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7.bin"/><Relationship Id="rId1" Type="http://schemas.openxmlformats.org/officeDocument/2006/relationships/hyperlink" Target="http://www.capristo.de/composites-for-bmw/"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printerSettings" Target="../printerSettings/printerSettings8.bin"/><Relationship Id="rId1" Type="http://schemas.openxmlformats.org/officeDocument/2006/relationships/hyperlink" Target="http://www.capristo.de/for-chevrolet/" TargetMode="Externa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hyperlink" Target="http://www.capristo.de/for-cupr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K11"/>
  <sheetViews>
    <sheetView showGridLines="0" zoomScaleNormal="100" workbookViewId="0">
      <pane ySplit="2" topLeftCell="A3" activePane="bottomLeft" state="frozen"/>
      <selection activeCell="D1" sqref="D1"/>
      <selection pane="bottomLeft" activeCell="B11" sqref="B11:D11"/>
    </sheetView>
  </sheetViews>
  <sheetFormatPr baseColWidth="10" defaultColWidth="11.42578125" defaultRowHeight="12.75" x14ac:dyDescent="0.25"/>
  <cols>
    <col min="1" max="1" width="9" style="19" customWidth="1"/>
    <col min="2" max="2" width="13.140625" style="19" bestFit="1" customWidth="1"/>
    <col min="3" max="3" width="116.85546875" style="20" customWidth="1"/>
    <col min="4" max="4" width="52.42578125" style="20" bestFit="1" customWidth="1"/>
    <col min="5" max="5" width="19.42578125" style="154" customWidth="1"/>
    <col min="6" max="6" width="16.28515625" style="154" customWidth="1"/>
    <col min="7" max="7" width="17" style="154" bestFit="1" customWidth="1"/>
    <col min="8" max="8" width="8.7109375" style="154" bestFit="1" customWidth="1"/>
    <col min="9" max="9" width="18.85546875" style="154" bestFit="1" customWidth="1"/>
    <col min="10" max="16384" width="11.42578125" style="19"/>
  </cols>
  <sheetData>
    <row r="1" spans="1:11" ht="26.25" x14ac:dyDescent="0.25">
      <c r="A1" s="311" t="s">
        <v>2</v>
      </c>
      <c r="B1" s="311"/>
      <c r="C1" s="93"/>
      <c r="D1" s="93"/>
      <c r="E1" s="187"/>
      <c r="F1" s="187"/>
      <c r="G1" s="187"/>
      <c r="H1" s="187"/>
      <c r="I1" s="187"/>
    </row>
    <row r="2" spans="1:11" s="97" customFormat="1" ht="30" customHeight="1" x14ac:dyDescent="0.25">
      <c r="A2" s="95" t="s">
        <v>144</v>
      </c>
      <c r="B2" s="95" t="s">
        <v>2782</v>
      </c>
      <c r="C2" s="95" t="s">
        <v>2780</v>
      </c>
      <c r="D2" s="95" t="s">
        <v>2781</v>
      </c>
      <c r="E2" s="127" t="s">
        <v>2815</v>
      </c>
      <c r="F2" s="127" t="s">
        <v>2816</v>
      </c>
      <c r="G2" s="127" t="s">
        <v>2817</v>
      </c>
      <c r="H2" s="127" t="s">
        <v>688</v>
      </c>
      <c r="I2" s="127" t="s">
        <v>2818</v>
      </c>
    </row>
    <row r="3" spans="1:11" ht="20.100000000000001" customHeight="1" x14ac:dyDescent="0.25">
      <c r="A3" s="120" t="s">
        <v>3</v>
      </c>
      <c r="B3" s="120" t="s">
        <v>1313</v>
      </c>
      <c r="C3" s="1" t="s">
        <v>19</v>
      </c>
      <c r="D3" s="1" t="s">
        <v>21</v>
      </c>
      <c r="E3" s="188">
        <v>6675.3288000000002</v>
      </c>
      <c r="F3" s="188">
        <f t="shared" ref="F3:F10" si="0">SUM(E:E/1.19)</f>
        <v>5609.52</v>
      </c>
      <c r="G3" s="188">
        <f t="shared" ref="G3:G10" si="1">SUM(F:F/100*80)</f>
        <v>4487.616</v>
      </c>
      <c r="H3" s="188" t="s">
        <v>695</v>
      </c>
      <c r="I3" s="188"/>
      <c r="J3" s="14"/>
      <c r="K3" s="14"/>
    </row>
    <row r="4" spans="1:11" ht="20.100000000000001" customHeight="1" x14ac:dyDescent="0.25">
      <c r="A4" s="120" t="s">
        <v>3</v>
      </c>
      <c r="B4" s="120" t="s">
        <v>1314</v>
      </c>
      <c r="C4" s="1" t="s">
        <v>20</v>
      </c>
      <c r="D4" s="1" t="s">
        <v>22</v>
      </c>
      <c r="E4" s="188">
        <v>4450.2192000000005</v>
      </c>
      <c r="F4" s="188">
        <f t="shared" si="0"/>
        <v>3739.6800000000007</v>
      </c>
      <c r="G4" s="188">
        <f t="shared" si="1"/>
        <v>2991.7440000000006</v>
      </c>
      <c r="H4" s="188"/>
      <c r="I4" s="188"/>
      <c r="J4" s="14"/>
      <c r="K4" s="14"/>
    </row>
    <row r="5" spans="1:11" ht="20.100000000000001" customHeight="1" x14ac:dyDescent="0.25">
      <c r="A5" s="120" t="s">
        <v>3</v>
      </c>
      <c r="B5" s="120" t="s">
        <v>0</v>
      </c>
      <c r="C5" s="1" t="s">
        <v>5</v>
      </c>
      <c r="D5" s="1" t="s">
        <v>7</v>
      </c>
      <c r="E5" s="188">
        <v>1937.6996100000001</v>
      </c>
      <c r="F5" s="188">
        <f t="shared" si="0"/>
        <v>1628.3190000000002</v>
      </c>
      <c r="G5" s="188">
        <f t="shared" si="1"/>
        <v>1302.6552000000001</v>
      </c>
      <c r="H5" s="188"/>
      <c r="I5" s="188"/>
      <c r="J5" s="14"/>
      <c r="K5" s="14"/>
    </row>
    <row r="6" spans="1:11" ht="20.100000000000001" customHeight="1" x14ac:dyDescent="0.25">
      <c r="A6" s="120" t="s">
        <v>3</v>
      </c>
      <c r="B6" s="302" t="s">
        <v>1</v>
      </c>
      <c r="C6" s="303" t="s">
        <v>3249</v>
      </c>
      <c r="D6" s="303" t="s">
        <v>8</v>
      </c>
      <c r="E6" s="304">
        <v>1937.70794</v>
      </c>
      <c r="F6" s="304">
        <f t="shared" si="0"/>
        <v>1628.326</v>
      </c>
      <c r="G6" s="304">
        <f t="shared" si="1"/>
        <v>1302.6607999999999</v>
      </c>
      <c r="H6" s="304"/>
      <c r="I6" s="304"/>
      <c r="J6" s="14"/>
      <c r="K6" s="14"/>
    </row>
    <row r="7" spans="1:11" ht="20.100000000000001" customHeight="1" x14ac:dyDescent="0.25">
      <c r="A7" s="120" t="s">
        <v>3</v>
      </c>
      <c r="B7" s="120" t="s">
        <v>9</v>
      </c>
      <c r="C7" s="1" t="s">
        <v>1175</v>
      </c>
      <c r="D7" s="1" t="s">
        <v>1172</v>
      </c>
      <c r="E7" s="188" t="s">
        <v>1191</v>
      </c>
      <c r="F7" s="188"/>
      <c r="G7" s="188"/>
      <c r="H7" s="188"/>
      <c r="I7" s="188"/>
      <c r="J7" s="14"/>
      <c r="K7" s="14"/>
    </row>
    <row r="8" spans="1:11" ht="20.100000000000001" customHeight="1" x14ac:dyDescent="0.25">
      <c r="A8" s="120" t="s">
        <v>3</v>
      </c>
      <c r="B8" s="120" t="s">
        <v>11</v>
      </c>
      <c r="C8" s="1" t="s">
        <v>1176</v>
      </c>
      <c r="D8" s="1" t="s">
        <v>1173</v>
      </c>
      <c r="E8" s="188" t="s">
        <v>1191</v>
      </c>
      <c r="F8" s="188"/>
      <c r="G8" s="188"/>
      <c r="H8" s="188"/>
      <c r="I8" s="188"/>
      <c r="J8" s="14"/>
      <c r="K8" s="14"/>
    </row>
    <row r="9" spans="1:11" ht="20.100000000000001" customHeight="1" x14ac:dyDescent="0.25">
      <c r="A9" s="32" t="s">
        <v>3</v>
      </c>
      <c r="B9" s="32" t="s">
        <v>12</v>
      </c>
      <c r="C9" s="49" t="s">
        <v>1177</v>
      </c>
      <c r="D9" s="49" t="s">
        <v>1174</v>
      </c>
      <c r="E9" s="189" t="s">
        <v>1191</v>
      </c>
      <c r="F9" s="188"/>
      <c r="G9" s="188"/>
      <c r="H9" s="189" t="s">
        <v>695</v>
      </c>
      <c r="I9" s="189"/>
    </row>
    <row r="10" spans="1:11" ht="20.100000000000001" customHeight="1" x14ac:dyDescent="0.25">
      <c r="A10" s="32" t="s">
        <v>3</v>
      </c>
      <c r="B10" s="32" t="s">
        <v>14</v>
      </c>
      <c r="C10" s="49" t="s">
        <v>16</v>
      </c>
      <c r="D10" s="49" t="s">
        <v>17</v>
      </c>
      <c r="E10" s="189">
        <v>1987.2048</v>
      </c>
      <c r="F10" s="188">
        <f t="shared" si="0"/>
        <v>1669.92</v>
      </c>
      <c r="G10" s="188">
        <f t="shared" si="1"/>
        <v>1335.9360000000001</v>
      </c>
      <c r="H10" s="189"/>
      <c r="I10" s="189"/>
    </row>
    <row r="11" spans="1:11" ht="20.100000000000001" customHeight="1" x14ac:dyDescent="0.25">
      <c r="A11" s="32" t="s">
        <v>3</v>
      </c>
      <c r="B11" s="32" t="s">
        <v>3237</v>
      </c>
      <c r="C11" s="49" t="s">
        <v>3238</v>
      </c>
      <c r="D11" s="49" t="s">
        <v>3239</v>
      </c>
      <c r="E11" s="189">
        <v>1937.7</v>
      </c>
      <c r="F11" s="188">
        <f>SUM(E:E/1.19)</f>
        <v>1628.3193277310925</v>
      </c>
      <c r="G11" s="188">
        <f>SUM(F:F/100*80)</f>
        <v>1302.6554621848741</v>
      </c>
      <c r="H11" s="189"/>
      <c r="I11" s="189"/>
    </row>
  </sheetData>
  <mergeCells count="1">
    <mergeCell ref="A1:B1"/>
  </mergeCells>
  <hyperlinks>
    <hyperlink ref="A1" r:id="rId1"/>
  </hyperlinks>
  <pageMargins left="0.7" right="0.7" top="0.78740157499999996" bottom="0.78740157499999996" header="0.3" footer="0.3"/>
  <pageSetup paperSize="9" orientation="landscape"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J7"/>
  <sheetViews>
    <sheetView showGridLines="0" workbookViewId="0">
      <selection activeCell="F13" sqref="F13"/>
    </sheetView>
  </sheetViews>
  <sheetFormatPr baseColWidth="10" defaultColWidth="11.42578125" defaultRowHeight="15" x14ac:dyDescent="0.25"/>
  <cols>
    <col min="1" max="1" width="15" style="88" customWidth="1"/>
    <col min="2" max="2" width="13.140625" style="88" bestFit="1" customWidth="1"/>
    <col min="3" max="3" width="49.28515625" style="88" bestFit="1" customWidth="1"/>
    <col min="4" max="4" width="54.7109375" style="88" bestFit="1" customWidth="1"/>
    <col min="5" max="5" width="14.5703125" style="164" customWidth="1"/>
    <col min="6" max="6" width="13.28515625" style="164" bestFit="1" customWidth="1"/>
    <col min="7" max="7" width="18.42578125" style="164" customWidth="1"/>
    <col min="8" max="8" width="5.85546875" style="165" customWidth="1"/>
    <col min="9" max="9" width="18.7109375" style="165" customWidth="1"/>
    <col min="10" max="16384" width="11.42578125" style="88"/>
  </cols>
  <sheetData>
    <row r="1" spans="1:10" ht="26.25" x14ac:dyDescent="0.25">
      <c r="A1" s="106" t="s">
        <v>2788</v>
      </c>
    </row>
    <row r="2" spans="1:10" s="103" customFormat="1" ht="30" customHeight="1" x14ac:dyDescent="0.25">
      <c r="A2" s="103" t="s">
        <v>144</v>
      </c>
      <c r="B2" s="98" t="s">
        <v>2782</v>
      </c>
      <c r="C2" s="98" t="s">
        <v>2780</v>
      </c>
      <c r="D2" s="98" t="s">
        <v>2781</v>
      </c>
      <c r="E2" s="127" t="s">
        <v>2815</v>
      </c>
      <c r="F2" s="127" t="s">
        <v>2816</v>
      </c>
      <c r="G2" s="127" t="s">
        <v>2817</v>
      </c>
      <c r="H2" s="127" t="s">
        <v>688</v>
      </c>
      <c r="I2" s="127" t="s">
        <v>2818</v>
      </c>
    </row>
    <row r="3" spans="1:10" s="24" customFormat="1" ht="25.5" x14ac:dyDescent="0.2">
      <c r="A3" s="24" t="s">
        <v>2292</v>
      </c>
      <c r="B3" s="24" t="s">
        <v>1939</v>
      </c>
      <c r="C3" s="24" t="s">
        <v>1940</v>
      </c>
      <c r="D3" s="24" t="s">
        <v>1941</v>
      </c>
      <c r="E3" s="182">
        <v>6272.0068600000004</v>
      </c>
      <c r="F3" s="183">
        <f>SUM(E:E/1.19)</f>
        <v>5270.594000000001</v>
      </c>
      <c r="G3" s="182">
        <f>SUM(F:F/100*80)</f>
        <v>4216.4752000000008</v>
      </c>
      <c r="H3" s="114"/>
      <c r="I3" s="114"/>
    </row>
    <row r="4" spans="1:10" s="24" customFormat="1" ht="25.5" x14ac:dyDescent="0.2">
      <c r="A4" s="24" t="s">
        <v>2292</v>
      </c>
      <c r="B4" s="24" t="s">
        <v>2283</v>
      </c>
      <c r="C4" s="24" t="s">
        <v>2287</v>
      </c>
      <c r="D4" s="24" t="s">
        <v>2289</v>
      </c>
      <c r="E4" s="166">
        <v>4704.0009800000007</v>
      </c>
      <c r="F4" s="167">
        <f>SUM(E:E/1.19)</f>
        <v>3952.9420000000009</v>
      </c>
      <c r="G4" s="166">
        <f>SUM(F:F/100*80)</f>
        <v>3162.3536000000008</v>
      </c>
      <c r="H4" s="114"/>
      <c r="I4" s="114"/>
      <c r="J4" s="241"/>
    </row>
    <row r="5" spans="1:10" s="24" customFormat="1" ht="25.5" x14ac:dyDescent="0.2">
      <c r="A5" s="24" t="s">
        <v>2292</v>
      </c>
      <c r="B5" s="24" t="s">
        <v>2284</v>
      </c>
      <c r="C5" s="24" t="s">
        <v>2288</v>
      </c>
      <c r="D5" s="24" t="s">
        <v>2290</v>
      </c>
      <c r="E5" s="166">
        <v>4704.0009800000007</v>
      </c>
      <c r="F5" s="167">
        <f>SUM(E:E/1.19)</f>
        <v>3952.9420000000009</v>
      </c>
      <c r="G5" s="166">
        <f>SUM(F:F/100*80)</f>
        <v>3162.3536000000008</v>
      </c>
      <c r="H5" s="114"/>
      <c r="I5" s="114"/>
      <c r="J5" s="241"/>
    </row>
    <row r="6" spans="1:10" s="24" customFormat="1" ht="25.5" x14ac:dyDescent="0.2">
      <c r="A6" s="24" t="s">
        <v>2292</v>
      </c>
      <c r="B6" s="24" t="s">
        <v>2285</v>
      </c>
      <c r="C6" s="24" t="s">
        <v>2286</v>
      </c>
      <c r="D6" s="24" t="s">
        <v>2291</v>
      </c>
      <c r="E6" s="166">
        <v>3950</v>
      </c>
      <c r="F6" s="167">
        <f>SUM(E:E/1.19)</f>
        <v>3319.3277310924373</v>
      </c>
      <c r="G6" s="166">
        <f>SUM(F:F/100*80)</f>
        <v>2655.4621848739498</v>
      </c>
      <c r="H6" s="114"/>
      <c r="I6" s="114"/>
      <c r="J6" s="241"/>
    </row>
    <row r="7" spans="1:10" ht="26.25" x14ac:dyDescent="0.25">
      <c r="A7" s="24" t="s">
        <v>3214</v>
      </c>
      <c r="B7" s="24" t="s">
        <v>3215</v>
      </c>
      <c r="C7" s="24" t="s">
        <v>3224</v>
      </c>
      <c r="D7" s="24" t="s">
        <v>3225</v>
      </c>
      <c r="E7" s="293">
        <v>4950</v>
      </c>
      <c r="F7" s="294">
        <f>SUM(E:E/1.19)</f>
        <v>4159.6638655462184</v>
      </c>
      <c r="G7" s="293">
        <f>SUM(F:F/100*80)</f>
        <v>3327.7310924369749</v>
      </c>
      <c r="H7" s="114"/>
      <c r="I7" s="114"/>
    </row>
  </sheetData>
  <hyperlinks>
    <hyperlink ref="A1" r:id="rId1"/>
  </hyperlinks>
  <pageMargins left="0.7" right="0.7" top="0.78740157499999996" bottom="0.78740157499999996" header="0.3" footer="0.3"/>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J194"/>
  <sheetViews>
    <sheetView showGridLines="0" tabSelected="1" zoomScaleNormal="100" workbookViewId="0">
      <pane ySplit="2" topLeftCell="A90" activePane="bottomLeft" state="frozen"/>
      <selection pane="bottomLeft" activeCell="C94" sqref="C94"/>
    </sheetView>
  </sheetViews>
  <sheetFormatPr baseColWidth="10" defaultColWidth="11.42578125" defaultRowHeight="12.75" x14ac:dyDescent="0.25"/>
  <cols>
    <col min="1" max="1" width="27.5703125" style="3" bestFit="1" customWidth="1"/>
    <col min="2" max="2" width="14.7109375" style="5" bestFit="1" customWidth="1"/>
    <col min="3" max="3" width="54" style="7" customWidth="1"/>
    <col min="4" max="4" width="55" style="7" customWidth="1"/>
    <col min="5" max="5" width="16.42578125" style="28" customWidth="1"/>
    <col min="6" max="6" width="15" style="28" customWidth="1"/>
    <col min="7" max="7" width="17.28515625" style="28" customWidth="1"/>
    <col min="8" max="8" width="6.28515625" style="28" customWidth="1"/>
    <col min="9" max="9" width="16.42578125" style="28" customWidth="1"/>
    <col min="10" max="16384" width="11.42578125" style="5"/>
  </cols>
  <sheetData>
    <row r="1" spans="1:10" ht="26.25" x14ac:dyDescent="0.25">
      <c r="A1" s="102" t="s">
        <v>2789</v>
      </c>
    </row>
    <row r="2" spans="1:10" s="95" customFormat="1" ht="30" customHeight="1" x14ac:dyDescent="0.25">
      <c r="A2" s="95" t="s">
        <v>144</v>
      </c>
      <c r="B2" s="110" t="s">
        <v>2782</v>
      </c>
      <c r="C2" s="110" t="s">
        <v>2780</v>
      </c>
      <c r="D2" s="110" t="s">
        <v>2781</v>
      </c>
      <c r="E2" s="127" t="s">
        <v>2815</v>
      </c>
      <c r="F2" s="96" t="s">
        <v>2816</v>
      </c>
      <c r="G2" s="96" t="s">
        <v>2817</v>
      </c>
      <c r="H2" s="128" t="s">
        <v>688</v>
      </c>
      <c r="I2" s="96" t="s">
        <v>2818</v>
      </c>
    </row>
    <row r="3" spans="1:10" x14ac:dyDescent="0.25">
      <c r="A3" s="3" t="s">
        <v>1681</v>
      </c>
      <c r="B3" s="5" t="s">
        <v>1725</v>
      </c>
      <c r="C3" s="7" t="s">
        <v>1683</v>
      </c>
      <c r="D3" s="7" t="s">
        <v>1682</v>
      </c>
      <c r="E3" s="124">
        <v>6399.2347818000007</v>
      </c>
      <c r="F3" s="123">
        <f t="shared" ref="F3:F34" si="0">SUM(E:E/1.19)</f>
        <v>5377.5082200000006</v>
      </c>
      <c r="G3" s="122">
        <f t="shared" ref="G3:G34" si="1">SUM(F:F/100*80)</f>
        <v>4302.0065760000007</v>
      </c>
    </row>
    <row r="4" spans="1:10" ht="38.25" x14ac:dyDescent="0.25">
      <c r="A4" s="3" t="s">
        <v>1675</v>
      </c>
      <c r="B4" s="5" t="s">
        <v>1673</v>
      </c>
      <c r="C4" s="7" t="s">
        <v>1674</v>
      </c>
      <c r="D4" s="7" t="s">
        <v>1676</v>
      </c>
      <c r="E4" s="124">
        <v>5280.1842478000008</v>
      </c>
      <c r="F4" s="123">
        <f t="shared" si="0"/>
        <v>4437.1296200000006</v>
      </c>
      <c r="G4" s="122">
        <f t="shared" si="1"/>
        <v>3549.7036960000005</v>
      </c>
    </row>
    <row r="5" spans="1:10" ht="25.5" x14ac:dyDescent="0.25">
      <c r="A5" s="3" t="s">
        <v>2042</v>
      </c>
      <c r="B5" s="5" t="s">
        <v>275</v>
      </c>
      <c r="C5" s="7" t="s">
        <v>277</v>
      </c>
      <c r="D5" s="7" t="s">
        <v>276</v>
      </c>
      <c r="E5" s="124">
        <v>3800.4930277999997</v>
      </c>
      <c r="F5" s="123">
        <f t="shared" si="0"/>
        <v>3193.6916200000001</v>
      </c>
      <c r="G5" s="122">
        <f t="shared" si="1"/>
        <v>2554.9532959999997</v>
      </c>
    </row>
    <row r="6" spans="1:10" ht="38.25" x14ac:dyDescent="0.25">
      <c r="A6" s="3">
        <v>328</v>
      </c>
      <c r="B6" s="5" t="s">
        <v>281</v>
      </c>
      <c r="C6" s="7" t="s">
        <v>1677</v>
      </c>
      <c r="D6" s="7" t="s">
        <v>1678</v>
      </c>
      <c r="E6" s="124">
        <v>5280.1870800000006</v>
      </c>
      <c r="F6" s="123">
        <f t="shared" si="0"/>
        <v>4437.1320000000005</v>
      </c>
      <c r="G6" s="122">
        <f t="shared" si="1"/>
        <v>3549.7056000000002</v>
      </c>
    </row>
    <row r="7" spans="1:10" ht="114.75" x14ac:dyDescent="0.25">
      <c r="A7" s="3" t="s">
        <v>2875</v>
      </c>
      <c r="B7" s="5" t="s">
        <v>3106</v>
      </c>
      <c r="C7" s="7" t="s">
        <v>3108</v>
      </c>
      <c r="D7" s="7" t="s">
        <v>3110</v>
      </c>
      <c r="E7" s="124">
        <v>6699</v>
      </c>
      <c r="F7" s="123">
        <f t="shared" si="0"/>
        <v>5629.4117647058829</v>
      </c>
      <c r="G7" s="122">
        <f t="shared" si="1"/>
        <v>4503.5294117647063</v>
      </c>
    </row>
    <row r="8" spans="1:10" ht="38.25" x14ac:dyDescent="0.25">
      <c r="A8" s="3" t="s">
        <v>2875</v>
      </c>
      <c r="B8" s="5" t="s">
        <v>3107</v>
      </c>
      <c r="C8" s="7" t="s">
        <v>3109</v>
      </c>
      <c r="D8" s="7" t="s">
        <v>3111</v>
      </c>
      <c r="E8" s="124">
        <v>5280.19</v>
      </c>
      <c r="F8" s="123">
        <f t="shared" si="0"/>
        <v>4437.1344537815121</v>
      </c>
      <c r="G8" s="122">
        <f t="shared" si="1"/>
        <v>3549.7075630252093</v>
      </c>
    </row>
    <row r="9" spans="1:10" x14ac:dyDescent="0.25">
      <c r="A9" s="3">
        <v>348</v>
      </c>
      <c r="B9" s="5" t="s">
        <v>284</v>
      </c>
      <c r="C9" s="7" t="s">
        <v>289</v>
      </c>
      <c r="D9" s="7" t="s">
        <v>293</v>
      </c>
      <c r="E9" s="124">
        <v>3696.6487488000002</v>
      </c>
      <c r="F9" s="123">
        <f t="shared" si="0"/>
        <v>3106.4275200000002</v>
      </c>
      <c r="G9" s="122">
        <f t="shared" si="1"/>
        <v>2485.1420160000002</v>
      </c>
    </row>
    <row r="10" spans="1:10" x14ac:dyDescent="0.25">
      <c r="A10" s="3">
        <v>348</v>
      </c>
      <c r="B10" s="5" t="s">
        <v>2683</v>
      </c>
      <c r="C10" s="7" t="s">
        <v>2495</v>
      </c>
      <c r="D10" s="7" t="s">
        <v>2488</v>
      </c>
      <c r="E10" s="124">
        <v>3753.018192</v>
      </c>
      <c r="F10" s="123">
        <f t="shared" si="0"/>
        <v>3153.7968000000001</v>
      </c>
      <c r="G10" s="122">
        <f t="shared" si="1"/>
        <v>2523.0374400000001</v>
      </c>
    </row>
    <row r="11" spans="1:10" x14ac:dyDescent="0.25">
      <c r="A11" s="3">
        <v>348</v>
      </c>
      <c r="B11" s="5" t="s">
        <v>2684</v>
      </c>
      <c r="C11" s="7" t="s">
        <v>2681</v>
      </c>
      <c r="D11" s="7" t="s">
        <v>2682</v>
      </c>
      <c r="E11" s="124">
        <v>4693.4978496000003</v>
      </c>
      <c r="F11" s="123">
        <f t="shared" si="0"/>
        <v>3944.1158400000004</v>
      </c>
      <c r="G11" s="122">
        <f t="shared" si="1"/>
        <v>3155.2926720000005</v>
      </c>
    </row>
    <row r="12" spans="1:10" x14ac:dyDescent="0.25">
      <c r="A12" s="3">
        <v>348</v>
      </c>
      <c r="B12" s="5" t="s">
        <v>1301</v>
      </c>
      <c r="C12" s="7" t="s">
        <v>288</v>
      </c>
      <c r="D12" s="7" t="s">
        <v>292</v>
      </c>
      <c r="E12" s="124">
        <v>568.88635439999996</v>
      </c>
      <c r="F12" s="123">
        <f t="shared" si="0"/>
        <v>478.05575999999996</v>
      </c>
      <c r="G12" s="122">
        <f t="shared" si="1"/>
        <v>382.44460800000002</v>
      </c>
      <c r="J12" s="241"/>
    </row>
    <row r="13" spans="1:10" ht="25.5" x14ac:dyDescent="0.25">
      <c r="A13" s="3">
        <v>348</v>
      </c>
      <c r="B13" s="5">
        <v>55</v>
      </c>
      <c r="C13" s="7" t="s">
        <v>1679</v>
      </c>
      <c r="D13" s="7" t="s">
        <v>1680</v>
      </c>
      <c r="E13" s="124">
        <v>5513.8215888000004</v>
      </c>
      <c r="F13" s="123">
        <f t="shared" si="0"/>
        <v>4633.4635200000002</v>
      </c>
      <c r="G13" s="122">
        <f t="shared" si="1"/>
        <v>3706.7708160000002</v>
      </c>
    </row>
    <row r="14" spans="1:10" x14ac:dyDescent="0.25">
      <c r="A14" s="3">
        <v>348</v>
      </c>
      <c r="B14" s="5" t="s">
        <v>299</v>
      </c>
      <c r="C14" s="7" t="s">
        <v>300</v>
      </c>
      <c r="D14" s="7" t="s">
        <v>301</v>
      </c>
      <c r="E14" s="124">
        <v>712.03507200000001</v>
      </c>
      <c r="F14" s="123">
        <f t="shared" si="0"/>
        <v>598.34879999999998</v>
      </c>
      <c r="G14" s="122">
        <f t="shared" si="1"/>
        <v>478.67903999999999</v>
      </c>
    </row>
    <row r="15" spans="1:10" x14ac:dyDescent="0.25">
      <c r="A15" s="3">
        <v>348</v>
      </c>
      <c r="B15" s="5" t="s">
        <v>303</v>
      </c>
      <c r="C15" s="7" t="s">
        <v>305</v>
      </c>
      <c r="D15" s="7" t="s">
        <v>304</v>
      </c>
      <c r="E15" s="124">
        <v>954.50138000000004</v>
      </c>
      <c r="F15" s="123">
        <f t="shared" si="0"/>
        <v>802.10200000000009</v>
      </c>
      <c r="G15" s="122">
        <f t="shared" si="1"/>
        <v>641.6816</v>
      </c>
    </row>
    <row r="16" spans="1:10" x14ac:dyDescent="0.25">
      <c r="A16" s="3" t="s">
        <v>317</v>
      </c>
      <c r="B16" s="5" t="s">
        <v>307</v>
      </c>
      <c r="C16" s="7" t="s">
        <v>318</v>
      </c>
      <c r="D16" s="7" t="s">
        <v>324</v>
      </c>
      <c r="E16" s="124">
        <v>5031.32</v>
      </c>
      <c r="F16" s="123">
        <f t="shared" si="0"/>
        <v>4228</v>
      </c>
      <c r="G16" s="122">
        <f t="shared" si="1"/>
        <v>3382.4</v>
      </c>
    </row>
    <row r="17" spans="1:10" x14ac:dyDescent="0.25">
      <c r="A17" s="3" t="s">
        <v>317</v>
      </c>
      <c r="B17" s="5" t="s">
        <v>2679</v>
      </c>
      <c r="C17" s="7" t="s">
        <v>2709</v>
      </c>
      <c r="D17" s="7" t="s">
        <v>2707</v>
      </c>
      <c r="E17" s="124">
        <v>3753.018192</v>
      </c>
      <c r="F17" s="123">
        <f t="shared" si="0"/>
        <v>3153.7968000000001</v>
      </c>
      <c r="G17" s="122">
        <f t="shared" si="1"/>
        <v>2523.0374400000001</v>
      </c>
    </row>
    <row r="18" spans="1:10" x14ac:dyDescent="0.25">
      <c r="A18" s="3" t="s">
        <v>317</v>
      </c>
      <c r="B18" s="5" t="s">
        <v>2680</v>
      </c>
      <c r="C18" s="7" t="s">
        <v>2710</v>
      </c>
      <c r="D18" s="7" t="s">
        <v>2708</v>
      </c>
      <c r="E18" s="124">
        <v>4609.6853879999999</v>
      </c>
      <c r="F18" s="123">
        <f t="shared" si="0"/>
        <v>3873.6851999999999</v>
      </c>
      <c r="G18" s="122">
        <f t="shared" si="1"/>
        <v>3098.9481599999999</v>
      </c>
    </row>
    <row r="19" spans="1:10" x14ac:dyDescent="0.25">
      <c r="A19" s="3" t="s">
        <v>317</v>
      </c>
      <c r="B19" s="5" t="s">
        <v>316</v>
      </c>
      <c r="C19" s="7" t="s">
        <v>288</v>
      </c>
      <c r="D19" s="7" t="s">
        <v>323</v>
      </c>
      <c r="E19" s="124">
        <v>573.70742519999999</v>
      </c>
      <c r="F19" s="123">
        <f t="shared" si="0"/>
        <v>482.10708</v>
      </c>
      <c r="G19" s="122">
        <f t="shared" si="1"/>
        <v>385.68566400000003</v>
      </c>
      <c r="J19" s="241"/>
    </row>
    <row r="20" spans="1:10" ht="38.25" x14ac:dyDescent="0.25">
      <c r="A20" s="3" t="s">
        <v>317</v>
      </c>
      <c r="B20" s="5" t="s">
        <v>327</v>
      </c>
      <c r="C20" s="7" t="s">
        <v>326</v>
      </c>
      <c r="D20" s="7" t="s">
        <v>328</v>
      </c>
      <c r="E20" s="124">
        <v>1010.9414616000001</v>
      </c>
      <c r="F20" s="123">
        <f t="shared" si="0"/>
        <v>849.53064000000018</v>
      </c>
      <c r="G20" s="122">
        <f t="shared" si="1"/>
        <v>679.62451200000021</v>
      </c>
    </row>
    <row r="21" spans="1:10" x14ac:dyDescent="0.25">
      <c r="A21" s="3" t="s">
        <v>317</v>
      </c>
      <c r="B21" s="5" t="s">
        <v>303</v>
      </c>
      <c r="C21" s="7" t="s">
        <v>305</v>
      </c>
      <c r="D21" s="7" t="s">
        <v>304</v>
      </c>
      <c r="E21" s="124">
        <v>954.50138000000004</v>
      </c>
      <c r="F21" s="123">
        <f t="shared" si="0"/>
        <v>802.10200000000009</v>
      </c>
      <c r="G21" s="122">
        <f t="shared" si="1"/>
        <v>641.6816</v>
      </c>
    </row>
    <row r="22" spans="1:10" x14ac:dyDescent="0.25">
      <c r="A22" s="3">
        <v>360</v>
      </c>
      <c r="B22" s="5" t="s">
        <v>331</v>
      </c>
      <c r="C22" s="7" t="s">
        <v>277</v>
      </c>
      <c r="D22" s="7" t="s">
        <v>343</v>
      </c>
      <c r="E22" s="124">
        <v>4160.954952000001</v>
      </c>
      <c r="F22" s="123">
        <f t="shared" si="0"/>
        <v>3496.6008000000011</v>
      </c>
      <c r="G22" s="122">
        <f t="shared" si="1"/>
        <v>2797.2806400000009</v>
      </c>
    </row>
    <row r="23" spans="1:10" x14ac:dyDescent="0.25">
      <c r="A23" s="3">
        <v>360</v>
      </c>
      <c r="B23" s="5" t="s">
        <v>341</v>
      </c>
      <c r="C23" s="7" t="s">
        <v>342</v>
      </c>
      <c r="D23" s="7" t="s">
        <v>344</v>
      </c>
      <c r="E23" s="124">
        <v>4956.4316339999996</v>
      </c>
      <c r="F23" s="123">
        <f t="shared" si="0"/>
        <v>4165.0685999999996</v>
      </c>
      <c r="G23" s="122">
        <f t="shared" si="1"/>
        <v>3332.0548799999997</v>
      </c>
    </row>
    <row r="24" spans="1:10" x14ac:dyDescent="0.25">
      <c r="A24" s="3">
        <v>360</v>
      </c>
      <c r="B24" s="5" t="s">
        <v>3147</v>
      </c>
      <c r="C24" s="7" t="s">
        <v>347</v>
      </c>
      <c r="D24" s="7" t="s">
        <v>348</v>
      </c>
      <c r="E24" s="124">
        <v>5017.6221480000004</v>
      </c>
      <c r="F24" s="123">
        <f t="shared" si="0"/>
        <v>4216.4892000000009</v>
      </c>
      <c r="G24" s="122">
        <f t="shared" si="1"/>
        <v>3373.1913600000007</v>
      </c>
      <c r="H24" s="28" t="s">
        <v>695</v>
      </c>
    </row>
    <row r="25" spans="1:10" x14ac:dyDescent="0.25">
      <c r="A25" s="3">
        <v>360</v>
      </c>
      <c r="B25" s="5" t="s">
        <v>2478</v>
      </c>
      <c r="C25" s="7" t="s">
        <v>2479</v>
      </c>
      <c r="D25" s="7" t="s">
        <v>2480</v>
      </c>
      <c r="E25" s="124">
        <v>3753.018192</v>
      </c>
      <c r="F25" s="123">
        <f t="shared" si="0"/>
        <v>3153.7968000000001</v>
      </c>
      <c r="G25" s="122">
        <f t="shared" si="1"/>
        <v>2523.0374400000001</v>
      </c>
    </row>
    <row r="26" spans="1:10" x14ac:dyDescent="0.25">
      <c r="A26" s="3">
        <v>360</v>
      </c>
      <c r="B26" s="5" t="s">
        <v>2481</v>
      </c>
      <c r="C26" s="7" t="s">
        <v>2482</v>
      </c>
      <c r="D26" s="7" t="s">
        <v>2483</v>
      </c>
      <c r="E26" s="124">
        <v>4609.6853879999999</v>
      </c>
      <c r="F26" s="123">
        <f t="shared" si="0"/>
        <v>3873.6851999999999</v>
      </c>
      <c r="G26" s="122">
        <f t="shared" si="1"/>
        <v>3098.9481599999999</v>
      </c>
    </row>
    <row r="27" spans="1:10" x14ac:dyDescent="0.25">
      <c r="A27" s="3">
        <v>360</v>
      </c>
      <c r="B27" s="5" t="s">
        <v>334</v>
      </c>
      <c r="C27" s="7" t="s">
        <v>288</v>
      </c>
      <c r="D27" s="7" t="s">
        <v>339</v>
      </c>
      <c r="E27" s="124">
        <v>573.70742519999999</v>
      </c>
      <c r="F27" s="123">
        <f t="shared" si="0"/>
        <v>482.10708</v>
      </c>
      <c r="G27" s="122">
        <f t="shared" si="1"/>
        <v>385.68566400000003</v>
      </c>
      <c r="J27" s="241"/>
    </row>
    <row r="28" spans="1:10" x14ac:dyDescent="0.25">
      <c r="A28" s="3">
        <v>360</v>
      </c>
      <c r="B28" s="5" t="s">
        <v>350</v>
      </c>
      <c r="C28" s="7" t="s">
        <v>305</v>
      </c>
      <c r="D28" s="7" t="s">
        <v>304</v>
      </c>
      <c r="E28" s="124">
        <v>829.99840000000017</v>
      </c>
      <c r="F28" s="123">
        <f t="shared" si="0"/>
        <v>697.47764705882366</v>
      </c>
      <c r="G28" s="122">
        <f t="shared" si="1"/>
        <v>557.98211764705889</v>
      </c>
    </row>
    <row r="29" spans="1:10" x14ac:dyDescent="0.25">
      <c r="A29" s="3">
        <v>430</v>
      </c>
      <c r="B29" s="5" t="s">
        <v>353</v>
      </c>
      <c r="C29" s="7" t="s">
        <v>352</v>
      </c>
      <c r="D29" s="7" t="s">
        <v>364</v>
      </c>
      <c r="E29" s="124">
        <v>5212.6900896000006</v>
      </c>
      <c r="F29" s="123">
        <f t="shared" si="0"/>
        <v>4380.4118400000007</v>
      </c>
      <c r="G29" s="122">
        <f t="shared" si="1"/>
        <v>3504.3294720000004</v>
      </c>
      <c r="I29" s="28" t="s">
        <v>695</v>
      </c>
    </row>
    <row r="30" spans="1:10" x14ac:dyDescent="0.25">
      <c r="A30" s="3">
        <v>430</v>
      </c>
      <c r="B30" s="5" t="s">
        <v>371</v>
      </c>
      <c r="C30" s="7" t="s">
        <v>372</v>
      </c>
      <c r="D30" s="7" t="s">
        <v>373</v>
      </c>
      <c r="E30" s="124">
        <v>4951.5385920000008</v>
      </c>
      <c r="F30" s="123">
        <f t="shared" si="0"/>
        <v>4160.9568000000008</v>
      </c>
      <c r="G30" s="122">
        <f t="shared" si="1"/>
        <v>3328.765440000001</v>
      </c>
    </row>
    <row r="31" spans="1:10" x14ac:dyDescent="0.25">
      <c r="A31" s="3">
        <v>430</v>
      </c>
      <c r="B31" s="5" t="s">
        <v>354</v>
      </c>
      <c r="C31" s="7" t="s">
        <v>2484</v>
      </c>
      <c r="D31" s="7" t="s">
        <v>365</v>
      </c>
      <c r="E31" s="124">
        <v>6313.3776384000003</v>
      </c>
      <c r="F31" s="123">
        <f t="shared" si="0"/>
        <v>5305.3593600000004</v>
      </c>
      <c r="G31" s="122">
        <f t="shared" si="1"/>
        <v>4244.2874880000008</v>
      </c>
    </row>
    <row r="32" spans="1:10" x14ac:dyDescent="0.25">
      <c r="A32" s="3">
        <v>430</v>
      </c>
      <c r="B32" s="5" t="s">
        <v>2653</v>
      </c>
      <c r="C32" s="7" t="s">
        <v>2654</v>
      </c>
      <c r="D32" s="7" t="s">
        <v>2655</v>
      </c>
      <c r="E32" s="124">
        <v>816.42979739999998</v>
      </c>
      <c r="F32" s="123">
        <f t="shared" si="0"/>
        <v>686.07546000000002</v>
      </c>
      <c r="G32" s="122">
        <f t="shared" si="1"/>
        <v>548.86036799999999</v>
      </c>
    </row>
    <row r="33" spans="1:10" x14ac:dyDescent="0.25">
      <c r="A33" s="3">
        <v>430</v>
      </c>
      <c r="B33" s="5" t="s">
        <v>355</v>
      </c>
      <c r="C33" s="7" t="s">
        <v>360</v>
      </c>
      <c r="D33" s="7" t="s">
        <v>366</v>
      </c>
      <c r="E33" s="124">
        <v>816.42979739999998</v>
      </c>
      <c r="F33" s="123">
        <f t="shared" si="0"/>
        <v>686.07546000000002</v>
      </c>
      <c r="G33" s="122">
        <f t="shared" si="1"/>
        <v>548.86036799999999</v>
      </c>
    </row>
    <row r="34" spans="1:10" x14ac:dyDescent="0.25">
      <c r="A34" s="3">
        <v>430</v>
      </c>
      <c r="B34" s="5" t="s">
        <v>2486</v>
      </c>
      <c r="C34" s="7" t="s">
        <v>2487</v>
      </c>
      <c r="D34" s="7" t="s">
        <v>2488</v>
      </c>
      <c r="E34" s="124">
        <v>3821.2548863999996</v>
      </c>
      <c r="F34" s="123">
        <f t="shared" si="0"/>
        <v>3211.1385599999999</v>
      </c>
      <c r="G34" s="122">
        <f t="shared" si="1"/>
        <v>2568.910848</v>
      </c>
    </row>
    <row r="35" spans="1:10" x14ac:dyDescent="0.25">
      <c r="A35" s="3">
        <v>430</v>
      </c>
      <c r="B35" s="5" t="s">
        <v>2489</v>
      </c>
      <c r="C35" s="7" t="s">
        <v>2490</v>
      </c>
      <c r="D35" s="7" t="s">
        <v>2491</v>
      </c>
      <c r="E35" s="124">
        <v>4693.4978496000003</v>
      </c>
      <c r="F35" s="123">
        <f t="shared" ref="F35:F66" si="2">SUM(E:E/1.19)</f>
        <v>3944.1158400000004</v>
      </c>
      <c r="G35" s="122">
        <f t="shared" ref="G35:G66" si="3">SUM(F:F/100*80)</f>
        <v>3155.2926720000005</v>
      </c>
    </row>
    <row r="36" spans="1:10" x14ac:dyDescent="0.25">
      <c r="A36" s="3">
        <v>430</v>
      </c>
      <c r="B36" s="5" t="s">
        <v>358</v>
      </c>
      <c r="C36" s="7" t="s">
        <v>2485</v>
      </c>
      <c r="D36" s="7" t="s">
        <v>369</v>
      </c>
      <c r="E36" s="124">
        <v>649.54657740000005</v>
      </c>
      <c r="F36" s="123">
        <f t="shared" si="2"/>
        <v>545.83746000000008</v>
      </c>
      <c r="G36" s="122">
        <f t="shared" si="3"/>
        <v>436.66996800000004</v>
      </c>
      <c r="J36" s="241"/>
    </row>
    <row r="37" spans="1:10" x14ac:dyDescent="0.25">
      <c r="A37" s="3">
        <v>430</v>
      </c>
      <c r="B37" s="5" t="s">
        <v>2381</v>
      </c>
      <c r="C37" s="7" t="s">
        <v>2382</v>
      </c>
      <c r="D37" s="7" t="s">
        <v>2383</v>
      </c>
      <c r="E37" s="124">
        <v>1799.2800000000002</v>
      </c>
      <c r="F37" s="123">
        <f t="shared" si="2"/>
        <v>1512.0000000000002</v>
      </c>
      <c r="G37" s="122">
        <f t="shared" si="3"/>
        <v>1209.6000000000001</v>
      </c>
    </row>
    <row r="38" spans="1:10" ht="25.5" x14ac:dyDescent="0.25">
      <c r="A38" s="3" t="s">
        <v>374</v>
      </c>
      <c r="B38" s="5" t="s">
        <v>375</v>
      </c>
      <c r="C38" s="7" t="s">
        <v>377</v>
      </c>
      <c r="D38" s="7" t="s">
        <v>380</v>
      </c>
      <c r="E38" s="124">
        <v>10209.9153996</v>
      </c>
      <c r="F38" s="123">
        <f t="shared" si="2"/>
        <v>8579.7608400000008</v>
      </c>
      <c r="G38" s="122">
        <f t="shared" si="3"/>
        <v>6863.8086720000001</v>
      </c>
    </row>
    <row r="39" spans="1:10" x14ac:dyDescent="0.25">
      <c r="A39" s="3" t="s">
        <v>374</v>
      </c>
      <c r="B39" s="5" t="s">
        <v>383</v>
      </c>
      <c r="C39" s="7" t="s">
        <v>378</v>
      </c>
      <c r="D39" s="7" t="s">
        <v>365</v>
      </c>
      <c r="E39" s="124">
        <v>6313.3736400000007</v>
      </c>
      <c r="F39" s="123">
        <f t="shared" si="2"/>
        <v>5305.3560000000007</v>
      </c>
      <c r="G39" s="122">
        <f t="shared" si="3"/>
        <v>4244.2848000000004</v>
      </c>
    </row>
    <row r="40" spans="1:10" x14ac:dyDescent="0.25">
      <c r="A40" s="3" t="s">
        <v>374</v>
      </c>
      <c r="B40" s="5" t="s">
        <v>2493</v>
      </c>
      <c r="C40" s="7" t="s">
        <v>2494</v>
      </c>
      <c r="D40" s="7" t="s">
        <v>2496</v>
      </c>
      <c r="E40" s="124">
        <v>4693.5051800000001</v>
      </c>
      <c r="F40" s="123">
        <f t="shared" si="2"/>
        <v>3944.1220000000003</v>
      </c>
      <c r="G40" s="122">
        <f t="shared" si="3"/>
        <v>3155.2975999999999</v>
      </c>
    </row>
    <row r="41" spans="1:10" x14ac:dyDescent="0.25">
      <c r="A41" s="3" t="s">
        <v>374</v>
      </c>
      <c r="B41" s="5" t="s">
        <v>2492</v>
      </c>
      <c r="C41" s="7" t="s">
        <v>2495</v>
      </c>
      <c r="D41" s="7" t="s">
        <v>2497</v>
      </c>
      <c r="E41" s="124">
        <v>3821.2542200000003</v>
      </c>
      <c r="F41" s="123">
        <f t="shared" si="2"/>
        <v>3211.1380000000004</v>
      </c>
      <c r="G41" s="122">
        <f t="shared" si="3"/>
        <v>2568.9104000000002</v>
      </c>
    </row>
    <row r="42" spans="1:10" x14ac:dyDescent="0.25">
      <c r="A42" s="3" t="s">
        <v>374</v>
      </c>
      <c r="B42" s="5" t="s">
        <v>1200</v>
      </c>
      <c r="C42" s="7" t="s">
        <v>1198</v>
      </c>
      <c r="D42" s="7" t="s">
        <v>1199</v>
      </c>
      <c r="E42" s="124">
        <v>4693.5051800000001</v>
      </c>
      <c r="F42" s="123">
        <f t="shared" si="2"/>
        <v>3944.1220000000003</v>
      </c>
      <c r="G42" s="122">
        <f t="shared" si="3"/>
        <v>3155.2975999999999</v>
      </c>
    </row>
    <row r="43" spans="1:10" x14ac:dyDescent="0.25">
      <c r="A43" s="3" t="s">
        <v>374</v>
      </c>
      <c r="B43" s="5" t="s">
        <v>1203</v>
      </c>
      <c r="C43" s="7" t="s">
        <v>1204</v>
      </c>
      <c r="D43" s="7" t="s">
        <v>1205</v>
      </c>
      <c r="E43" s="124">
        <v>3821.2542200000003</v>
      </c>
      <c r="F43" s="123">
        <f t="shared" si="2"/>
        <v>3211.1380000000004</v>
      </c>
      <c r="G43" s="122">
        <f t="shared" si="3"/>
        <v>2568.9104000000002</v>
      </c>
    </row>
    <row r="44" spans="1:10" x14ac:dyDescent="0.25">
      <c r="A44" s="3" t="s">
        <v>388</v>
      </c>
      <c r="B44" s="5" t="s">
        <v>287</v>
      </c>
      <c r="C44" s="7" t="s">
        <v>391</v>
      </c>
      <c r="D44" s="7" t="s">
        <v>389</v>
      </c>
      <c r="E44" s="124">
        <v>1874.3749500000001</v>
      </c>
      <c r="F44" s="123">
        <f t="shared" si="2"/>
        <v>1575.1050000000002</v>
      </c>
      <c r="G44" s="122">
        <f t="shared" si="3"/>
        <v>1260.0840000000003</v>
      </c>
    </row>
    <row r="45" spans="1:10" x14ac:dyDescent="0.25">
      <c r="A45" s="3" t="s">
        <v>388</v>
      </c>
      <c r="B45" s="5" t="s">
        <v>392</v>
      </c>
      <c r="C45" s="7" t="s">
        <v>305</v>
      </c>
      <c r="D45" s="7" t="s">
        <v>393</v>
      </c>
      <c r="E45" s="124">
        <v>839.6640000000001</v>
      </c>
      <c r="F45" s="123">
        <f t="shared" si="2"/>
        <v>705.60000000000014</v>
      </c>
      <c r="G45" s="122">
        <f t="shared" si="3"/>
        <v>564.48</v>
      </c>
    </row>
    <row r="46" spans="1:10" x14ac:dyDescent="0.25">
      <c r="A46" s="3" t="s">
        <v>395</v>
      </c>
      <c r="B46" s="5" t="s">
        <v>396</v>
      </c>
      <c r="C46" s="7" t="s">
        <v>401</v>
      </c>
      <c r="D46" s="7" t="s">
        <v>399</v>
      </c>
      <c r="E46" s="124">
        <v>6645.660672</v>
      </c>
      <c r="F46" s="123">
        <f t="shared" si="2"/>
        <v>5584.5888000000004</v>
      </c>
      <c r="G46" s="122">
        <f t="shared" si="3"/>
        <v>4467.6710400000002</v>
      </c>
      <c r="I46" s="28" t="s">
        <v>695</v>
      </c>
    </row>
    <row r="47" spans="1:10" x14ac:dyDescent="0.25">
      <c r="A47" s="3" t="s">
        <v>395</v>
      </c>
      <c r="B47" s="5" t="s">
        <v>397</v>
      </c>
      <c r="C47" s="7" t="s">
        <v>400</v>
      </c>
      <c r="D47" s="7" t="s">
        <v>398</v>
      </c>
      <c r="E47" s="124">
        <v>6853.3375680000008</v>
      </c>
      <c r="F47" s="123">
        <f t="shared" si="2"/>
        <v>5759.1072000000013</v>
      </c>
      <c r="G47" s="122">
        <f t="shared" si="3"/>
        <v>4607.2857600000007</v>
      </c>
      <c r="I47" s="28" t="s">
        <v>695</v>
      </c>
    </row>
    <row r="48" spans="1:10" ht="25.5" x14ac:dyDescent="0.25">
      <c r="A48" s="3" t="s">
        <v>395</v>
      </c>
      <c r="B48" s="5" t="s">
        <v>2504</v>
      </c>
      <c r="C48" s="7" t="s">
        <v>403</v>
      </c>
      <c r="D48" s="7" t="s">
        <v>2502</v>
      </c>
      <c r="E48" s="124">
        <v>3842.0225760000003</v>
      </c>
      <c r="F48" s="123">
        <f t="shared" si="2"/>
        <v>3228.5904000000005</v>
      </c>
      <c r="G48" s="122">
        <f t="shared" si="3"/>
        <v>2582.8723200000004</v>
      </c>
    </row>
    <row r="49" spans="1:10" ht="25.5" x14ac:dyDescent="0.25">
      <c r="A49" s="3" t="s">
        <v>395</v>
      </c>
      <c r="B49" s="5" t="s">
        <v>409</v>
      </c>
      <c r="C49" s="7" t="s">
        <v>410</v>
      </c>
      <c r="D49" s="7" t="s">
        <v>2503</v>
      </c>
      <c r="E49" s="124">
        <v>5295.7608480000008</v>
      </c>
      <c r="F49" s="123">
        <f t="shared" si="2"/>
        <v>4450.2192000000005</v>
      </c>
      <c r="G49" s="122">
        <f t="shared" si="3"/>
        <v>3560.1753600000006</v>
      </c>
    </row>
    <row r="50" spans="1:10" ht="25.5" x14ac:dyDescent="0.25">
      <c r="A50" s="3" t="s">
        <v>395</v>
      </c>
      <c r="B50" s="5" t="s">
        <v>2500</v>
      </c>
      <c r="C50" s="7" t="s">
        <v>2498</v>
      </c>
      <c r="D50" s="7" t="s">
        <v>2499</v>
      </c>
      <c r="E50" s="124">
        <v>3842.0292399999998</v>
      </c>
      <c r="F50" s="123">
        <f t="shared" si="2"/>
        <v>3228.596</v>
      </c>
      <c r="G50" s="122">
        <f t="shared" si="3"/>
        <v>2582.8768</v>
      </c>
    </row>
    <row r="51" spans="1:10" ht="25.5" x14ac:dyDescent="0.25">
      <c r="A51" s="3" t="s">
        <v>395</v>
      </c>
      <c r="B51" s="5" t="s">
        <v>2501</v>
      </c>
      <c r="C51" s="7" t="s">
        <v>418</v>
      </c>
      <c r="D51" s="7" t="s">
        <v>2507</v>
      </c>
      <c r="E51" s="124">
        <v>5295.7641800000001</v>
      </c>
      <c r="F51" s="123">
        <f t="shared" si="2"/>
        <v>4450.2220000000007</v>
      </c>
      <c r="G51" s="122">
        <f t="shared" si="3"/>
        <v>3560.1776000000009</v>
      </c>
    </row>
    <row r="52" spans="1:10" ht="25.5" x14ac:dyDescent="0.25">
      <c r="A52" s="3" t="s">
        <v>395</v>
      </c>
      <c r="B52" s="5" t="s">
        <v>420</v>
      </c>
      <c r="C52" s="7" t="s">
        <v>421</v>
      </c>
      <c r="D52" s="7" t="s">
        <v>422</v>
      </c>
      <c r="E52" s="124">
        <v>1727.6436660000002</v>
      </c>
      <c r="F52" s="123">
        <f t="shared" si="2"/>
        <v>1451.8014000000003</v>
      </c>
      <c r="G52" s="122">
        <f t="shared" si="3"/>
        <v>1161.4411200000002</v>
      </c>
      <c r="J52" s="241"/>
    </row>
    <row r="53" spans="1:10" ht="38.25" x14ac:dyDescent="0.25">
      <c r="A53" s="3" t="s">
        <v>395</v>
      </c>
      <c r="B53" s="5" t="s">
        <v>427</v>
      </c>
      <c r="C53" s="7" t="s">
        <v>1210</v>
      </c>
      <c r="D53" s="7" t="s">
        <v>1216</v>
      </c>
      <c r="E53" s="124">
        <v>1928.4283200000007</v>
      </c>
      <c r="F53" s="123">
        <f t="shared" si="2"/>
        <v>1620.5280000000007</v>
      </c>
      <c r="G53" s="122">
        <f t="shared" si="3"/>
        <v>1296.4224000000004</v>
      </c>
      <c r="I53" s="28" t="s">
        <v>695</v>
      </c>
    </row>
    <row r="54" spans="1:10" ht="25.5" x14ac:dyDescent="0.25">
      <c r="A54" s="3" t="s">
        <v>395</v>
      </c>
      <c r="B54" s="5" t="s">
        <v>1206</v>
      </c>
      <c r="C54" s="7" t="s">
        <v>1211</v>
      </c>
      <c r="D54" s="7" t="s">
        <v>1217</v>
      </c>
      <c r="E54" s="124">
        <v>964.21416000000033</v>
      </c>
      <c r="F54" s="123">
        <f t="shared" si="2"/>
        <v>810.26400000000035</v>
      </c>
      <c r="G54" s="122">
        <f t="shared" si="3"/>
        <v>648.21120000000019</v>
      </c>
      <c r="I54" s="28" t="s">
        <v>695</v>
      </c>
    </row>
    <row r="55" spans="1:10" ht="25.5" x14ac:dyDescent="0.25">
      <c r="A55" s="3" t="s">
        <v>395</v>
      </c>
      <c r="B55" s="5" t="s">
        <v>1207</v>
      </c>
      <c r="C55" s="7" t="s">
        <v>1212</v>
      </c>
      <c r="D55" s="7" t="s">
        <v>1218</v>
      </c>
      <c r="E55" s="124">
        <v>964.21416000000033</v>
      </c>
      <c r="F55" s="123">
        <f t="shared" si="2"/>
        <v>810.26400000000035</v>
      </c>
      <c r="G55" s="122">
        <f t="shared" si="3"/>
        <v>648.21120000000019</v>
      </c>
      <c r="I55" s="28" t="s">
        <v>695</v>
      </c>
    </row>
    <row r="56" spans="1:10" ht="38.25" x14ac:dyDescent="0.25">
      <c r="A56" s="3" t="s">
        <v>395</v>
      </c>
      <c r="B56" s="5" t="s">
        <v>428</v>
      </c>
      <c r="C56" s="7" t="s">
        <v>1213</v>
      </c>
      <c r="D56" s="7" t="s">
        <v>1219</v>
      </c>
      <c r="E56" s="124">
        <v>1928.4283200000007</v>
      </c>
      <c r="F56" s="123">
        <f t="shared" si="2"/>
        <v>1620.5280000000007</v>
      </c>
      <c r="G56" s="122">
        <f t="shared" si="3"/>
        <v>1296.4224000000004</v>
      </c>
      <c r="I56" s="28" t="s">
        <v>695</v>
      </c>
    </row>
    <row r="57" spans="1:10" ht="25.5" x14ac:dyDescent="0.25">
      <c r="A57" s="3" t="s">
        <v>395</v>
      </c>
      <c r="B57" s="5" t="s">
        <v>1208</v>
      </c>
      <c r="C57" s="7" t="s">
        <v>1214</v>
      </c>
      <c r="D57" s="7" t="s">
        <v>1220</v>
      </c>
      <c r="E57" s="124">
        <v>964.21416000000033</v>
      </c>
      <c r="F57" s="123">
        <f t="shared" si="2"/>
        <v>810.26400000000035</v>
      </c>
      <c r="G57" s="122">
        <f t="shared" si="3"/>
        <v>648.21120000000019</v>
      </c>
      <c r="I57" s="28" t="s">
        <v>695</v>
      </c>
    </row>
    <row r="58" spans="1:10" ht="25.5" x14ac:dyDescent="0.25">
      <c r="A58" s="3" t="s">
        <v>395</v>
      </c>
      <c r="B58" s="5" t="s">
        <v>1209</v>
      </c>
      <c r="C58" s="7" t="s">
        <v>1215</v>
      </c>
      <c r="D58" s="7" t="s">
        <v>1221</v>
      </c>
      <c r="E58" s="124">
        <v>964.21416000000033</v>
      </c>
      <c r="F58" s="123">
        <f t="shared" si="2"/>
        <v>810.26400000000035</v>
      </c>
      <c r="G58" s="122">
        <f t="shared" si="3"/>
        <v>648.21120000000019</v>
      </c>
      <c r="I58" s="28" t="s">
        <v>695</v>
      </c>
    </row>
    <row r="59" spans="1:10" x14ac:dyDescent="0.25">
      <c r="A59" s="3" t="s">
        <v>477</v>
      </c>
      <c r="B59" s="5" t="s">
        <v>625</v>
      </c>
      <c r="C59" s="7" t="s">
        <v>621</v>
      </c>
      <c r="D59" s="7" t="s">
        <v>626</v>
      </c>
      <c r="E59" s="124">
        <v>6526.9881600000017</v>
      </c>
      <c r="F59" s="123">
        <f t="shared" si="2"/>
        <v>5484.8640000000014</v>
      </c>
      <c r="G59" s="122">
        <f t="shared" si="3"/>
        <v>4387.8912000000018</v>
      </c>
    </row>
    <row r="60" spans="1:10" x14ac:dyDescent="0.25">
      <c r="A60" s="3" t="s">
        <v>477</v>
      </c>
      <c r="B60" s="5" t="s">
        <v>397</v>
      </c>
      <c r="C60" s="7" t="s">
        <v>622</v>
      </c>
      <c r="D60" s="7" t="s">
        <v>627</v>
      </c>
      <c r="E60" s="124">
        <v>6313.3736400000007</v>
      </c>
      <c r="F60" s="123">
        <f t="shared" si="2"/>
        <v>5305.3560000000007</v>
      </c>
      <c r="G60" s="122">
        <f t="shared" si="3"/>
        <v>4244.2848000000004</v>
      </c>
    </row>
    <row r="61" spans="1:10" x14ac:dyDescent="0.25">
      <c r="A61" s="3" t="s">
        <v>477</v>
      </c>
      <c r="B61" s="5" t="s">
        <v>409</v>
      </c>
      <c r="C61" s="7" t="s">
        <v>623</v>
      </c>
      <c r="D61" s="7" t="s">
        <v>2511</v>
      </c>
      <c r="E61" s="124">
        <v>5295.76</v>
      </c>
      <c r="F61" s="123">
        <f t="shared" si="2"/>
        <v>4450.2184873949582</v>
      </c>
      <c r="G61" s="122">
        <f t="shared" si="3"/>
        <v>3560.1747899159664</v>
      </c>
    </row>
    <row r="62" spans="1:10" x14ac:dyDescent="0.25">
      <c r="A62" s="3" t="s">
        <v>477</v>
      </c>
      <c r="B62" s="5" t="s">
        <v>2501</v>
      </c>
      <c r="C62" s="7" t="s">
        <v>2506</v>
      </c>
      <c r="D62" s="7" t="s">
        <v>2508</v>
      </c>
      <c r="E62" s="124">
        <v>5295.7608480000008</v>
      </c>
      <c r="F62" s="123">
        <f t="shared" si="2"/>
        <v>4450.2192000000005</v>
      </c>
      <c r="G62" s="122">
        <f t="shared" si="3"/>
        <v>3560.1753600000006</v>
      </c>
    </row>
    <row r="63" spans="1:10" x14ac:dyDescent="0.25">
      <c r="A63" s="3" t="s">
        <v>477</v>
      </c>
      <c r="B63" s="5" t="s">
        <v>2504</v>
      </c>
      <c r="C63" s="7" t="s">
        <v>633</v>
      </c>
      <c r="D63" s="7" t="s">
        <v>2509</v>
      </c>
      <c r="E63" s="124">
        <v>3842.0292399999998</v>
      </c>
      <c r="F63" s="123">
        <f t="shared" si="2"/>
        <v>3228.596</v>
      </c>
      <c r="G63" s="122">
        <f t="shared" si="3"/>
        <v>2582.8768</v>
      </c>
    </row>
    <row r="64" spans="1:10" x14ac:dyDescent="0.25">
      <c r="A64" s="3" t="s">
        <v>477</v>
      </c>
      <c r="B64" s="5" t="s">
        <v>2500</v>
      </c>
      <c r="C64" s="7" t="s">
        <v>2505</v>
      </c>
      <c r="D64" s="7" t="s">
        <v>2510</v>
      </c>
      <c r="E64" s="124">
        <v>5295.7641800000001</v>
      </c>
      <c r="F64" s="123">
        <f t="shared" si="2"/>
        <v>4450.2220000000007</v>
      </c>
      <c r="G64" s="122">
        <f t="shared" si="3"/>
        <v>3560.1776000000009</v>
      </c>
    </row>
    <row r="65" spans="1:10" ht="25.5" x14ac:dyDescent="0.25">
      <c r="A65" s="3" t="s">
        <v>477</v>
      </c>
      <c r="B65" s="5" t="s">
        <v>420</v>
      </c>
      <c r="C65" s="7" t="s">
        <v>631</v>
      </c>
      <c r="D65" s="7" t="s">
        <v>422</v>
      </c>
      <c r="E65" s="124">
        <v>1727.6436660000002</v>
      </c>
      <c r="F65" s="123">
        <f t="shared" si="2"/>
        <v>1451.8014000000003</v>
      </c>
      <c r="G65" s="122">
        <f t="shared" si="3"/>
        <v>1161.4411200000002</v>
      </c>
      <c r="J65" s="241"/>
    </row>
    <row r="66" spans="1:10" ht="38.25" x14ac:dyDescent="0.25">
      <c r="A66" s="3" t="s">
        <v>477</v>
      </c>
      <c r="B66" s="5" t="s">
        <v>427</v>
      </c>
      <c r="C66" s="7" t="s">
        <v>1210</v>
      </c>
      <c r="D66" s="7" t="s">
        <v>1216</v>
      </c>
      <c r="E66" s="124">
        <v>1928.4283200000007</v>
      </c>
      <c r="F66" s="123">
        <f t="shared" si="2"/>
        <v>1620.5280000000007</v>
      </c>
      <c r="G66" s="122">
        <f t="shared" si="3"/>
        <v>1296.4224000000004</v>
      </c>
      <c r="I66" s="28" t="s">
        <v>695</v>
      </c>
    </row>
    <row r="67" spans="1:10" ht="25.5" x14ac:dyDescent="0.25">
      <c r="A67" s="3" t="s">
        <v>477</v>
      </c>
      <c r="B67" s="5" t="s">
        <v>1206</v>
      </c>
      <c r="C67" s="7" t="s">
        <v>1211</v>
      </c>
      <c r="D67" s="7" t="s">
        <v>1217</v>
      </c>
      <c r="E67" s="124">
        <v>964.21416000000033</v>
      </c>
      <c r="F67" s="123">
        <f t="shared" ref="F67:F98" si="4">SUM(E:E/1.19)</f>
        <v>810.26400000000035</v>
      </c>
      <c r="G67" s="122">
        <f t="shared" ref="G67:G98" si="5">SUM(F:F/100*80)</f>
        <v>648.21120000000019</v>
      </c>
      <c r="I67" s="28" t="s">
        <v>695</v>
      </c>
    </row>
    <row r="68" spans="1:10" ht="25.5" x14ac:dyDescent="0.25">
      <c r="A68" s="3" t="s">
        <v>477</v>
      </c>
      <c r="B68" s="5" t="s">
        <v>1207</v>
      </c>
      <c r="C68" s="7" t="s">
        <v>1212</v>
      </c>
      <c r="D68" s="7" t="s">
        <v>1218</v>
      </c>
      <c r="E68" s="124">
        <v>964.21416000000033</v>
      </c>
      <c r="F68" s="123">
        <f t="shared" si="4"/>
        <v>810.26400000000035</v>
      </c>
      <c r="G68" s="122">
        <f t="shared" si="5"/>
        <v>648.21120000000019</v>
      </c>
      <c r="I68" s="28" t="s">
        <v>695</v>
      </c>
    </row>
    <row r="69" spans="1:10" ht="38.25" x14ac:dyDescent="0.25">
      <c r="A69" s="3" t="s">
        <v>477</v>
      </c>
      <c r="B69" s="5" t="s">
        <v>428</v>
      </c>
      <c r="C69" s="7" t="s">
        <v>1213</v>
      </c>
      <c r="D69" s="7" t="s">
        <v>1219</v>
      </c>
      <c r="E69" s="124">
        <v>1928.4283200000007</v>
      </c>
      <c r="F69" s="123">
        <f t="shared" si="4"/>
        <v>1620.5280000000007</v>
      </c>
      <c r="G69" s="122">
        <f t="shared" si="5"/>
        <v>1296.4224000000004</v>
      </c>
      <c r="I69" s="28" t="s">
        <v>695</v>
      </c>
    </row>
    <row r="70" spans="1:10" ht="25.5" x14ac:dyDescent="0.25">
      <c r="A70" s="3" t="s">
        <v>477</v>
      </c>
      <c r="B70" s="5" t="s">
        <v>1208</v>
      </c>
      <c r="C70" s="7" t="s">
        <v>1214</v>
      </c>
      <c r="D70" s="7" t="s">
        <v>1220</v>
      </c>
      <c r="E70" s="124">
        <v>964.21416000000033</v>
      </c>
      <c r="F70" s="123">
        <f t="shared" si="4"/>
        <v>810.26400000000035</v>
      </c>
      <c r="G70" s="122">
        <f t="shared" si="5"/>
        <v>648.21120000000019</v>
      </c>
      <c r="I70" s="28" t="s">
        <v>695</v>
      </c>
    </row>
    <row r="71" spans="1:10" ht="25.5" x14ac:dyDescent="0.25">
      <c r="A71" s="3" t="s">
        <v>477</v>
      </c>
      <c r="B71" s="5" t="s">
        <v>1209</v>
      </c>
      <c r="C71" s="7" t="s">
        <v>1215</v>
      </c>
      <c r="D71" s="7" t="s">
        <v>1221</v>
      </c>
      <c r="E71" s="124">
        <v>964.21416000000033</v>
      </c>
      <c r="F71" s="123">
        <f t="shared" si="4"/>
        <v>810.26400000000035</v>
      </c>
      <c r="G71" s="122">
        <f t="shared" si="5"/>
        <v>648.21120000000019</v>
      </c>
      <c r="I71" s="28" t="s">
        <v>695</v>
      </c>
    </row>
    <row r="72" spans="1:10" x14ac:dyDescent="0.25">
      <c r="E72" s="124"/>
      <c r="F72" s="123">
        <f t="shared" si="4"/>
        <v>0</v>
      </c>
      <c r="G72" s="122">
        <f t="shared" si="5"/>
        <v>0</v>
      </c>
    </row>
    <row r="73" spans="1:10" ht="25.5" x14ac:dyDescent="0.25">
      <c r="A73" s="3" t="s">
        <v>531</v>
      </c>
      <c r="B73" s="5" t="s">
        <v>2059</v>
      </c>
      <c r="C73" s="7" t="s">
        <v>649</v>
      </c>
      <c r="D73" s="7" t="s">
        <v>650</v>
      </c>
      <c r="E73" s="124">
        <v>6645.660672</v>
      </c>
      <c r="F73" s="123">
        <f t="shared" si="4"/>
        <v>5584.5888000000004</v>
      </c>
      <c r="G73" s="122">
        <f t="shared" si="5"/>
        <v>4467.6710400000002</v>
      </c>
      <c r="I73" s="28" t="s">
        <v>695</v>
      </c>
    </row>
    <row r="74" spans="1:10" x14ac:dyDescent="0.25">
      <c r="A74" s="3" t="s">
        <v>531</v>
      </c>
      <c r="B74" s="5" t="s">
        <v>397</v>
      </c>
      <c r="C74" s="7" t="s">
        <v>652</v>
      </c>
      <c r="D74" s="7" t="s">
        <v>627</v>
      </c>
      <c r="E74" s="124">
        <v>6853.3375680000008</v>
      </c>
      <c r="F74" s="123">
        <f t="shared" si="4"/>
        <v>5759.1072000000013</v>
      </c>
      <c r="G74" s="122">
        <f t="shared" si="5"/>
        <v>4607.2857600000007</v>
      </c>
      <c r="I74" s="28" t="s">
        <v>695</v>
      </c>
    </row>
    <row r="75" spans="1:10" ht="25.5" x14ac:dyDescent="0.25">
      <c r="A75" s="3" t="s">
        <v>531</v>
      </c>
      <c r="B75" s="5" t="s">
        <v>2504</v>
      </c>
      <c r="C75" s="7" t="s">
        <v>403</v>
      </c>
      <c r="D75" s="7" t="s">
        <v>2502</v>
      </c>
      <c r="E75" s="124">
        <v>3842.0225760000003</v>
      </c>
      <c r="F75" s="123">
        <f t="shared" si="4"/>
        <v>3228.5904000000005</v>
      </c>
      <c r="G75" s="122">
        <f t="shared" si="5"/>
        <v>2582.8723200000004</v>
      </c>
    </row>
    <row r="76" spans="1:10" ht="25.5" x14ac:dyDescent="0.25">
      <c r="A76" s="3" t="s">
        <v>531</v>
      </c>
      <c r="B76" s="5" t="s">
        <v>409</v>
      </c>
      <c r="C76" s="7" t="s">
        <v>655</v>
      </c>
      <c r="D76" s="7" t="s">
        <v>2503</v>
      </c>
      <c r="E76" s="124">
        <v>5295.7608480000008</v>
      </c>
      <c r="F76" s="123">
        <f t="shared" si="4"/>
        <v>4450.2192000000005</v>
      </c>
      <c r="G76" s="122">
        <f t="shared" si="5"/>
        <v>3560.1753600000006</v>
      </c>
    </row>
    <row r="77" spans="1:10" ht="25.5" x14ac:dyDescent="0.25">
      <c r="A77" s="3" t="s">
        <v>531</v>
      </c>
      <c r="B77" s="5" t="s">
        <v>2500</v>
      </c>
      <c r="C77" s="7" t="s">
        <v>2498</v>
      </c>
      <c r="D77" s="7" t="s">
        <v>2499</v>
      </c>
      <c r="E77" s="124">
        <v>3842.0292399999998</v>
      </c>
      <c r="F77" s="123">
        <f t="shared" si="4"/>
        <v>3228.596</v>
      </c>
      <c r="G77" s="122">
        <f t="shared" si="5"/>
        <v>2582.8768</v>
      </c>
    </row>
    <row r="78" spans="1:10" ht="25.5" x14ac:dyDescent="0.25">
      <c r="A78" s="3" t="s">
        <v>531</v>
      </c>
      <c r="B78" s="5" t="s">
        <v>2501</v>
      </c>
      <c r="C78" s="7" t="s">
        <v>2512</v>
      </c>
      <c r="D78" s="7" t="s">
        <v>2513</v>
      </c>
      <c r="E78" s="124">
        <v>5295.7641800000001</v>
      </c>
      <c r="F78" s="123">
        <f t="shared" si="4"/>
        <v>4450.2220000000007</v>
      </c>
      <c r="G78" s="122">
        <f t="shared" si="5"/>
        <v>3560.1776000000009</v>
      </c>
    </row>
    <row r="79" spans="1:10" ht="25.5" x14ac:dyDescent="0.25">
      <c r="A79" s="3" t="s">
        <v>531</v>
      </c>
      <c r="B79" s="5" t="s">
        <v>420</v>
      </c>
      <c r="C79" s="7" t="s">
        <v>660</v>
      </c>
      <c r="D79" s="7" t="s">
        <v>658</v>
      </c>
      <c r="E79" s="124">
        <v>1727.6436660000002</v>
      </c>
      <c r="F79" s="123">
        <f t="shared" si="4"/>
        <v>1451.8014000000003</v>
      </c>
      <c r="G79" s="122">
        <f t="shared" si="5"/>
        <v>1161.4411200000002</v>
      </c>
      <c r="J79" s="241"/>
    </row>
    <row r="80" spans="1:10" ht="38.25" x14ac:dyDescent="0.25">
      <c r="A80" s="3" t="s">
        <v>531</v>
      </c>
      <c r="B80" s="5" t="s">
        <v>427</v>
      </c>
      <c r="C80" s="7" t="s">
        <v>1210</v>
      </c>
      <c r="D80" s="7" t="s">
        <v>1696</v>
      </c>
      <c r="E80" s="124">
        <v>1928.4283200000007</v>
      </c>
      <c r="F80" s="123">
        <f t="shared" si="4"/>
        <v>1620.5280000000007</v>
      </c>
      <c r="G80" s="122">
        <f t="shared" si="5"/>
        <v>1296.4224000000004</v>
      </c>
      <c r="I80" s="28" t="s">
        <v>695</v>
      </c>
    </row>
    <row r="81" spans="1:9" ht="25.5" x14ac:dyDescent="0.25">
      <c r="A81" s="3" t="s">
        <v>531</v>
      </c>
      <c r="B81" s="5" t="s">
        <v>1206</v>
      </c>
      <c r="C81" s="7" t="s">
        <v>1211</v>
      </c>
      <c r="D81" s="7" t="s">
        <v>1697</v>
      </c>
      <c r="E81" s="124">
        <v>964.21416000000033</v>
      </c>
      <c r="F81" s="123">
        <f t="shared" si="4"/>
        <v>810.26400000000035</v>
      </c>
      <c r="G81" s="122">
        <f t="shared" si="5"/>
        <v>648.21120000000019</v>
      </c>
      <c r="I81" s="28" t="s">
        <v>695</v>
      </c>
    </row>
    <row r="82" spans="1:9" ht="25.5" x14ac:dyDescent="0.25">
      <c r="A82" s="3" t="s">
        <v>531</v>
      </c>
      <c r="B82" s="5" t="s">
        <v>1207</v>
      </c>
      <c r="C82" s="7" t="s">
        <v>1212</v>
      </c>
      <c r="D82" s="7" t="s">
        <v>1698</v>
      </c>
      <c r="E82" s="124">
        <v>964.21416000000033</v>
      </c>
      <c r="F82" s="123">
        <f t="shared" si="4"/>
        <v>810.26400000000035</v>
      </c>
      <c r="G82" s="122">
        <f t="shared" si="5"/>
        <v>648.21120000000019</v>
      </c>
      <c r="I82" s="28" t="s">
        <v>695</v>
      </c>
    </row>
    <row r="83" spans="1:9" ht="38.25" x14ac:dyDescent="0.25">
      <c r="A83" s="3" t="s">
        <v>531</v>
      </c>
      <c r="B83" s="5" t="s">
        <v>428</v>
      </c>
      <c r="C83" s="7" t="s">
        <v>1213</v>
      </c>
      <c r="D83" s="7" t="s">
        <v>1699</v>
      </c>
      <c r="E83" s="124">
        <v>1928.4283200000007</v>
      </c>
      <c r="F83" s="123">
        <f t="shared" si="4"/>
        <v>1620.5280000000007</v>
      </c>
      <c r="G83" s="122">
        <f t="shared" si="5"/>
        <v>1296.4224000000004</v>
      </c>
      <c r="I83" s="28" t="s">
        <v>695</v>
      </c>
    </row>
    <row r="84" spans="1:9" ht="25.5" x14ac:dyDescent="0.25">
      <c r="A84" s="3" t="s">
        <v>531</v>
      </c>
      <c r="B84" s="5" t="s">
        <v>1208</v>
      </c>
      <c r="C84" s="7" t="s">
        <v>1214</v>
      </c>
      <c r="D84" s="7" t="s">
        <v>1700</v>
      </c>
      <c r="E84" s="124">
        <v>964.21416000000033</v>
      </c>
      <c r="F84" s="123">
        <f t="shared" si="4"/>
        <v>810.26400000000035</v>
      </c>
      <c r="G84" s="122">
        <f t="shared" si="5"/>
        <v>648.21120000000019</v>
      </c>
      <c r="I84" s="28" t="s">
        <v>695</v>
      </c>
    </row>
    <row r="85" spans="1:9" ht="25.5" x14ac:dyDescent="0.25">
      <c r="A85" s="3" t="s">
        <v>531</v>
      </c>
      <c r="B85" s="5" t="s">
        <v>1209</v>
      </c>
      <c r="C85" s="7" t="s">
        <v>1215</v>
      </c>
      <c r="D85" s="7" t="s">
        <v>1701</v>
      </c>
      <c r="E85" s="124">
        <v>964.21416000000033</v>
      </c>
      <c r="F85" s="123">
        <f t="shared" si="4"/>
        <v>810.26400000000035</v>
      </c>
      <c r="G85" s="122">
        <f t="shared" si="5"/>
        <v>648.21120000000019</v>
      </c>
      <c r="I85" s="28" t="s">
        <v>695</v>
      </c>
    </row>
    <row r="86" spans="1:9" x14ac:dyDescent="0.25">
      <c r="E86" s="124"/>
      <c r="F86" s="123">
        <f t="shared" si="4"/>
        <v>0</v>
      </c>
      <c r="G86" s="122">
        <f t="shared" si="5"/>
        <v>0</v>
      </c>
    </row>
    <row r="87" spans="1:9" x14ac:dyDescent="0.25">
      <c r="A87" s="3" t="s">
        <v>1321</v>
      </c>
      <c r="B87" s="5" t="s">
        <v>670</v>
      </c>
      <c r="C87" s="7" t="s">
        <v>667</v>
      </c>
      <c r="D87" s="7" t="s">
        <v>663</v>
      </c>
      <c r="E87" s="124">
        <v>3495.1014</v>
      </c>
      <c r="F87" s="123">
        <f t="shared" si="4"/>
        <v>2937.06</v>
      </c>
      <c r="G87" s="122">
        <f t="shared" si="5"/>
        <v>2349.6480000000001</v>
      </c>
    </row>
    <row r="88" spans="1:9" x14ac:dyDescent="0.25">
      <c r="A88" s="3" t="s">
        <v>1321</v>
      </c>
      <c r="B88" s="5" t="s">
        <v>1192</v>
      </c>
      <c r="C88" s="7" t="s">
        <v>1391</v>
      </c>
      <c r="D88" s="7" t="s">
        <v>1392</v>
      </c>
      <c r="E88" s="124">
        <v>7413.7000000000007</v>
      </c>
      <c r="F88" s="123">
        <f t="shared" si="4"/>
        <v>6230.0000000000009</v>
      </c>
      <c r="G88" s="122">
        <f t="shared" si="5"/>
        <v>4984.0000000000009</v>
      </c>
    </row>
    <row r="89" spans="1:9" ht="38.25" x14ac:dyDescent="0.25">
      <c r="A89" s="3" t="s">
        <v>1744</v>
      </c>
      <c r="B89" s="5" t="s">
        <v>1763</v>
      </c>
      <c r="C89" s="7" t="s">
        <v>1210</v>
      </c>
      <c r="D89" s="7" t="s">
        <v>1696</v>
      </c>
      <c r="E89" s="124">
        <v>1928.4283200000007</v>
      </c>
      <c r="F89" s="123">
        <f t="shared" si="4"/>
        <v>1620.5280000000007</v>
      </c>
      <c r="G89" s="122">
        <f t="shared" si="5"/>
        <v>1296.4224000000004</v>
      </c>
      <c r="I89" s="28" t="s">
        <v>695</v>
      </c>
    </row>
    <row r="90" spans="1:9" ht="25.5" x14ac:dyDescent="0.25">
      <c r="A90" s="3" t="s">
        <v>1744</v>
      </c>
      <c r="B90" s="5" t="s">
        <v>1764</v>
      </c>
      <c r="C90" s="7" t="s">
        <v>1211</v>
      </c>
      <c r="D90" s="7" t="s">
        <v>1697</v>
      </c>
      <c r="E90" s="124">
        <v>964.21416000000033</v>
      </c>
      <c r="F90" s="123">
        <f t="shared" si="4"/>
        <v>810.26400000000035</v>
      </c>
      <c r="G90" s="122">
        <f t="shared" si="5"/>
        <v>648.21120000000019</v>
      </c>
      <c r="I90" s="28" t="s">
        <v>695</v>
      </c>
    </row>
    <row r="91" spans="1:9" ht="25.5" x14ac:dyDescent="0.25">
      <c r="A91" s="3" t="s">
        <v>1744</v>
      </c>
      <c r="B91" s="5" t="s">
        <v>1765</v>
      </c>
      <c r="C91" s="7" t="s">
        <v>1212</v>
      </c>
      <c r="D91" s="7" t="s">
        <v>1698</v>
      </c>
      <c r="E91" s="124">
        <v>964.21416000000033</v>
      </c>
      <c r="F91" s="123">
        <f t="shared" si="4"/>
        <v>810.26400000000035</v>
      </c>
      <c r="G91" s="122">
        <f t="shared" si="5"/>
        <v>648.21120000000019</v>
      </c>
      <c r="I91" s="28" t="s">
        <v>695</v>
      </c>
    </row>
    <row r="92" spans="1:9" ht="38.25" x14ac:dyDescent="0.25">
      <c r="A92" s="3" t="s">
        <v>1744</v>
      </c>
      <c r="B92" s="5" t="s">
        <v>1766</v>
      </c>
      <c r="C92" s="7" t="s">
        <v>1213</v>
      </c>
      <c r="D92" s="7" t="s">
        <v>1699</v>
      </c>
      <c r="E92" s="124">
        <v>1928.4283200000007</v>
      </c>
      <c r="F92" s="123">
        <f t="shared" si="4"/>
        <v>1620.5280000000007</v>
      </c>
      <c r="G92" s="122">
        <f t="shared" si="5"/>
        <v>1296.4224000000004</v>
      </c>
      <c r="I92" s="28" t="s">
        <v>695</v>
      </c>
    </row>
    <row r="93" spans="1:9" ht="25.5" x14ac:dyDescent="0.25">
      <c r="A93" s="3" t="s">
        <v>1744</v>
      </c>
      <c r="B93" s="5" t="s">
        <v>1767</v>
      </c>
      <c r="C93" s="7" t="s">
        <v>1214</v>
      </c>
      <c r="D93" s="7" t="s">
        <v>1700</v>
      </c>
      <c r="E93" s="124">
        <v>964.21416000000033</v>
      </c>
      <c r="F93" s="123">
        <f t="shared" si="4"/>
        <v>810.26400000000035</v>
      </c>
      <c r="G93" s="122">
        <f t="shared" si="5"/>
        <v>648.21120000000019</v>
      </c>
      <c r="I93" s="28" t="s">
        <v>695</v>
      </c>
    </row>
    <row r="94" spans="1:9" ht="25.5" x14ac:dyDescent="0.25">
      <c r="A94" s="3" t="s">
        <v>1744</v>
      </c>
      <c r="B94" s="5" t="s">
        <v>1768</v>
      </c>
      <c r="C94" s="7" t="s">
        <v>1215</v>
      </c>
      <c r="D94" s="7" t="s">
        <v>1701</v>
      </c>
      <c r="E94" s="124">
        <v>964.21416000000033</v>
      </c>
      <c r="F94" s="123">
        <f t="shared" si="4"/>
        <v>810.26400000000035</v>
      </c>
      <c r="G94" s="122">
        <f t="shared" si="5"/>
        <v>648.21120000000019</v>
      </c>
      <c r="I94" s="28" t="s">
        <v>695</v>
      </c>
    </row>
    <row r="95" spans="1:9" ht="25.5" x14ac:dyDescent="0.25">
      <c r="A95" s="3" t="s">
        <v>1321</v>
      </c>
      <c r="B95" s="5" t="s">
        <v>2514</v>
      </c>
      <c r="C95" s="7" t="s">
        <v>2515</v>
      </c>
      <c r="D95" s="7" t="s">
        <v>2516</v>
      </c>
      <c r="E95" s="124">
        <v>4425.7290000000003</v>
      </c>
      <c r="F95" s="123">
        <f t="shared" si="4"/>
        <v>3719.1000000000004</v>
      </c>
      <c r="G95" s="122">
        <f t="shared" si="5"/>
        <v>2975.28</v>
      </c>
    </row>
    <row r="96" spans="1:9" ht="38.25" x14ac:dyDescent="0.25">
      <c r="A96" s="3" t="s">
        <v>1321</v>
      </c>
      <c r="B96" s="5" t="s">
        <v>2541</v>
      </c>
      <c r="C96" s="7" t="s">
        <v>2543</v>
      </c>
      <c r="D96" s="7" t="s">
        <v>2544</v>
      </c>
      <c r="E96" s="124">
        <v>4425.7290000000003</v>
      </c>
      <c r="F96" s="123">
        <f t="shared" si="4"/>
        <v>3719.1000000000004</v>
      </c>
      <c r="G96" s="122">
        <f t="shared" si="5"/>
        <v>2975.28</v>
      </c>
    </row>
    <row r="97" spans="1:10" x14ac:dyDescent="0.25">
      <c r="A97" s="3" t="s">
        <v>1321</v>
      </c>
      <c r="B97" s="5" t="s">
        <v>672</v>
      </c>
      <c r="C97" s="7" t="s">
        <v>669</v>
      </c>
      <c r="D97" s="7" t="s">
        <v>665</v>
      </c>
      <c r="E97" s="124">
        <v>1885.7325718</v>
      </c>
      <c r="F97" s="123">
        <f t="shared" si="4"/>
        <v>1584.64922</v>
      </c>
      <c r="G97" s="122">
        <f t="shared" si="5"/>
        <v>1267.719376</v>
      </c>
      <c r="J97" s="241"/>
    </row>
    <row r="98" spans="1:10" x14ac:dyDescent="0.25">
      <c r="A98" s="3" t="s">
        <v>1321</v>
      </c>
      <c r="B98" s="5" t="s">
        <v>1397</v>
      </c>
      <c r="C98" s="7" t="s">
        <v>673</v>
      </c>
      <c r="D98" s="7" t="s">
        <v>674</v>
      </c>
      <c r="E98" s="124">
        <v>3382.3104000000003</v>
      </c>
      <c r="F98" s="123">
        <f t="shared" si="4"/>
        <v>2842.2776470588237</v>
      </c>
      <c r="G98" s="122">
        <f t="shared" si="5"/>
        <v>2273.8221176470588</v>
      </c>
    </row>
    <row r="99" spans="1:10" x14ac:dyDescent="0.25">
      <c r="A99" s="3" t="s">
        <v>1703</v>
      </c>
      <c r="B99" s="5" t="s">
        <v>1704</v>
      </c>
      <c r="C99" s="7" t="s">
        <v>1870</v>
      </c>
      <c r="D99" s="7" t="s">
        <v>1871</v>
      </c>
      <c r="E99" s="124">
        <v>3495.1014</v>
      </c>
      <c r="F99" s="123">
        <f t="shared" ref="F99:F130" si="6">SUM(E:E/1.19)</f>
        <v>2937.06</v>
      </c>
      <c r="G99" s="122">
        <f t="shared" ref="G99:G130" si="7">SUM(F:F/100*80)</f>
        <v>2349.6480000000001</v>
      </c>
    </row>
    <row r="100" spans="1:10" x14ac:dyDescent="0.25">
      <c r="A100" s="3" t="s">
        <v>1703</v>
      </c>
      <c r="B100" s="5" t="s">
        <v>1192</v>
      </c>
      <c r="C100" s="7" t="s">
        <v>1872</v>
      </c>
      <c r="D100" s="7" t="s">
        <v>1873</v>
      </c>
      <c r="E100" s="124">
        <v>7413.7000000000007</v>
      </c>
      <c r="F100" s="123">
        <f t="shared" si="6"/>
        <v>6230.0000000000009</v>
      </c>
      <c r="G100" s="122">
        <f t="shared" si="7"/>
        <v>4984.0000000000009</v>
      </c>
    </row>
    <row r="101" spans="1:10" ht="25.5" x14ac:dyDescent="0.25">
      <c r="A101" s="3" t="s">
        <v>1703</v>
      </c>
      <c r="B101" s="5" t="s">
        <v>2514</v>
      </c>
      <c r="C101" s="7" t="s">
        <v>2515</v>
      </c>
      <c r="D101" s="7" t="s">
        <v>2516</v>
      </c>
      <c r="E101" s="124">
        <v>4425.7290000000003</v>
      </c>
      <c r="F101" s="123">
        <f t="shared" si="6"/>
        <v>3719.1000000000004</v>
      </c>
      <c r="G101" s="122">
        <f t="shared" si="7"/>
        <v>2975.28</v>
      </c>
    </row>
    <row r="102" spans="1:10" ht="38.25" x14ac:dyDescent="0.25">
      <c r="A102" s="3" t="s">
        <v>1703</v>
      </c>
      <c r="B102" s="5" t="s">
        <v>2541</v>
      </c>
      <c r="C102" s="7" t="s">
        <v>2543</v>
      </c>
      <c r="D102" s="7" t="s">
        <v>2542</v>
      </c>
      <c r="E102" s="124">
        <v>4425.7290000000003</v>
      </c>
      <c r="F102" s="123">
        <f t="shared" si="6"/>
        <v>3719.1000000000004</v>
      </c>
      <c r="G102" s="122">
        <f t="shared" si="7"/>
        <v>2975.28</v>
      </c>
    </row>
    <row r="103" spans="1:10" x14ac:dyDescent="0.25">
      <c r="A103" s="3" t="s">
        <v>1703</v>
      </c>
      <c r="B103" s="5" t="s">
        <v>672</v>
      </c>
      <c r="C103" s="7" t="s">
        <v>669</v>
      </c>
      <c r="D103" s="7" t="s">
        <v>665</v>
      </c>
      <c r="E103" s="124">
        <v>1885.7325718</v>
      </c>
      <c r="F103" s="123">
        <f t="shared" si="6"/>
        <v>1584.64922</v>
      </c>
      <c r="G103" s="122">
        <f t="shared" si="7"/>
        <v>1267.719376</v>
      </c>
      <c r="J103" s="241"/>
    </row>
    <row r="104" spans="1:10" x14ac:dyDescent="0.25">
      <c r="A104" s="3" t="s">
        <v>1703</v>
      </c>
      <c r="B104" s="5" t="s">
        <v>1773</v>
      </c>
      <c r="C104" s="7" t="s">
        <v>673</v>
      </c>
      <c r="D104" s="7" t="s">
        <v>674</v>
      </c>
      <c r="E104" s="124">
        <v>3382.3132000000001</v>
      </c>
      <c r="F104" s="123">
        <f t="shared" si="6"/>
        <v>2842.28</v>
      </c>
      <c r="G104" s="122">
        <f t="shared" si="7"/>
        <v>2273.8240000000001</v>
      </c>
    </row>
    <row r="105" spans="1:10" ht="25.5" x14ac:dyDescent="0.25">
      <c r="A105" s="3" t="s">
        <v>2064</v>
      </c>
      <c r="B105" s="5" t="s">
        <v>2060</v>
      </c>
      <c r="C105" s="7" t="s">
        <v>2062</v>
      </c>
      <c r="D105" s="7" t="s">
        <v>2065</v>
      </c>
      <c r="E105" s="124">
        <v>4676.8176000000003</v>
      </c>
      <c r="F105" s="123">
        <f t="shared" si="6"/>
        <v>3930.0988235294121</v>
      </c>
      <c r="G105" s="122">
        <f t="shared" si="7"/>
        <v>3144.0790588235295</v>
      </c>
    </row>
    <row r="106" spans="1:10" ht="25.5" x14ac:dyDescent="0.25">
      <c r="A106" s="3" t="s">
        <v>2064</v>
      </c>
      <c r="B106" s="5" t="s">
        <v>2397</v>
      </c>
      <c r="C106" s="7" t="s">
        <v>2771</v>
      </c>
      <c r="D106" s="7" t="s">
        <v>2401</v>
      </c>
      <c r="E106" s="124">
        <v>6644.3775999999998</v>
      </c>
      <c r="F106" s="123">
        <f t="shared" si="6"/>
        <v>5583.5105882352946</v>
      </c>
      <c r="G106" s="122">
        <f t="shared" si="7"/>
        <v>4466.8084705882357</v>
      </c>
    </row>
    <row r="107" spans="1:10" x14ac:dyDescent="0.25">
      <c r="A107" s="3" t="s">
        <v>2064</v>
      </c>
      <c r="B107" s="5" t="s">
        <v>2061</v>
      </c>
      <c r="C107" s="7" t="s">
        <v>2063</v>
      </c>
      <c r="D107" s="7" t="s">
        <v>2066</v>
      </c>
      <c r="E107" s="124">
        <v>8960</v>
      </c>
      <c r="F107" s="123">
        <f t="shared" si="6"/>
        <v>7529.4117647058829</v>
      </c>
      <c r="G107" s="122">
        <f t="shared" si="7"/>
        <v>6023.5294117647063</v>
      </c>
    </row>
    <row r="108" spans="1:10" x14ac:dyDescent="0.25">
      <c r="A108" s="3" t="s">
        <v>676</v>
      </c>
      <c r="B108" s="5" t="s">
        <v>677</v>
      </c>
      <c r="C108" s="7" t="s">
        <v>680</v>
      </c>
      <c r="D108" s="7" t="s">
        <v>679</v>
      </c>
      <c r="E108" s="124">
        <v>4172.8222032000003</v>
      </c>
      <c r="F108" s="123">
        <f t="shared" si="6"/>
        <v>3506.5732800000005</v>
      </c>
      <c r="G108" s="122">
        <f t="shared" si="7"/>
        <v>2805.2586240000005</v>
      </c>
    </row>
    <row r="109" spans="1:10" ht="13.5" customHeight="1" x14ac:dyDescent="0.25">
      <c r="A109" s="3" t="s">
        <v>676</v>
      </c>
      <c r="B109" s="5" t="s">
        <v>678</v>
      </c>
      <c r="C109" s="7" t="s">
        <v>288</v>
      </c>
      <c r="D109" s="7" t="s">
        <v>323</v>
      </c>
      <c r="E109" s="124">
        <v>573.70742519999999</v>
      </c>
      <c r="F109" s="123">
        <f t="shared" si="6"/>
        <v>482.10708</v>
      </c>
      <c r="G109" s="122">
        <f t="shared" si="7"/>
        <v>385.68566400000003</v>
      </c>
      <c r="J109" s="241"/>
    </row>
    <row r="110" spans="1:10" x14ac:dyDescent="0.25">
      <c r="A110" s="3" t="s">
        <v>676</v>
      </c>
      <c r="B110" s="5" t="s">
        <v>2400</v>
      </c>
      <c r="C110" s="7" t="s">
        <v>2398</v>
      </c>
      <c r="D110" s="7" t="s">
        <v>2399</v>
      </c>
      <c r="E110" s="124">
        <v>6140.3775999999998</v>
      </c>
      <c r="F110" s="123">
        <f t="shared" si="6"/>
        <v>5159.9811764705883</v>
      </c>
      <c r="G110" s="122">
        <f t="shared" si="7"/>
        <v>4127.9849411764708</v>
      </c>
    </row>
    <row r="111" spans="1:10" x14ac:dyDescent="0.25">
      <c r="A111" s="3" t="s">
        <v>676</v>
      </c>
      <c r="B111" s="5" t="s">
        <v>2843</v>
      </c>
      <c r="C111" s="7" t="s">
        <v>2844</v>
      </c>
      <c r="D111" s="7" t="s">
        <v>2845</v>
      </c>
      <c r="E111" s="124">
        <v>1599</v>
      </c>
      <c r="F111" s="197">
        <f t="shared" si="6"/>
        <v>1343.6974789915967</v>
      </c>
      <c r="G111" s="198">
        <f t="shared" si="7"/>
        <v>1074.9579831932774</v>
      </c>
      <c r="H111" s="199"/>
      <c r="I111" s="199"/>
    </row>
    <row r="112" spans="1:10" ht="25.5" x14ac:dyDescent="0.25">
      <c r="A112" s="3" t="s">
        <v>676</v>
      </c>
      <c r="B112" s="5" t="s">
        <v>3090</v>
      </c>
      <c r="C112" s="7" t="s">
        <v>3089</v>
      </c>
      <c r="D112" s="7" t="s">
        <v>3091</v>
      </c>
      <c r="E112" s="196">
        <v>9980</v>
      </c>
      <c r="F112" s="197">
        <f t="shared" si="6"/>
        <v>8386.5546218487398</v>
      </c>
      <c r="G112" s="198">
        <f t="shared" si="7"/>
        <v>6709.2436974789916</v>
      </c>
      <c r="H112" s="199"/>
      <c r="I112" s="199"/>
    </row>
    <row r="113" spans="1:10" x14ac:dyDescent="0.25">
      <c r="A113" s="3" t="s">
        <v>676</v>
      </c>
      <c r="B113" s="5" t="s">
        <v>1267</v>
      </c>
      <c r="C113" s="7" t="s">
        <v>2946</v>
      </c>
      <c r="D113" s="7" t="s">
        <v>2949</v>
      </c>
      <c r="E113" s="124">
        <v>6140.3775999999998</v>
      </c>
      <c r="F113" s="197">
        <f t="shared" si="6"/>
        <v>5159.9811764705883</v>
      </c>
      <c r="G113" s="198">
        <f t="shared" si="7"/>
        <v>4127.9849411764708</v>
      </c>
      <c r="H113" s="28" t="s">
        <v>695</v>
      </c>
      <c r="I113" s="199"/>
    </row>
    <row r="114" spans="1:10" x14ac:dyDescent="0.25">
      <c r="A114" s="3" t="s">
        <v>676</v>
      </c>
      <c r="B114" s="5" t="s">
        <v>2948</v>
      </c>
      <c r="C114" s="7" t="s">
        <v>2947</v>
      </c>
      <c r="D114" s="7" t="s">
        <v>2950</v>
      </c>
      <c r="E114" s="124">
        <v>4172.8222032000003</v>
      </c>
      <c r="F114" s="197">
        <f t="shared" si="6"/>
        <v>3506.5732800000005</v>
      </c>
      <c r="G114" s="198">
        <f t="shared" si="7"/>
        <v>2805.2586240000005</v>
      </c>
      <c r="H114" s="28" t="s">
        <v>695</v>
      </c>
      <c r="I114" s="199"/>
    </row>
    <row r="115" spans="1:10" ht="25.5" x14ac:dyDescent="0.25">
      <c r="A115" s="3" t="s">
        <v>3220</v>
      </c>
      <c r="B115" s="5" t="s">
        <v>3221</v>
      </c>
      <c r="C115" s="7" t="s">
        <v>3222</v>
      </c>
      <c r="D115" s="7" t="s">
        <v>3223</v>
      </c>
      <c r="E115" s="124">
        <v>1599</v>
      </c>
      <c r="F115" s="197">
        <f t="shared" si="6"/>
        <v>1343.6974789915967</v>
      </c>
      <c r="G115" s="198">
        <f t="shared" si="7"/>
        <v>1074.9579831932774</v>
      </c>
      <c r="I115" s="199"/>
    </row>
    <row r="116" spans="1:10" x14ac:dyDescent="0.25">
      <c r="A116" s="3" t="s">
        <v>685</v>
      </c>
      <c r="B116" s="5" t="s">
        <v>689</v>
      </c>
      <c r="C116" s="7" t="s">
        <v>686</v>
      </c>
      <c r="D116" s="7" t="s">
        <v>690</v>
      </c>
      <c r="E116" s="124">
        <v>3834.6055440000009</v>
      </c>
      <c r="F116" s="123">
        <f t="shared" si="6"/>
        <v>3222.3576000000007</v>
      </c>
      <c r="G116" s="122">
        <f t="shared" si="7"/>
        <v>2577.8860800000007</v>
      </c>
      <c r="I116" s="28" t="s">
        <v>695</v>
      </c>
    </row>
    <row r="117" spans="1:10" x14ac:dyDescent="0.25">
      <c r="A117" s="3" t="s">
        <v>685</v>
      </c>
      <c r="B117" s="5" t="s">
        <v>692</v>
      </c>
      <c r="C117" s="7" t="s">
        <v>42</v>
      </c>
      <c r="D117" s="7" t="s">
        <v>693</v>
      </c>
      <c r="E117" s="124">
        <v>4874.8442820000009</v>
      </c>
      <c r="F117" s="123">
        <f t="shared" si="6"/>
        <v>4096.5078000000012</v>
      </c>
      <c r="G117" s="122">
        <f t="shared" si="7"/>
        <v>3277.2062400000009</v>
      </c>
      <c r="I117" s="28" t="s">
        <v>695</v>
      </c>
    </row>
    <row r="118" spans="1:10" x14ac:dyDescent="0.25">
      <c r="A118" s="3">
        <v>550</v>
      </c>
      <c r="B118" s="5" t="s">
        <v>696</v>
      </c>
      <c r="C118" s="7" t="s">
        <v>1304</v>
      </c>
      <c r="D118" s="7" t="s">
        <v>1306</v>
      </c>
      <c r="E118" s="124">
        <v>1260.8954400000002</v>
      </c>
      <c r="F118" s="123">
        <f t="shared" si="6"/>
        <v>1059.5760000000002</v>
      </c>
      <c r="G118" s="122">
        <f t="shared" si="7"/>
        <v>847.66080000000011</v>
      </c>
    </row>
    <row r="119" spans="1:10" x14ac:dyDescent="0.25">
      <c r="A119" s="3" t="s">
        <v>1302</v>
      </c>
      <c r="B119" s="5" t="s">
        <v>1303</v>
      </c>
      <c r="C119" s="7" t="s">
        <v>1305</v>
      </c>
      <c r="D119" s="7" t="s">
        <v>1307</v>
      </c>
      <c r="E119" s="124">
        <v>1344.1954400000002</v>
      </c>
      <c r="F119" s="123">
        <f t="shared" si="6"/>
        <v>1129.5760000000002</v>
      </c>
      <c r="G119" s="122">
        <f t="shared" si="7"/>
        <v>903.66080000000022</v>
      </c>
    </row>
    <row r="120" spans="1:10" x14ac:dyDescent="0.25">
      <c r="A120" s="3" t="s">
        <v>685</v>
      </c>
      <c r="B120" s="5" t="s">
        <v>699</v>
      </c>
      <c r="C120" s="7" t="s">
        <v>305</v>
      </c>
      <c r="D120" s="7" t="s">
        <v>393</v>
      </c>
      <c r="E120" s="124">
        <v>913.00131999999996</v>
      </c>
      <c r="F120" s="123">
        <f t="shared" si="6"/>
        <v>767.22799999999995</v>
      </c>
      <c r="G120" s="122">
        <f t="shared" si="7"/>
        <v>613.78239999999994</v>
      </c>
    </row>
    <row r="121" spans="1:10" x14ac:dyDescent="0.25">
      <c r="A121" s="3">
        <v>599</v>
      </c>
      <c r="B121" s="5" t="s">
        <v>701</v>
      </c>
      <c r="C121" s="7" t="s">
        <v>1294</v>
      </c>
      <c r="D121" s="7" t="s">
        <v>1295</v>
      </c>
      <c r="E121" s="124">
        <v>5670.3209640000005</v>
      </c>
      <c r="F121" s="123">
        <f t="shared" si="6"/>
        <v>4764.9756000000007</v>
      </c>
      <c r="G121" s="122">
        <f t="shared" si="7"/>
        <v>3811.9804800000002</v>
      </c>
      <c r="I121" s="28" t="s">
        <v>695</v>
      </c>
      <c r="J121" s="241"/>
    </row>
    <row r="122" spans="1:10" x14ac:dyDescent="0.25">
      <c r="A122" s="3">
        <v>599</v>
      </c>
      <c r="B122" s="5" t="s">
        <v>1293</v>
      </c>
      <c r="C122" s="7" t="s">
        <v>288</v>
      </c>
      <c r="D122" s="7" t="s">
        <v>3092</v>
      </c>
      <c r="E122" s="124">
        <v>917.85771</v>
      </c>
      <c r="F122" s="123">
        <f t="shared" si="6"/>
        <v>771.30900000000008</v>
      </c>
      <c r="G122" s="122">
        <f t="shared" si="7"/>
        <v>617.04720000000009</v>
      </c>
    </row>
    <row r="123" spans="1:10" x14ac:dyDescent="0.25">
      <c r="A123" s="3">
        <v>812</v>
      </c>
      <c r="B123" s="5" t="s">
        <v>736</v>
      </c>
      <c r="C123" s="7" t="s">
        <v>739</v>
      </c>
      <c r="D123" s="7" t="s">
        <v>737</v>
      </c>
      <c r="E123" s="124">
        <v>6526.9881600000017</v>
      </c>
      <c r="F123" s="123">
        <f t="shared" si="6"/>
        <v>5484.8640000000014</v>
      </c>
      <c r="G123" s="122">
        <f t="shared" si="7"/>
        <v>4387.8912000000018</v>
      </c>
      <c r="I123" s="28" t="s">
        <v>695</v>
      </c>
    </row>
    <row r="124" spans="1:10" x14ac:dyDescent="0.25">
      <c r="A124" s="3">
        <v>812</v>
      </c>
      <c r="B124" s="5" t="s">
        <v>740</v>
      </c>
      <c r="C124" s="7" t="s">
        <v>697</v>
      </c>
      <c r="D124" s="7" t="s">
        <v>697</v>
      </c>
      <c r="E124" s="124">
        <v>1500.4655736000002</v>
      </c>
      <c r="F124" s="123">
        <f t="shared" si="6"/>
        <v>1260.8954400000002</v>
      </c>
      <c r="G124" s="122">
        <f t="shared" si="7"/>
        <v>1008.7163520000001</v>
      </c>
    </row>
    <row r="125" spans="1:10" ht="25.5" x14ac:dyDescent="0.25">
      <c r="A125" s="3">
        <v>812</v>
      </c>
      <c r="B125" s="5" t="s">
        <v>427</v>
      </c>
      <c r="C125" s="7" t="s">
        <v>1690</v>
      </c>
      <c r="D125" s="7" t="s">
        <v>1696</v>
      </c>
      <c r="E125" s="124">
        <v>1928.4283200000007</v>
      </c>
      <c r="F125" s="123">
        <f t="shared" si="6"/>
        <v>1620.5280000000007</v>
      </c>
      <c r="G125" s="122">
        <f t="shared" si="7"/>
        <v>1296.4224000000004</v>
      </c>
      <c r="I125" s="28" t="s">
        <v>695</v>
      </c>
    </row>
    <row r="126" spans="1:10" ht="25.5" x14ac:dyDescent="0.25">
      <c r="A126" s="3">
        <v>812</v>
      </c>
      <c r="B126" s="5" t="s">
        <v>1206</v>
      </c>
      <c r="C126" s="7" t="s">
        <v>1691</v>
      </c>
      <c r="D126" s="7" t="s">
        <v>1697</v>
      </c>
      <c r="E126" s="124">
        <v>964.21416000000033</v>
      </c>
      <c r="F126" s="123">
        <f t="shared" si="6"/>
        <v>810.26400000000035</v>
      </c>
      <c r="G126" s="122">
        <f t="shared" si="7"/>
        <v>648.21120000000019</v>
      </c>
      <c r="I126" s="28" t="s">
        <v>695</v>
      </c>
    </row>
    <row r="127" spans="1:10" ht="25.5" x14ac:dyDescent="0.25">
      <c r="A127" s="3">
        <v>812</v>
      </c>
      <c r="B127" s="5" t="s">
        <v>1207</v>
      </c>
      <c r="C127" s="7" t="s">
        <v>1692</v>
      </c>
      <c r="D127" s="7" t="s">
        <v>1698</v>
      </c>
      <c r="E127" s="124">
        <v>964.21416000000033</v>
      </c>
      <c r="F127" s="123">
        <f t="shared" si="6"/>
        <v>810.26400000000035</v>
      </c>
      <c r="G127" s="122">
        <f t="shared" si="7"/>
        <v>648.21120000000019</v>
      </c>
      <c r="I127" s="28" t="s">
        <v>695</v>
      </c>
    </row>
    <row r="128" spans="1:10" ht="25.5" x14ac:dyDescent="0.25">
      <c r="A128" s="3">
        <v>812</v>
      </c>
      <c r="B128" s="5" t="s">
        <v>428</v>
      </c>
      <c r="C128" s="7" t="s">
        <v>1693</v>
      </c>
      <c r="D128" s="7" t="s">
        <v>1699</v>
      </c>
      <c r="E128" s="124">
        <v>1928.4283200000007</v>
      </c>
      <c r="F128" s="123">
        <f t="shared" si="6"/>
        <v>1620.5280000000007</v>
      </c>
      <c r="G128" s="122">
        <f t="shared" si="7"/>
        <v>1296.4224000000004</v>
      </c>
      <c r="I128" s="28" t="s">
        <v>695</v>
      </c>
    </row>
    <row r="129" spans="1:9" ht="25.5" x14ac:dyDescent="0.25">
      <c r="A129" s="3">
        <v>812</v>
      </c>
      <c r="B129" s="5" t="s">
        <v>1208</v>
      </c>
      <c r="C129" s="7" t="s">
        <v>1694</v>
      </c>
      <c r="D129" s="7" t="s">
        <v>1700</v>
      </c>
      <c r="E129" s="124">
        <v>964.21416000000033</v>
      </c>
      <c r="F129" s="123">
        <f t="shared" si="6"/>
        <v>810.26400000000035</v>
      </c>
      <c r="G129" s="122">
        <f t="shared" si="7"/>
        <v>648.21120000000019</v>
      </c>
      <c r="I129" s="28" t="s">
        <v>695</v>
      </c>
    </row>
    <row r="130" spans="1:9" ht="25.5" x14ac:dyDescent="0.25">
      <c r="A130" s="3">
        <v>812</v>
      </c>
      <c r="B130" s="5" t="s">
        <v>1209</v>
      </c>
      <c r="C130" s="7" t="s">
        <v>1695</v>
      </c>
      <c r="D130" s="7" t="s">
        <v>1701</v>
      </c>
      <c r="E130" s="124">
        <v>964.21416000000033</v>
      </c>
      <c r="F130" s="123">
        <f t="shared" si="6"/>
        <v>810.26400000000035</v>
      </c>
      <c r="G130" s="122">
        <f t="shared" si="7"/>
        <v>648.21120000000019</v>
      </c>
      <c r="I130" s="28" t="s">
        <v>695</v>
      </c>
    </row>
    <row r="131" spans="1:9" x14ac:dyDescent="0.25">
      <c r="A131" s="3">
        <v>812</v>
      </c>
      <c r="B131" s="5" t="s">
        <v>2176</v>
      </c>
      <c r="C131" s="7" t="s">
        <v>2369</v>
      </c>
      <c r="D131" s="7" t="s">
        <v>2368</v>
      </c>
      <c r="E131" s="124">
        <v>2932.1600000000003</v>
      </c>
      <c r="F131" s="123">
        <f t="shared" ref="F131:F162" si="8">SUM(E:E/1.19)</f>
        <v>2464.0000000000005</v>
      </c>
      <c r="G131" s="122">
        <f t="shared" ref="G131:G162" si="9">SUM(F:F/100*80)</f>
        <v>1971.2000000000003</v>
      </c>
    </row>
    <row r="132" spans="1:9" ht="25.5" x14ac:dyDescent="0.25">
      <c r="A132" s="3" t="s">
        <v>2177</v>
      </c>
      <c r="B132" s="5" t="s">
        <v>2384</v>
      </c>
      <c r="C132" s="7" t="s">
        <v>2385</v>
      </c>
      <c r="D132" s="7" t="s">
        <v>2386</v>
      </c>
      <c r="E132" s="124">
        <v>4598.1600000000008</v>
      </c>
      <c r="F132" s="123">
        <f t="shared" si="8"/>
        <v>3864.0000000000009</v>
      </c>
      <c r="G132" s="122">
        <f t="shared" si="9"/>
        <v>3091.2000000000007</v>
      </c>
    </row>
    <row r="133" spans="1:9" ht="25.5" x14ac:dyDescent="0.25">
      <c r="A133" s="3" t="s">
        <v>2177</v>
      </c>
      <c r="B133" s="5" t="s">
        <v>2178</v>
      </c>
      <c r="C133" s="7" t="s">
        <v>2179</v>
      </c>
      <c r="D133" s="7" t="s">
        <v>2180</v>
      </c>
      <c r="E133" s="124">
        <v>4598.1600000000008</v>
      </c>
      <c r="F133" s="123">
        <f t="shared" si="8"/>
        <v>3864.0000000000009</v>
      </c>
      <c r="G133" s="122">
        <f t="shared" si="9"/>
        <v>3091.2000000000007</v>
      </c>
    </row>
    <row r="134" spans="1:9" ht="38.25" x14ac:dyDescent="0.25">
      <c r="A134" s="3" t="s">
        <v>2177</v>
      </c>
      <c r="B134" s="5" t="s">
        <v>2363</v>
      </c>
      <c r="C134" s="7" t="s">
        <v>2364</v>
      </c>
      <c r="D134" s="7" t="s">
        <v>2367</v>
      </c>
      <c r="E134" s="124">
        <v>4864.72</v>
      </c>
      <c r="F134" s="123">
        <f t="shared" si="8"/>
        <v>4088.0000000000005</v>
      </c>
      <c r="G134" s="122">
        <f t="shared" si="9"/>
        <v>3270.4</v>
      </c>
    </row>
    <row r="135" spans="1:9" ht="38.25" x14ac:dyDescent="0.25">
      <c r="A135" s="3" t="s">
        <v>2177</v>
      </c>
      <c r="B135" s="5" t="s">
        <v>2175</v>
      </c>
      <c r="C135" s="7" t="s">
        <v>2365</v>
      </c>
      <c r="D135" s="7" t="s">
        <v>2366</v>
      </c>
      <c r="E135" s="124">
        <v>4864.72</v>
      </c>
      <c r="F135" s="123">
        <f t="shared" si="8"/>
        <v>4088.0000000000005</v>
      </c>
      <c r="G135" s="122">
        <f t="shared" si="9"/>
        <v>3270.4</v>
      </c>
    </row>
    <row r="136" spans="1:9" x14ac:dyDescent="0.25">
      <c r="A136" s="3" t="s">
        <v>714</v>
      </c>
      <c r="B136" s="5" t="s">
        <v>709</v>
      </c>
      <c r="C136" s="7" t="s">
        <v>703</v>
      </c>
      <c r="D136" s="7" t="s">
        <v>716</v>
      </c>
      <c r="E136" s="124">
        <v>5017.6221480000004</v>
      </c>
      <c r="F136" s="123">
        <f t="shared" si="8"/>
        <v>4216.4892000000009</v>
      </c>
      <c r="G136" s="122">
        <f t="shared" si="9"/>
        <v>3373.1913600000007</v>
      </c>
      <c r="I136" s="28" t="s">
        <v>695</v>
      </c>
    </row>
    <row r="137" spans="1:9" ht="25.5" x14ac:dyDescent="0.25">
      <c r="A137" s="3" t="s">
        <v>714</v>
      </c>
      <c r="B137" s="5" t="s">
        <v>2517</v>
      </c>
      <c r="C137" s="7" t="s">
        <v>2518</v>
      </c>
      <c r="D137" s="7" t="s">
        <v>2520</v>
      </c>
      <c r="E137" s="124">
        <v>3765.0933599999998</v>
      </c>
      <c r="F137" s="123">
        <f t="shared" si="8"/>
        <v>3163.944</v>
      </c>
      <c r="G137" s="122">
        <f t="shared" si="9"/>
        <v>2531.1552000000001</v>
      </c>
    </row>
    <row r="138" spans="1:9" ht="25.5" x14ac:dyDescent="0.25">
      <c r="A138" s="3" t="s">
        <v>714</v>
      </c>
      <c r="B138" s="5" t="s">
        <v>2519</v>
      </c>
      <c r="C138" s="7" t="s">
        <v>2522</v>
      </c>
      <c r="D138" s="7" t="s">
        <v>2521</v>
      </c>
      <c r="E138" s="124">
        <v>4631.0093550000011</v>
      </c>
      <c r="F138" s="123">
        <f t="shared" si="8"/>
        <v>3891.6045000000013</v>
      </c>
      <c r="G138" s="122">
        <f t="shared" si="9"/>
        <v>3113.2836000000007</v>
      </c>
    </row>
    <row r="139" spans="1:9" x14ac:dyDescent="0.25">
      <c r="A139" s="3" t="s">
        <v>714</v>
      </c>
      <c r="B139" s="5" t="s">
        <v>2523</v>
      </c>
      <c r="C139" s="7" t="s">
        <v>2524</v>
      </c>
      <c r="D139" s="7" t="s">
        <v>2525</v>
      </c>
      <c r="E139" s="124">
        <v>4425.1867170000005</v>
      </c>
      <c r="F139" s="123">
        <f t="shared" si="8"/>
        <v>3718.6443000000004</v>
      </c>
      <c r="G139" s="122">
        <f t="shared" si="9"/>
        <v>2974.9154400000002</v>
      </c>
    </row>
    <row r="140" spans="1:9" x14ac:dyDescent="0.25">
      <c r="A140" s="3" t="s">
        <v>714</v>
      </c>
      <c r="B140" s="5" t="s">
        <v>2526</v>
      </c>
      <c r="C140" s="7" t="s">
        <v>2527</v>
      </c>
      <c r="D140" s="7" t="s">
        <v>2528</v>
      </c>
      <c r="E140" s="124">
        <v>5289.6417966000008</v>
      </c>
      <c r="F140" s="123">
        <f t="shared" si="8"/>
        <v>4445.0771400000012</v>
      </c>
      <c r="G140" s="122">
        <f t="shared" si="9"/>
        <v>3556.0617120000011</v>
      </c>
    </row>
    <row r="141" spans="1:9" x14ac:dyDescent="0.25">
      <c r="A141" s="3" t="s">
        <v>1125</v>
      </c>
      <c r="B141" s="5" t="s">
        <v>724</v>
      </c>
      <c r="C141" s="7" t="s">
        <v>725</v>
      </c>
      <c r="D141" s="7" t="s">
        <v>1126</v>
      </c>
      <c r="E141" s="124">
        <v>3757.8695839999996</v>
      </c>
      <c r="F141" s="123">
        <f t="shared" si="8"/>
        <v>3157.8735999999999</v>
      </c>
      <c r="G141" s="122">
        <f t="shared" si="9"/>
        <v>2526.2988799999998</v>
      </c>
    </row>
    <row r="142" spans="1:9" x14ac:dyDescent="0.25">
      <c r="A142" s="3" t="s">
        <v>726</v>
      </c>
      <c r="B142" s="5" t="s">
        <v>731</v>
      </c>
      <c r="C142" s="7" t="s">
        <v>703</v>
      </c>
      <c r="D142" s="7" t="s">
        <v>693</v>
      </c>
      <c r="E142" s="124">
        <v>9438.1732199999988</v>
      </c>
      <c r="F142" s="123">
        <f t="shared" si="8"/>
        <v>7931.2379999999994</v>
      </c>
      <c r="G142" s="122">
        <f t="shared" si="9"/>
        <v>6344.9903999999988</v>
      </c>
      <c r="I142" s="28" t="s">
        <v>695</v>
      </c>
    </row>
    <row r="143" spans="1:9" x14ac:dyDescent="0.25">
      <c r="A143" s="3" t="s">
        <v>726</v>
      </c>
      <c r="B143" s="5" t="s">
        <v>2533</v>
      </c>
      <c r="C143" s="7" t="s">
        <v>2529</v>
      </c>
      <c r="D143" s="7" t="s">
        <v>2530</v>
      </c>
      <c r="E143" s="124">
        <v>5247.5501400000012</v>
      </c>
      <c r="F143" s="123">
        <f t="shared" si="8"/>
        <v>4409.706000000001</v>
      </c>
      <c r="G143" s="122">
        <f t="shared" si="9"/>
        <v>3527.7648000000008</v>
      </c>
      <c r="I143" s="28" t="s">
        <v>695</v>
      </c>
    </row>
    <row r="144" spans="1:9" x14ac:dyDescent="0.25">
      <c r="A144" s="3" t="s">
        <v>726</v>
      </c>
      <c r="B144" s="5" t="s">
        <v>2534</v>
      </c>
      <c r="C144" s="7" t="s">
        <v>2531</v>
      </c>
      <c r="D144" s="7" t="s">
        <v>2532</v>
      </c>
      <c r="E144" s="124">
        <v>6026.3385000000007</v>
      </c>
      <c r="F144" s="123">
        <f t="shared" si="8"/>
        <v>5064.1500000000005</v>
      </c>
      <c r="G144" s="122">
        <f t="shared" si="9"/>
        <v>4051.3200000000006</v>
      </c>
      <c r="I144" s="28" t="s">
        <v>695</v>
      </c>
    </row>
    <row r="145" spans="1:9" x14ac:dyDescent="0.25">
      <c r="A145" s="3" t="s">
        <v>735</v>
      </c>
      <c r="B145" s="5" t="s">
        <v>736</v>
      </c>
      <c r="C145" s="7" t="s">
        <v>739</v>
      </c>
      <c r="D145" s="7" t="s">
        <v>737</v>
      </c>
      <c r="E145" s="124">
        <v>6526.9881600000017</v>
      </c>
      <c r="F145" s="123">
        <f t="shared" si="8"/>
        <v>5484.8640000000014</v>
      </c>
      <c r="G145" s="122">
        <f t="shared" si="9"/>
        <v>4387.8912000000018</v>
      </c>
      <c r="I145" s="28" t="s">
        <v>695</v>
      </c>
    </row>
    <row r="146" spans="1:9" x14ac:dyDescent="0.25">
      <c r="A146" s="3" t="s">
        <v>735</v>
      </c>
      <c r="B146" s="5" t="s">
        <v>740</v>
      </c>
      <c r="C146" s="7" t="s">
        <v>697</v>
      </c>
      <c r="D146" s="7" t="s">
        <v>697</v>
      </c>
      <c r="E146" s="124">
        <v>1500.4655736000002</v>
      </c>
      <c r="F146" s="123">
        <f t="shared" si="8"/>
        <v>1260.8954400000002</v>
      </c>
      <c r="G146" s="122">
        <f t="shared" si="9"/>
        <v>1008.7163520000001</v>
      </c>
    </row>
    <row r="147" spans="1:9" ht="25.5" x14ac:dyDescent="0.25">
      <c r="A147" s="3" t="s">
        <v>735</v>
      </c>
      <c r="B147" s="5" t="s">
        <v>427</v>
      </c>
      <c r="C147" s="7" t="s">
        <v>1690</v>
      </c>
      <c r="D147" s="7" t="s">
        <v>1696</v>
      </c>
      <c r="E147" s="124">
        <v>1928.4283200000007</v>
      </c>
      <c r="F147" s="123">
        <f t="shared" si="8"/>
        <v>1620.5280000000007</v>
      </c>
      <c r="G147" s="122">
        <f t="shared" si="9"/>
        <v>1296.4224000000004</v>
      </c>
      <c r="I147" s="28" t="s">
        <v>695</v>
      </c>
    </row>
    <row r="148" spans="1:9" ht="25.5" x14ac:dyDescent="0.25">
      <c r="A148" s="3" t="s">
        <v>735</v>
      </c>
      <c r="B148" s="5" t="s">
        <v>1206</v>
      </c>
      <c r="C148" s="7" t="s">
        <v>1691</v>
      </c>
      <c r="D148" s="7" t="s">
        <v>1697</v>
      </c>
      <c r="E148" s="124">
        <v>964.21416000000033</v>
      </c>
      <c r="F148" s="123">
        <f t="shared" si="8"/>
        <v>810.26400000000035</v>
      </c>
      <c r="G148" s="122">
        <f t="shared" si="9"/>
        <v>648.21120000000019</v>
      </c>
      <c r="I148" s="28" t="s">
        <v>695</v>
      </c>
    </row>
    <row r="149" spans="1:9" ht="25.5" x14ac:dyDescent="0.25">
      <c r="A149" s="3" t="s">
        <v>735</v>
      </c>
      <c r="B149" s="5" t="s">
        <v>1207</v>
      </c>
      <c r="C149" s="7" t="s">
        <v>1692</v>
      </c>
      <c r="D149" s="7" t="s">
        <v>1698</v>
      </c>
      <c r="E149" s="124">
        <v>964.21416000000033</v>
      </c>
      <c r="F149" s="123">
        <f t="shared" si="8"/>
        <v>810.26400000000035</v>
      </c>
      <c r="G149" s="122">
        <f t="shared" si="9"/>
        <v>648.21120000000019</v>
      </c>
      <c r="I149" s="28" t="s">
        <v>695</v>
      </c>
    </row>
    <row r="150" spans="1:9" ht="25.5" x14ac:dyDescent="0.25">
      <c r="A150" s="3" t="s">
        <v>735</v>
      </c>
      <c r="B150" s="5" t="s">
        <v>428</v>
      </c>
      <c r="C150" s="7" t="s">
        <v>1693</v>
      </c>
      <c r="D150" s="7" t="s">
        <v>1699</v>
      </c>
      <c r="E150" s="124">
        <v>1928.4283200000007</v>
      </c>
      <c r="F150" s="123">
        <f t="shared" si="8"/>
        <v>1620.5280000000007</v>
      </c>
      <c r="G150" s="122">
        <f t="shared" si="9"/>
        <v>1296.4224000000004</v>
      </c>
      <c r="I150" s="28" t="s">
        <v>695</v>
      </c>
    </row>
    <row r="151" spans="1:9" ht="25.5" x14ac:dyDescent="0.25">
      <c r="A151" s="3" t="s">
        <v>735</v>
      </c>
      <c r="B151" s="5" t="s">
        <v>1208</v>
      </c>
      <c r="C151" s="7" t="s">
        <v>1694</v>
      </c>
      <c r="D151" s="7" t="s">
        <v>1700</v>
      </c>
      <c r="E151" s="124">
        <v>964.21416000000033</v>
      </c>
      <c r="F151" s="123">
        <f t="shared" si="8"/>
        <v>810.26400000000035</v>
      </c>
      <c r="G151" s="122">
        <f t="shared" si="9"/>
        <v>648.21120000000019</v>
      </c>
      <c r="I151" s="28" t="s">
        <v>695</v>
      </c>
    </row>
    <row r="152" spans="1:9" ht="25.5" x14ac:dyDescent="0.25">
      <c r="A152" s="3" t="s">
        <v>735</v>
      </c>
      <c r="B152" s="5" t="s">
        <v>1209</v>
      </c>
      <c r="C152" s="7" t="s">
        <v>1695</v>
      </c>
      <c r="D152" s="7" t="s">
        <v>1701</v>
      </c>
      <c r="E152" s="124">
        <v>964.21416000000033</v>
      </c>
      <c r="F152" s="123">
        <f t="shared" si="8"/>
        <v>810.26400000000035</v>
      </c>
      <c r="G152" s="122">
        <f t="shared" si="9"/>
        <v>648.21120000000019</v>
      </c>
      <c r="I152" s="28" t="s">
        <v>695</v>
      </c>
    </row>
    <row r="153" spans="1:9" x14ac:dyDescent="0.25">
      <c r="A153" s="3" t="s">
        <v>735</v>
      </c>
      <c r="B153" s="5" t="s">
        <v>1904</v>
      </c>
      <c r="C153" s="7" t="s">
        <v>1905</v>
      </c>
      <c r="D153" s="7" t="s">
        <v>1905</v>
      </c>
      <c r="E153" s="124">
        <v>2932.1600000000003</v>
      </c>
      <c r="F153" s="123">
        <f t="shared" si="8"/>
        <v>2464.0000000000005</v>
      </c>
      <c r="G153" s="122">
        <f t="shared" si="9"/>
        <v>1971.2000000000003</v>
      </c>
    </row>
    <row r="154" spans="1:9" x14ac:dyDescent="0.25">
      <c r="A154" s="3" t="s">
        <v>742</v>
      </c>
      <c r="B154" s="5" t="s">
        <v>743</v>
      </c>
      <c r="C154" s="7" t="s">
        <v>25</v>
      </c>
      <c r="D154" s="7" t="s">
        <v>715</v>
      </c>
      <c r="E154" s="124">
        <v>5108.8349816</v>
      </c>
      <c r="F154" s="123">
        <f t="shared" si="8"/>
        <v>4293.1386400000001</v>
      </c>
      <c r="G154" s="122">
        <f t="shared" si="9"/>
        <v>3434.5109120000002</v>
      </c>
      <c r="I154" s="28" t="s">
        <v>695</v>
      </c>
    </row>
    <row r="155" spans="1:9" x14ac:dyDescent="0.25">
      <c r="A155" s="3" t="s">
        <v>742</v>
      </c>
      <c r="B155" s="5" t="s">
        <v>744</v>
      </c>
      <c r="C155" s="7" t="s">
        <v>697</v>
      </c>
      <c r="D155" s="7" t="s">
        <v>697</v>
      </c>
      <c r="E155" s="124">
        <v>1500.1880180000001</v>
      </c>
      <c r="F155" s="123">
        <f t="shared" si="8"/>
        <v>1260.6622000000002</v>
      </c>
      <c r="G155" s="122">
        <f t="shared" si="9"/>
        <v>1008.5297600000001</v>
      </c>
    </row>
    <row r="156" spans="1:9" ht="38.25" x14ac:dyDescent="0.25">
      <c r="A156" s="3" t="s">
        <v>742</v>
      </c>
      <c r="B156" s="5" t="s">
        <v>427</v>
      </c>
      <c r="C156" s="7" t="s">
        <v>1210</v>
      </c>
      <c r="D156" s="7" t="s">
        <v>1696</v>
      </c>
      <c r="E156" s="124">
        <v>1928.4283200000007</v>
      </c>
      <c r="F156" s="123">
        <f t="shared" si="8"/>
        <v>1620.5280000000007</v>
      </c>
      <c r="G156" s="122">
        <f t="shared" si="9"/>
        <v>1296.4224000000004</v>
      </c>
      <c r="I156" s="28" t="s">
        <v>695</v>
      </c>
    </row>
    <row r="157" spans="1:9" ht="25.5" x14ac:dyDescent="0.25">
      <c r="A157" s="3" t="s">
        <v>742</v>
      </c>
      <c r="B157" s="5" t="s">
        <v>1206</v>
      </c>
      <c r="C157" s="7" t="s">
        <v>1211</v>
      </c>
      <c r="D157" s="7" t="s">
        <v>1697</v>
      </c>
      <c r="E157" s="124">
        <v>964.21416000000033</v>
      </c>
      <c r="F157" s="123">
        <f t="shared" si="8"/>
        <v>810.26400000000035</v>
      </c>
      <c r="G157" s="122">
        <f t="shared" si="9"/>
        <v>648.21120000000019</v>
      </c>
      <c r="I157" s="28" t="s">
        <v>695</v>
      </c>
    </row>
    <row r="158" spans="1:9" ht="25.5" x14ac:dyDescent="0.25">
      <c r="A158" s="3" t="s">
        <v>742</v>
      </c>
      <c r="B158" s="5" t="s">
        <v>1207</v>
      </c>
      <c r="C158" s="7" t="s">
        <v>1212</v>
      </c>
      <c r="D158" s="7" t="s">
        <v>1698</v>
      </c>
      <c r="E158" s="124">
        <v>964.21416000000033</v>
      </c>
      <c r="F158" s="123">
        <f t="shared" si="8"/>
        <v>810.26400000000035</v>
      </c>
      <c r="G158" s="122">
        <f t="shared" si="9"/>
        <v>648.21120000000019</v>
      </c>
      <c r="I158" s="28" t="s">
        <v>695</v>
      </c>
    </row>
    <row r="159" spans="1:9" ht="38.25" x14ac:dyDescent="0.25">
      <c r="A159" s="3" t="s">
        <v>742</v>
      </c>
      <c r="B159" s="5" t="s">
        <v>428</v>
      </c>
      <c r="C159" s="7" t="s">
        <v>1213</v>
      </c>
      <c r="D159" s="7" t="s">
        <v>1699</v>
      </c>
      <c r="E159" s="124">
        <v>1928.4283200000007</v>
      </c>
      <c r="F159" s="123">
        <f t="shared" si="8"/>
        <v>1620.5280000000007</v>
      </c>
      <c r="G159" s="122">
        <f t="shared" si="9"/>
        <v>1296.4224000000004</v>
      </c>
      <c r="I159" s="28" t="s">
        <v>695</v>
      </c>
    </row>
    <row r="160" spans="1:9" ht="25.5" x14ac:dyDescent="0.25">
      <c r="A160" s="3" t="s">
        <v>742</v>
      </c>
      <c r="B160" s="5" t="s">
        <v>1208</v>
      </c>
      <c r="C160" s="7" t="s">
        <v>1214</v>
      </c>
      <c r="D160" s="7" t="s">
        <v>1700</v>
      </c>
      <c r="E160" s="124">
        <v>964.21416000000033</v>
      </c>
      <c r="F160" s="123">
        <f t="shared" si="8"/>
        <v>810.26400000000035</v>
      </c>
      <c r="G160" s="122">
        <f t="shared" si="9"/>
        <v>648.21120000000019</v>
      </c>
      <c r="I160" s="28" t="s">
        <v>695</v>
      </c>
    </row>
    <row r="161" spans="1:9" ht="25.5" x14ac:dyDescent="0.25">
      <c r="A161" s="3" t="s">
        <v>742</v>
      </c>
      <c r="B161" s="5" t="s">
        <v>1209</v>
      </c>
      <c r="C161" s="7" t="s">
        <v>1215</v>
      </c>
      <c r="D161" s="7" t="s">
        <v>1701</v>
      </c>
      <c r="E161" s="124">
        <v>964.21416000000033</v>
      </c>
      <c r="F161" s="123">
        <f t="shared" si="8"/>
        <v>810.26400000000035</v>
      </c>
      <c r="G161" s="122">
        <f t="shared" si="9"/>
        <v>648.21120000000019</v>
      </c>
      <c r="I161" s="28" t="s">
        <v>695</v>
      </c>
    </row>
    <row r="162" spans="1:9" x14ac:dyDescent="0.25">
      <c r="A162" s="3" t="s">
        <v>1498</v>
      </c>
      <c r="B162" s="5" t="s">
        <v>1497</v>
      </c>
      <c r="C162" s="7" t="s">
        <v>25</v>
      </c>
      <c r="D162" s="7" t="s">
        <v>715</v>
      </c>
      <c r="E162" s="124">
        <v>5017.6221480000004</v>
      </c>
      <c r="F162" s="123">
        <f t="shared" si="8"/>
        <v>4216.4892000000009</v>
      </c>
      <c r="G162" s="122">
        <f t="shared" si="9"/>
        <v>3373.1913600000007</v>
      </c>
    </row>
    <row r="163" spans="1:9" x14ac:dyDescent="0.25">
      <c r="A163" s="3" t="s">
        <v>1498</v>
      </c>
      <c r="B163" s="5" t="s">
        <v>744</v>
      </c>
      <c r="C163" s="7" t="s">
        <v>697</v>
      </c>
      <c r="D163" s="7" t="s">
        <v>697</v>
      </c>
      <c r="E163" s="124">
        <v>1500.1830200000002</v>
      </c>
      <c r="F163" s="123">
        <f t="shared" ref="F163:F188" si="10">SUM(E:E/1.19)</f>
        <v>1260.6580000000001</v>
      </c>
      <c r="G163" s="122">
        <f t="shared" ref="G163:G194" si="11">SUM(F:F/100*80)</f>
        <v>1008.5264000000001</v>
      </c>
    </row>
    <row r="164" spans="1:9" x14ac:dyDescent="0.25">
      <c r="A164" s="3" t="s">
        <v>1547</v>
      </c>
      <c r="B164" s="5" t="s">
        <v>1548</v>
      </c>
      <c r="C164" s="7" t="s">
        <v>25</v>
      </c>
      <c r="D164" s="7" t="s">
        <v>715</v>
      </c>
      <c r="E164" s="124">
        <v>5017.6221480000004</v>
      </c>
      <c r="F164" s="123">
        <f t="shared" si="10"/>
        <v>4216.4892000000009</v>
      </c>
      <c r="G164" s="122">
        <f t="shared" si="11"/>
        <v>3373.1913600000007</v>
      </c>
    </row>
    <row r="165" spans="1:9" x14ac:dyDescent="0.25">
      <c r="A165" s="3" t="s">
        <v>1547</v>
      </c>
      <c r="B165" s="5" t="s">
        <v>1942</v>
      </c>
      <c r="C165" s="7" t="s">
        <v>697</v>
      </c>
      <c r="D165" s="7" t="s">
        <v>697</v>
      </c>
      <c r="E165" s="124">
        <v>1500.1830200000002</v>
      </c>
      <c r="F165" s="123">
        <f t="shared" si="10"/>
        <v>1260.6580000000001</v>
      </c>
      <c r="G165" s="122">
        <f t="shared" si="11"/>
        <v>1008.5264000000001</v>
      </c>
    </row>
    <row r="166" spans="1:9" x14ac:dyDescent="0.25">
      <c r="A166" s="3" t="s">
        <v>747</v>
      </c>
      <c r="B166" s="5" t="s">
        <v>275</v>
      </c>
      <c r="C166" s="7" t="s">
        <v>748</v>
      </c>
      <c r="D166" s="7" t="s">
        <v>749</v>
      </c>
      <c r="E166" s="124">
        <v>3732.6213540000008</v>
      </c>
      <c r="F166" s="123">
        <f t="shared" si="10"/>
        <v>3136.6566000000007</v>
      </c>
      <c r="G166" s="122">
        <f t="shared" si="11"/>
        <v>2509.3252800000005</v>
      </c>
    </row>
    <row r="167" spans="1:9" ht="25.5" x14ac:dyDescent="0.25">
      <c r="A167" s="3" t="s">
        <v>1702</v>
      </c>
      <c r="B167" s="5" t="s">
        <v>2068</v>
      </c>
      <c r="C167" s="7" t="s">
        <v>2067</v>
      </c>
      <c r="E167" s="124">
        <v>1928.4272000000001</v>
      </c>
      <c r="F167" s="123">
        <f t="shared" si="10"/>
        <v>1620.5270588235296</v>
      </c>
      <c r="G167" s="122">
        <f t="shared" si="11"/>
        <v>1296.4216470588237</v>
      </c>
      <c r="I167" s="28" t="s">
        <v>695</v>
      </c>
    </row>
    <row r="168" spans="1:9" ht="25.5" x14ac:dyDescent="0.25">
      <c r="A168" s="3" t="s">
        <v>1702</v>
      </c>
      <c r="B168" s="5" t="s">
        <v>2069</v>
      </c>
      <c r="C168" s="7" t="s">
        <v>2071</v>
      </c>
      <c r="E168" s="124">
        <v>964.2192</v>
      </c>
      <c r="F168" s="123">
        <f t="shared" si="10"/>
        <v>810.26823529411763</v>
      </c>
      <c r="G168" s="122">
        <f t="shared" si="11"/>
        <v>648.21458823529406</v>
      </c>
      <c r="I168" s="28" t="s">
        <v>695</v>
      </c>
    </row>
    <row r="169" spans="1:9" ht="25.5" x14ac:dyDescent="0.25">
      <c r="A169" s="3" t="s">
        <v>1702</v>
      </c>
      <c r="B169" s="5" t="s">
        <v>2070</v>
      </c>
      <c r="C169" s="7" t="s">
        <v>2072</v>
      </c>
      <c r="E169" s="124">
        <v>964.2192</v>
      </c>
      <c r="F169" s="123">
        <f t="shared" si="10"/>
        <v>810.26823529411763</v>
      </c>
      <c r="G169" s="122">
        <f t="shared" si="11"/>
        <v>648.21458823529406</v>
      </c>
      <c r="I169" s="28" t="s">
        <v>695</v>
      </c>
    </row>
    <row r="170" spans="1:9" x14ac:dyDescent="0.25">
      <c r="A170" s="3" t="s">
        <v>1702</v>
      </c>
      <c r="B170" s="5" t="s">
        <v>2377</v>
      </c>
      <c r="C170" s="7" t="s">
        <v>2378</v>
      </c>
      <c r="D170" s="7" t="s">
        <v>2379</v>
      </c>
      <c r="E170" s="124">
        <v>5407.247902000001</v>
      </c>
      <c r="F170" s="123">
        <f t="shared" si="10"/>
        <v>4543.9058000000014</v>
      </c>
      <c r="G170" s="122">
        <f t="shared" si="11"/>
        <v>3635.1246400000014</v>
      </c>
    </row>
    <row r="171" spans="1:9" x14ac:dyDescent="0.25">
      <c r="A171" s="3" t="s">
        <v>1702</v>
      </c>
      <c r="B171" s="5" t="s">
        <v>2181</v>
      </c>
      <c r="C171" s="7" t="s">
        <v>2375</v>
      </c>
      <c r="D171" s="7" t="s">
        <v>2182</v>
      </c>
      <c r="E171" s="124">
        <v>1599.3600000000001</v>
      </c>
      <c r="F171" s="123">
        <f t="shared" si="10"/>
        <v>1344.0000000000002</v>
      </c>
      <c r="G171" s="122">
        <f t="shared" si="11"/>
        <v>1075.2000000000003</v>
      </c>
    </row>
    <row r="172" spans="1:9" x14ac:dyDescent="0.25">
      <c r="A172" s="3" t="s">
        <v>1702</v>
      </c>
      <c r="B172" s="5" t="s">
        <v>2183</v>
      </c>
      <c r="C172" s="7" t="s">
        <v>2376</v>
      </c>
      <c r="D172" s="7" t="s">
        <v>2380</v>
      </c>
      <c r="E172" s="124">
        <v>4598.1600000000008</v>
      </c>
      <c r="F172" s="123">
        <f t="shared" si="10"/>
        <v>3864.0000000000009</v>
      </c>
      <c r="G172" s="122">
        <f t="shared" si="11"/>
        <v>3091.2000000000007</v>
      </c>
    </row>
    <row r="173" spans="1:9" x14ac:dyDescent="0.25">
      <c r="A173" s="3" t="s">
        <v>1702</v>
      </c>
      <c r="B173" s="5" t="s">
        <v>2184</v>
      </c>
      <c r="C173" s="7" t="s">
        <v>2185</v>
      </c>
      <c r="D173" s="7" t="s">
        <v>2186</v>
      </c>
      <c r="E173" s="124">
        <v>1999.2000000000003</v>
      </c>
      <c r="F173" s="123">
        <f t="shared" si="10"/>
        <v>1680.0000000000002</v>
      </c>
      <c r="G173" s="122">
        <f t="shared" si="11"/>
        <v>1344</v>
      </c>
    </row>
    <row r="174" spans="1:9" ht="38.25" x14ac:dyDescent="0.25">
      <c r="A174" s="3" t="s">
        <v>2073</v>
      </c>
      <c r="B174" s="5" t="s">
        <v>2074</v>
      </c>
      <c r="C174" s="7" t="s">
        <v>2075</v>
      </c>
      <c r="D174" s="7" t="s">
        <v>2079</v>
      </c>
      <c r="E174" s="124">
        <v>3495.1056000000003</v>
      </c>
      <c r="F174" s="123">
        <f t="shared" si="10"/>
        <v>2937.0635294117651</v>
      </c>
      <c r="G174" s="122">
        <f t="shared" si="11"/>
        <v>2349.6508235294123</v>
      </c>
    </row>
    <row r="175" spans="1:9" ht="38.25" x14ac:dyDescent="0.25">
      <c r="A175" s="3" t="s">
        <v>2073</v>
      </c>
      <c r="B175" s="5" t="s">
        <v>2535</v>
      </c>
      <c r="C175" s="7" t="s">
        <v>2536</v>
      </c>
      <c r="D175" s="7" t="s">
        <v>2537</v>
      </c>
      <c r="E175" s="124">
        <v>4425.7248</v>
      </c>
      <c r="F175" s="123">
        <f t="shared" si="10"/>
        <v>3719.0964705882352</v>
      </c>
      <c r="G175" s="122">
        <f t="shared" si="11"/>
        <v>2975.2771764705881</v>
      </c>
    </row>
    <row r="176" spans="1:9" ht="25.5" x14ac:dyDescent="0.25">
      <c r="A176" s="3" t="s">
        <v>2073</v>
      </c>
      <c r="B176" s="5" t="s">
        <v>2538</v>
      </c>
      <c r="C176" s="7" t="s">
        <v>2540</v>
      </c>
      <c r="D176" s="7" t="s">
        <v>2539</v>
      </c>
      <c r="E176" s="124">
        <v>4425.7248</v>
      </c>
      <c r="F176" s="123">
        <f t="shared" si="10"/>
        <v>3719.0964705882352</v>
      </c>
      <c r="G176" s="122">
        <f t="shared" si="11"/>
        <v>2975.2771764705881</v>
      </c>
    </row>
    <row r="177" spans="1:9" ht="25.5" x14ac:dyDescent="0.25">
      <c r="A177" s="3" t="s">
        <v>2073</v>
      </c>
      <c r="B177" s="5" t="s">
        <v>2076</v>
      </c>
      <c r="C177" s="7" t="s">
        <v>2077</v>
      </c>
      <c r="D177" s="7" t="s">
        <v>2080</v>
      </c>
      <c r="E177" s="124">
        <v>1885.7328000000002</v>
      </c>
      <c r="F177" s="123">
        <f t="shared" si="10"/>
        <v>1584.6494117647062</v>
      </c>
      <c r="G177" s="122">
        <f t="shared" si="11"/>
        <v>1267.7195294117651</v>
      </c>
    </row>
    <row r="178" spans="1:9" ht="38.25" x14ac:dyDescent="0.25">
      <c r="A178" s="3" t="s">
        <v>2073</v>
      </c>
      <c r="B178" s="5" t="s">
        <v>2078</v>
      </c>
      <c r="C178" s="7" t="s">
        <v>2351</v>
      </c>
      <c r="D178" s="7" t="s">
        <v>2350</v>
      </c>
      <c r="E178" s="124">
        <v>949.99520000000018</v>
      </c>
      <c r="F178" s="123">
        <f t="shared" si="10"/>
        <v>798.31529411764723</v>
      </c>
      <c r="G178" s="122">
        <f t="shared" si="11"/>
        <v>638.65223529411776</v>
      </c>
    </row>
    <row r="179" spans="1:9" ht="25.5" x14ac:dyDescent="0.25">
      <c r="A179" s="3" t="s">
        <v>2638</v>
      </c>
      <c r="B179" s="5" t="s">
        <v>2639</v>
      </c>
      <c r="C179" s="7" t="s">
        <v>2641</v>
      </c>
      <c r="D179" s="7" t="s">
        <v>2643</v>
      </c>
      <c r="E179" s="124">
        <v>1928.4272000000001</v>
      </c>
      <c r="F179" s="123">
        <f t="shared" si="10"/>
        <v>1620.5270588235296</v>
      </c>
      <c r="G179" s="122">
        <f t="shared" si="11"/>
        <v>1296.4216470588237</v>
      </c>
      <c r="I179" s="28" t="s">
        <v>695</v>
      </c>
    </row>
    <row r="180" spans="1:9" ht="38.25" x14ac:dyDescent="0.25">
      <c r="A180" s="3" t="s">
        <v>2638</v>
      </c>
      <c r="B180" s="5" t="s">
        <v>2640</v>
      </c>
      <c r="C180" s="7" t="s">
        <v>2642</v>
      </c>
      <c r="D180" s="7" t="s">
        <v>2644</v>
      </c>
      <c r="E180" s="124">
        <v>1928.4272000000001</v>
      </c>
      <c r="F180" s="123">
        <f t="shared" si="10"/>
        <v>1620.5270588235296</v>
      </c>
      <c r="G180" s="122">
        <f t="shared" si="11"/>
        <v>1296.4216470588237</v>
      </c>
      <c r="I180" s="28" t="s">
        <v>695</v>
      </c>
    </row>
    <row r="181" spans="1:9" ht="25.5" x14ac:dyDescent="0.25">
      <c r="A181" s="3" t="s">
        <v>2214</v>
      </c>
      <c r="B181" s="5" t="s">
        <v>2215</v>
      </c>
      <c r="C181" s="7" t="s">
        <v>3057</v>
      </c>
      <c r="D181" s="7" t="s">
        <v>2216</v>
      </c>
      <c r="E181" s="124">
        <v>3200</v>
      </c>
      <c r="F181" s="123">
        <f t="shared" si="10"/>
        <v>2689.0756302521008</v>
      </c>
      <c r="G181" s="122">
        <f t="shared" si="11"/>
        <v>2151.2605042016808</v>
      </c>
      <c r="I181" s="28" t="s">
        <v>695</v>
      </c>
    </row>
    <row r="182" spans="1:9" ht="25.5" x14ac:dyDescent="0.25">
      <c r="A182" s="3" t="s">
        <v>2214</v>
      </c>
      <c r="B182" s="5" t="s">
        <v>2217</v>
      </c>
      <c r="C182" s="7" t="s">
        <v>3058</v>
      </c>
      <c r="D182" s="7" t="s">
        <v>2218</v>
      </c>
      <c r="E182" s="124">
        <v>3495.1</v>
      </c>
      <c r="F182" s="123">
        <f t="shared" si="10"/>
        <v>2937.0588235294117</v>
      </c>
      <c r="G182" s="122">
        <f t="shared" si="11"/>
        <v>2349.6470588235293</v>
      </c>
      <c r="I182" s="28" t="s">
        <v>695</v>
      </c>
    </row>
    <row r="183" spans="1:9" ht="25.5" x14ac:dyDescent="0.25">
      <c r="A183" s="3" t="s">
        <v>2214</v>
      </c>
      <c r="B183" s="5" t="s">
        <v>3062</v>
      </c>
      <c r="C183" s="7" t="s">
        <v>3061</v>
      </c>
      <c r="D183" s="7" t="s">
        <v>3063</v>
      </c>
      <c r="E183" s="196">
        <v>4725.72</v>
      </c>
      <c r="F183" s="197">
        <f t="shared" si="10"/>
        <v>3971.1932773109247</v>
      </c>
      <c r="G183" s="198">
        <f t="shared" si="11"/>
        <v>3176.9546218487399</v>
      </c>
      <c r="H183" s="199"/>
      <c r="I183" s="199"/>
    </row>
    <row r="184" spans="1:9" ht="25.5" x14ac:dyDescent="0.25">
      <c r="A184" s="3" t="s">
        <v>2214</v>
      </c>
      <c r="B184" s="5" t="s">
        <v>2219</v>
      </c>
      <c r="C184" s="7" t="s">
        <v>3059</v>
      </c>
      <c r="D184" s="7" t="s">
        <v>2220</v>
      </c>
      <c r="E184" s="124">
        <v>4725.72</v>
      </c>
      <c r="F184" s="123">
        <f t="shared" si="10"/>
        <v>3971.1932773109247</v>
      </c>
      <c r="G184" s="122">
        <f t="shared" si="11"/>
        <v>3176.9546218487399</v>
      </c>
      <c r="I184" s="28" t="s">
        <v>695</v>
      </c>
    </row>
    <row r="185" spans="1:9" ht="25.5" x14ac:dyDescent="0.25">
      <c r="A185" s="3" t="s">
        <v>2214</v>
      </c>
      <c r="B185" s="5" t="s">
        <v>2221</v>
      </c>
      <c r="C185" s="7" t="s">
        <v>3060</v>
      </c>
      <c r="D185" s="7" t="s">
        <v>2222</v>
      </c>
      <c r="E185" s="124">
        <v>2185.73</v>
      </c>
      <c r="F185" s="123">
        <f t="shared" si="10"/>
        <v>1836.747899159664</v>
      </c>
      <c r="G185" s="122">
        <f t="shared" si="11"/>
        <v>1469.3983193277313</v>
      </c>
      <c r="I185" s="28" t="s">
        <v>695</v>
      </c>
    </row>
    <row r="186" spans="1:9" ht="38.25" x14ac:dyDescent="0.25">
      <c r="A186" s="3" t="s">
        <v>2214</v>
      </c>
      <c r="B186" s="5" t="s">
        <v>2223</v>
      </c>
      <c r="C186" s="7" t="s">
        <v>2361</v>
      </c>
      <c r="D186" s="7" t="s">
        <v>2359</v>
      </c>
      <c r="E186" s="124">
        <v>1108.81</v>
      </c>
      <c r="F186" s="123">
        <f t="shared" si="10"/>
        <v>931.77310924369749</v>
      </c>
      <c r="G186" s="122">
        <f t="shared" si="11"/>
        <v>745.41848739495799</v>
      </c>
      <c r="I186" s="28" t="s">
        <v>695</v>
      </c>
    </row>
    <row r="187" spans="1:9" ht="25.5" x14ac:dyDescent="0.25">
      <c r="A187" s="3" t="s">
        <v>2214</v>
      </c>
      <c r="B187" s="5" t="s">
        <v>2357</v>
      </c>
      <c r="C187" s="7" t="s">
        <v>2360</v>
      </c>
      <c r="D187" s="7" t="s">
        <v>2358</v>
      </c>
      <c r="E187" s="124">
        <v>1508.8080000000002</v>
      </c>
      <c r="F187" s="123">
        <f t="shared" si="10"/>
        <v>1267.9058823529415</v>
      </c>
      <c r="G187" s="122">
        <f t="shared" si="11"/>
        <v>1014.3247058823532</v>
      </c>
      <c r="I187" s="28" t="s">
        <v>695</v>
      </c>
    </row>
    <row r="188" spans="1:9" ht="25.5" x14ac:dyDescent="0.25">
      <c r="A188" s="3" t="s">
        <v>2316</v>
      </c>
      <c r="B188" s="5" t="s">
        <v>2317</v>
      </c>
      <c r="C188" s="7" t="s">
        <v>2318</v>
      </c>
      <c r="D188" s="7" t="s">
        <v>2319</v>
      </c>
      <c r="E188" s="124">
        <v>21840</v>
      </c>
      <c r="F188" s="123">
        <f t="shared" si="10"/>
        <v>18352.941176470587</v>
      </c>
      <c r="G188" s="122">
        <f t="shared" si="11"/>
        <v>14682.35294117647</v>
      </c>
    </row>
    <row r="189" spans="1:9" ht="25.5" x14ac:dyDescent="0.25">
      <c r="A189" s="240" t="s">
        <v>3112</v>
      </c>
      <c r="B189" s="5" t="s">
        <v>3113</v>
      </c>
      <c r="C189" s="7" t="s">
        <v>3120</v>
      </c>
      <c r="D189" s="7" t="s">
        <v>3121</v>
      </c>
      <c r="E189" s="196">
        <v>452.2</v>
      </c>
      <c r="F189" s="197">
        <v>380</v>
      </c>
      <c r="G189" s="198">
        <f t="shared" si="11"/>
        <v>304</v>
      </c>
      <c r="H189" s="199"/>
      <c r="I189" s="199"/>
    </row>
    <row r="190" spans="1:9" ht="25.5" x14ac:dyDescent="0.25">
      <c r="A190" s="262" t="s">
        <v>3124</v>
      </c>
      <c r="B190" s="263" t="s">
        <v>3125</v>
      </c>
      <c r="C190" s="264" t="s">
        <v>3126</v>
      </c>
      <c r="D190" s="264" t="s">
        <v>3127</v>
      </c>
      <c r="E190" s="265">
        <v>9350</v>
      </c>
      <c r="F190" s="266">
        <f>SUM(E:E/1.19)</f>
        <v>7857.1428571428578</v>
      </c>
      <c r="G190" s="267">
        <f t="shared" si="11"/>
        <v>6285.7142857142862</v>
      </c>
      <c r="H190" s="268" t="s">
        <v>695</v>
      </c>
      <c r="I190" s="268"/>
    </row>
    <row r="191" spans="1:9" ht="25.5" x14ac:dyDescent="0.25">
      <c r="A191" s="255">
        <v>296</v>
      </c>
      <c r="B191" s="256" t="s">
        <v>3170</v>
      </c>
      <c r="C191" s="257" t="s">
        <v>3168</v>
      </c>
      <c r="D191" s="257" t="s">
        <v>3169</v>
      </c>
      <c r="E191" s="258">
        <v>3145</v>
      </c>
      <c r="F191" s="259">
        <f>SUM(E:E/1.19)</f>
        <v>2642.8571428571431</v>
      </c>
      <c r="G191" s="260">
        <f t="shared" si="11"/>
        <v>2114.2857142857147</v>
      </c>
      <c r="H191" s="261"/>
      <c r="I191" s="254"/>
    </row>
    <row r="192" spans="1:9" x14ac:dyDescent="0.25">
      <c r="A192" s="269">
        <v>296</v>
      </c>
      <c r="B192" s="270" t="s">
        <v>3171</v>
      </c>
      <c r="C192" s="271" t="s">
        <v>3173</v>
      </c>
      <c r="D192" s="271" t="s">
        <v>3177</v>
      </c>
      <c r="E192" s="272">
        <v>2155</v>
      </c>
      <c r="F192" s="273">
        <f>SUM(E:E/1.19)</f>
        <v>1810.9243697478992</v>
      </c>
      <c r="G192" s="274">
        <f t="shared" si="11"/>
        <v>1448.7394957983192</v>
      </c>
      <c r="H192" s="275"/>
      <c r="I192" s="276"/>
    </row>
    <row r="193" spans="1:9" ht="25.5" x14ac:dyDescent="0.25">
      <c r="A193" s="255">
        <v>296</v>
      </c>
      <c r="B193" s="256" t="s">
        <v>3172</v>
      </c>
      <c r="C193" s="257" t="s">
        <v>3174</v>
      </c>
      <c r="D193" s="257" t="s">
        <v>3178</v>
      </c>
      <c r="E193" s="258">
        <v>4255</v>
      </c>
      <c r="F193" s="259">
        <f>SUM(E:E/1.19)</f>
        <v>3575.6302521008406</v>
      </c>
      <c r="G193" s="260">
        <f t="shared" si="11"/>
        <v>2860.5042016806728</v>
      </c>
      <c r="H193" s="261"/>
      <c r="I193" s="254"/>
    </row>
    <row r="194" spans="1:9" ht="25.5" x14ac:dyDescent="0.25">
      <c r="A194" s="269">
        <v>296</v>
      </c>
      <c r="B194" s="270" t="s">
        <v>3182</v>
      </c>
      <c r="C194" s="271" t="s">
        <v>3175</v>
      </c>
      <c r="D194" s="271" t="s">
        <v>3179</v>
      </c>
      <c r="E194" s="272">
        <v>4255</v>
      </c>
      <c r="F194" s="273">
        <f>SUM(E:E/1.19)</f>
        <v>3575.6302521008406</v>
      </c>
      <c r="G194" s="274">
        <f t="shared" si="11"/>
        <v>2860.5042016806728</v>
      </c>
      <c r="H194" s="275"/>
      <c r="I194" s="276"/>
    </row>
  </sheetData>
  <hyperlinks>
    <hyperlink ref="A1" r:id="rId1"/>
  </hyperlinks>
  <pageMargins left="0.7" right="0.7" top="0.78740157499999996" bottom="0.78740157499999996" header="0.3" footer="0.3"/>
  <pageSetup paperSize="9" orientation="portrait"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134"/>
  <sheetViews>
    <sheetView showGridLines="0" workbookViewId="0">
      <pane ySplit="2" topLeftCell="A108" activePane="bottomLeft" state="frozen"/>
      <selection pane="bottomLeft" activeCell="O128" sqref="O128"/>
    </sheetView>
  </sheetViews>
  <sheetFormatPr baseColWidth="10" defaultColWidth="11.42578125" defaultRowHeight="15" x14ac:dyDescent="0.25"/>
  <cols>
    <col min="1" max="1" width="15.85546875" bestFit="1" customWidth="1"/>
    <col min="2" max="2" width="17.28515625" bestFit="1" customWidth="1"/>
    <col min="3" max="3" width="49.42578125" customWidth="1"/>
    <col min="4" max="4" width="45.42578125" bestFit="1" customWidth="1"/>
    <col min="5" max="5" width="15.85546875" style="129" customWidth="1"/>
    <col min="6" max="7" width="19.42578125" style="129" customWidth="1"/>
    <col min="8" max="8" width="5.85546875" customWidth="1"/>
    <col min="9" max="9" width="18.5703125" customWidth="1"/>
  </cols>
  <sheetData>
    <row r="1" spans="1:9" ht="26.25" x14ac:dyDescent="0.4">
      <c r="A1" s="104" t="s">
        <v>2790</v>
      </c>
    </row>
    <row r="2" spans="1:9" s="95" customFormat="1" ht="39" customHeight="1" x14ac:dyDescent="0.25">
      <c r="A2" s="95" t="s">
        <v>144</v>
      </c>
      <c r="B2" s="98" t="s">
        <v>2782</v>
      </c>
      <c r="C2" s="98" t="s">
        <v>2780</v>
      </c>
      <c r="D2" s="98" t="s">
        <v>2781</v>
      </c>
      <c r="E2" s="127" t="s">
        <v>2815</v>
      </c>
      <c r="F2" s="121" t="s">
        <v>2816</v>
      </c>
      <c r="G2" s="121" t="s">
        <v>2817</v>
      </c>
      <c r="H2" s="128" t="s">
        <v>688</v>
      </c>
      <c r="I2" s="121" t="s">
        <v>2818</v>
      </c>
    </row>
    <row r="3" spans="1:9" s="24" customFormat="1" ht="25.5" x14ac:dyDescent="0.2">
      <c r="A3" s="24" t="s">
        <v>395</v>
      </c>
      <c r="B3" s="24" t="s">
        <v>432</v>
      </c>
      <c r="C3" s="24" t="s">
        <v>435</v>
      </c>
      <c r="D3" s="24" t="s">
        <v>430</v>
      </c>
      <c r="E3" s="132">
        <v>2175.6627200000003</v>
      </c>
      <c r="F3" s="132">
        <f t="shared" ref="F3:F34" si="0">SUM(E:E/1.19)</f>
        <v>1828.2880000000002</v>
      </c>
      <c r="G3" s="130">
        <f t="shared" ref="G3:G34" si="1">SUM(F:F/100*80)</f>
        <v>1462.6304000000002</v>
      </c>
      <c r="H3" s="92"/>
      <c r="I3" s="92"/>
    </row>
    <row r="4" spans="1:9" s="24" customFormat="1" ht="25.5" x14ac:dyDescent="0.2">
      <c r="A4" s="24" t="s">
        <v>395</v>
      </c>
      <c r="B4" s="24" t="s">
        <v>433</v>
      </c>
      <c r="C4" s="24" t="s">
        <v>436</v>
      </c>
      <c r="D4" s="24" t="s">
        <v>431</v>
      </c>
      <c r="E4" s="133">
        <v>2175.6627200000003</v>
      </c>
      <c r="F4" s="133">
        <f t="shared" si="0"/>
        <v>1828.2880000000002</v>
      </c>
      <c r="G4" s="130">
        <f t="shared" si="1"/>
        <v>1462.6304000000002</v>
      </c>
      <c r="H4" s="92"/>
      <c r="I4" s="92"/>
    </row>
    <row r="5" spans="1:9" s="24" customFormat="1" ht="25.5" x14ac:dyDescent="0.2">
      <c r="A5" s="24" t="s">
        <v>395</v>
      </c>
      <c r="B5" s="24" t="s">
        <v>439</v>
      </c>
      <c r="C5" s="24" t="s">
        <v>437</v>
      </c>
      <c r="D5" s="24" t="s">
        <v>441</v>
      </c>
      <c r="E5" s="133">
        <v>2056.9902080000006</v>
      </c>
      <c r="F5" s="133">
        <f t="shared" si="0"/>
        <v>1728.5632000000005</v>
      </c>
      <c r="G5" s="130">
        <f t="shared" si="1"/>
        <v>1382.8505600000005</v>
      </c>
      <c r="H5" s="92"/>
      <c r="I5" s="92"/>
    </row>
    <row r="6" spans="1:9" s="24" customFormat="1" ht="25.5" x14ac:dyDescent="0.2">
      <c r="A6" s="24" t="s">
        <v>395</v>
      </c>
      <c r="B6" s="24" t="s">
        <v>440</v>
      </c>
      <c r="C6" s="24" t="s">
        <v>438</v>
      </c>
      <c r="D6" s="24" t="s">
        <v>442</v>
      </c>
      <c r="E6" s="133">
        <v>2056.9902080000006</v>
      </c>
      <c r="F6" s="133">
        <f t="shared" si="0"/>
        <v>1728.5632000000005</v>
      </c>
      <c r="G6" s="130">
        <f t="shared" si="1"/>
        <v>1382.8505600000005</v>
      </c>
      <c r="H6" s="92"/>
      <c r="I6" s="92"/>
    </row>
    <row r="7" spans="1:9" s="24" customFormat="1" ht="38.25" x14ac:dyDescent="0.2">
      <c r="A7" s="24" t="s">
        <v>395</v>
      </c>
      <c r="B7" s="24" t="s">
        <v>449</v>
      </c>
      <c r="C7" s="24" t="s">
        <v>447</v>
      </c>
      <c r="D7" s="24" t="s">
        <v>444</v>
      </c>
      <c r="E7" s="133">
        <v>2927.2552960000003</v>
      </c>
      <c r="F7" s="133">
        <f t="shared" si="0"/>
        <v>2459.8784000000005</v>
      </c>
      <c r="G7" s="130">
        <f t="shared" si="1"/>
        <v>1967.9027200000005</v>
      </c>
      <c r="H7" s="92"/>
      <c r="I7" s="92"/>
    </row>
    <row r="8" spans="1:9" s="24" customFormat="1" ht="38.25" x14ac:dyDescent="0.2">
      <c r="A8" s="24" t="s">
        <v>395</v>
      </c>
      <c r="B8" s="24" t="s">
        <v>450</v>
      </c>
      <c r="C8" s="24" t="s">
        <v>448</v>
      </c>
      <c r="D8" s="24" t="s">
        <v>445</v>
      </c>
      <c r="E8" s="133">
        <v>2927.2552960000003</v>
      </c>
      <c r="F8" s="133">
        <f t="shared" si="0"/>
        <v>2459.8784000000005</v>
      </c>
      <c r="G8" s="130">
        <f t="shared" si="1"/>
        <v>1967.9027200000005</v>
      </c>
      <c r="H8" s="92"/>
      <c r="I8" s="92"/>
    </row>
    <row r="9" spans="1:9" s="24" customFormat="1" ht="38.25" x14ac:dyDescent="0.2">
      <c r="A9" s="24" t="s">
        <v>395</v>
      </c>
      <c r="B9" s="24" t="s">
        <v>1226</v>
      </c>
      <c r="C9" s="24" t="s">
        <v>452</v>
      </c>
      <c r="D9" s="24" t="s">
        <v>455</v>
      </c>
      <c r="E9" s="133">
        <v>536.47998880000011</v>
      </c>
      <c r="F9" s="133">
        <f t="shared" si="0"/>
        <v>450.82352000000014</v>
      </c>
      <c r="G9" s="130">
        <f t="shared" si="1"/>
        <v>360.65881600000012</v>
      </c>
      <c r="H9" s="92"/>
      <c r="I9" s="92"/>
    </row>
    <row r="10" spans="1:9" s="24" customFormat="1" ht="38.25" x14ac:dyDescent="0.2">
      <c r="A10" s="24" t="s">
        <v>395</v>
      </c>
      <c r="B10" s="24" t="s">
        <v>453</v>
      </c>
      <c r="C10" s="24" t="s">
        <v>451</v>
      </c>
      <c r="D10" s="24" t="s">
        <v>456</v>
      </c>
      <c r="E10" s="133">
        <v>536.47998880000011</v>
      </c>
      <c r="F10" s="133">
        <f t="shared" si="0"/>
        <v>450.82352000000014</v>
      </c>
      <c r="G10" s="130">
        <f t="shared" si="1"/>
        <v>360.65881600000012</v>
      </c>
      <c r="H10" s="92"/>
      <c r="I10" s="92"/>
    </row>
    <row r="11" spans="1:9" s="24" customFormat="1" ht="38.25" x14ac:dyDescent="0.2">
      <c r="A11" s="24" t="s">
        <v>395</v>
      </c>
      <c r="B11" s="24" t="s">
        <v>460</v>
      </c>
      <c r="C11" s="24" t="s">
        <v>462</v>
      </c>
      <c r="D11" s="24" t="s">
        <v>457</v>
      </c>
      <c r="E11" s="133">
        <v>2472.3440000000005</v>
      </c>
      <c r="F11" s="133">
        <f t="shared" si="0"/>
        <v>2077.6000000000004</v>
      </c>
      <c r="G11" s="130">
        <f t="shared" si="1"/>
        <v>1662.0800000000004</v>
      </c>
      <c r="H11" s="92"/>
      <c r="I11" s="92" t="s">
        <v>695</v>
      </c>
    </row>
    <row r="12" spans="1:9" s="24" customFormat="1" ht="38.25" x14ac:dyDescent="0.2">
      <c r="A12" s="24" t="s">
        <v>395</v>
      </c>
      <c r="B12" s="24" t="s">
        <v>461</v>
      </c>
      <c r="C12" s="24" t="s">
        <v>463</v>
      </c>
      <c r="D12" s="24" t="s">
        <v>458</v>
      </c>
      <c r="E12" s="133">
        <v>2472.3440000000005</v>
      </c>
      <c r="F12" s="133">
        <f t="shared" si="0"/>
        <v>2077.6000000000004</v>
      </c>
      <c r="G12" s="130">
        <f t="shared" si="1"/>
        <v>1662.0800000000004</v>
      </c>
      <c r="H12" s="92"/>
      <c r="I12" s="92" t="s">
        <v>695</v>
      </c>
    </row>
    <row r="13" spans="1:9" s="24" customFormat="1" ht="38.25" x14ac:dyDescent="0.2">
      <c r="A13" s="24" t="s">
        <v>395</v>
      </c>
      <c r="B13" s="24" t="s">
        <v>465</v>
      </c>
      <c r="C13" s="24" t="s">
        <v>464</v>
      </c>
      <c r="D13" s="24" t="s">
        <v>467</v>
      </c>
      <c r="E13" s="133">
        <v>4588.6704639999998</v>
      </c>
      <c r="F13" s="133">
        <f t="shared" si="0"/>
        <v>3856.0255999999999</v>
      </c>
      <c r="G13" s="130">
        <f t="shared" si="1"/>
        <v>3084.8204800000003</v>
      </c>
      <c r="H13" s="92"/>
      <c r="I13" s="92" t="s">
        <v>695</v>
      </c>
    </row>
    <row r="14" spans="1:9" s="24" customFormat="1" ht="38.25" x14ac:dyDescent="0.2">
      <c r="A14" s="24" t="s">
        <v>395</v>
      </c>
      <c r="B14" s="24" t="s">
        <v>466</v>
      </c>
      <c r="C14" s="24" t="s">
        <v>464</v>
      </c>
      <c r="D14" s="24" t="s">
        <v>468</v>
      </c>
      <c r="E14" s="133">
        <v>4588.6704639999998</v>
      </c>
      <c r="F14" s="133">
        <f t="shared" si="0"/>
        <v>3856.0255999999999</v>
      </c>
      <c r="G14" s="130">
        <f t="shared" si="1"/>
        <v>3084.8204800000003</v>
      </c>
      <c r="H14" s="92"/>
      <c r="I14" s="92" t="s">
        <v>695</v>
      </c>
    </row>
    <row r="15" spans="1:9" s="24" customFormat="1" ht="38.25" x14ac:dyDescent="0.2">
      <c r="A15" s="24" t="s">
        <v>395</v>
      </c>
      <c r="B15" s="24" t="s">
        <v>475</v>
      </c>
      <c r="C15" s="24" t="s">
        <v>473</v>
      </c>
      <c r="D15" s="24" t="s">
        <v>470</v>
      </c>
      <c r="E15" s="133">
        <v>427.22904000000005</v>
      </c>
      <c r="F15" s="133">
        <f t="shared" si="0"/>
        <v>359.01600000000008</v>
      </c>
      <c r="G15" s="130">
        <f t="shared" si="1"/>
        <v>287.21280000000007</v>
      </c>
      <c r="H15" s="92"/>
      <c r="I15" s="92" t="s">
        <v>695</v>
      </c>
    </row>
    <row r="16" spans="1:9" s="24" customFormat="1" ht="38.25" x14ac:dyDescent="0.2">
      <c r="A16" s="24" t="s">
        <v>395</v>
      </c>
      <c r="B16" s="24" t="s">
        <v>476</v>
      </c>
      <c r="C16" s="24" t="s">
        <v>474</v>
      </c>
      <c r="D16" s="24" t="s">
        <v>471</v>
      </c>
      <c r="E16" s="133">
        <v>427.22904000000005</v>
      </c>
      <c r="F16" s="133">
        <f t="shared" si="0"/>
        <v>359.01600000000008</v>
      </c>
      <c r="G16" s="130">
        <f t="shared" si="1"/>
        <v>287.21280000000007</v>
      </c>
      <c r="H16" s="92"/>
      <c r="I16" s="92" t="s">
        <v>695</v>
      </c>
    </row>
    <row r="17" spans="1:9" s="24" customFormat="1" ht="25.5" x14ac:dyDescent="0.2">
      <c r="A17" s="24" t="s">
        <v>477</v>
      </c>
      <c r="B17" s="24" t="s">
        <v>439</v>
      </c>
      <c r="C17" s="24" t="s">
        <v>437</v>
      </c>
      <c r="D17" s="24" t="s">
        <v>441</v>
      </c>
      <c r="E17" s="133">
        <v>2228.8001232000001</v>
      </c>
      <c r="F17" s="133">
        <f t="shared" si="0"/>
        <v>1872.9412800000002</v>
      </c>
      <c r="G17" s="130">
        <f t="shared" si="1"/>
        <v>1498.3530240000002</v>
      </c>
      <c r="H17" s="92"/>
      <c r="I17" s="92"/>
    </row>
    <row r="18" spans="1:9" s="24" customFormat="1" ht="25.5" x14ac:dyDescent="0.2">
      <c r="A18" s="24" t="s">
        <v>477</v>
      </c>
      <c r="B18" s="24" t="s">
        <v>440</v>
      </c>
      <c r="C18" s="24" t="s">
        <v>438</v>
      </c>
      <c r="D18" s="24" t="s">
        <v>442</v>
      </c>
      <c r="E18" s="133">
        <v>2228.8001232000001</v>
      </c>
      <c r="F18" s="133">
        <f t="shared" si="0"/>
        <v>1872.9412800000002</v>
      </c>
      <c r="G18" s="130">
        <f t="shared" si="1"/>
        <v>1498.3530240000002</v>
      </c>
      <c r="H18" s="92"/>
      <c r="I18" s="92"/>
    </row>
    <row r="19" spans="1:9" s="24" customFormat="1" ht="25.5" x14ac:dyDescent="0.2">
      <c r="A19" s="24" t="s">
        <v>477</v>
      </c>
      <c r="B19" s="24" t="s">
        <v>432</v>
      </c>
      <c r="C19" s="24" t="s">
        <v>435</v>
      </c>
      <c r="D19" s="24" t="s">
        <v>430</v>
      </c>
      <c r="E19" s="133">
        <v>2175.6627200000003</v>
      </c>
      <c r="F19" s="133">
        <f t="shared" si="0"/>
        <v>1828.2880000000002</v>
      </c>
      <c r="G19" s="130">
        <f t="shared" si="1"/>
        <v>1462.6304000000002</v>
      </c>
      <c r="H19" s="92"/>
      <c r="I19" s="92"/>
    </row>
    <row r="20" spans="1:9" s="24" customFormat="1" ht="25.5" x14ac:dyDescent="0.2">
      <c r="A20" s="24" t="s">
        <v>477</v>
      </c>
      <c r="B20" s="24" t="s">
        <v>433</v>
      </c>
      <c r="C20" s="24" t="s">
        <v>436</v>
      </c>
      <c r="D20" s="24" t="s">
        <v>431</v>
      </c>
      <c r="E20" s="133">
        <v>2175.6627200000003</v>
      </c>
      <c r="F20" s="133">
        <f t="shared" si="0"/>
        <v>1828.2880000000002</v>
      </c>
      <c r="G20" s="130">
        <f t="shared" si="1"/>
        <v>1462.6304000000002</v>
      </c>
      <c r="H20" s="92"/>
      <c r="I20" s="92"/>
    </row>
    <row r="21" spans="1:9" s="24" customFormat="1" ht="25.5" x14ac:dyDescent="0.2">
      <c r="A21" s="24" t="s">
        <v>477</v>
      </c>
      <c r="B21" s="24" t="s">
        <v>480</v>
      </c>
      <c r="C21" s="24" t="s">
        <v>485</v>
      </c>
      <c r="D21" s="24" t="s">
        <v>482</v>
      </c>
      <c r="E21" s="133">
        <v>1819.6451840000004</v>
      </c>
      <c r="F21" s="133">
        <f t="shared" si="0"/>
        <v>1529.1136000000004</v>
      </c>
      <c r="G21" s="130">
        <f t="shared" si="1"/>
        <v>1223.2908800000002</v>
      </c>
      <c r="H21" s="92"/>
      <c r="I21" s="92" t="s">
        <v>695</v>
      </c>
    </row>
    <row r="22" spans="1:9" s="24" customFormat="1" ht="25.5" x14ac:dyDescent="0.2">
      <c r="A22" s="24" t="s">
        <v>477</v>
      </c>
      <c r="B22" s="24" t="s">
        <v>481</v>
      </c>
      <c r="C22" s="24" t="s">
        <v>486</v>
      </c>
      <c r="D22" s="24" t="s">
        <v>483</v>
      </c>
      <c r="E22" s="133">
        <v>1819.6451840000004</v>
      </c>
      <c r="F22" s="133">
        <f t="shared" si="0"/>
        <v>1529.1136000000004</v>
      </c>
      <c r="G22" s="130">
        <f t="shared" si="1"/>
        <v>1223.2908800000002</v>
      </c>
      <c r="H22" s="92"/>
      <c r="I22" s="92" t="s">
        <v>695</v>
      </c>
    </row>
    <row r="23" spans="1:9" s="24" customFormat="1" ht="25.5" x14ac:dyDescent="0.2">
      <c r="A23" s="24" t="s">
        <v>477</v>
      </c>
      <c r="B23" s="24" t="s">
        <v>489</v>
      </c>
      <c r="C23" s="24" t="s">
        <v>487</v>
      </c>
      <c r="D23" s="24" t="s">
        <v>491</v>
      </c>
      <c r="E23" s="133">
        <v>1740.5301760000002</v>
      </c>
      <c r="F23" s="133">
        <f t="shared" si="0"/>
        <v>1462.6304000000002</v>
      </c>
      <c r="G23" s="130">
        <f t="shared" si="1"/>
        <v>1170.1043200000001</v>
      </c>
      <c r="H23" s="92"/>
      <c r="I23" s="92" t="s">
        <v>695</v>
      </c>
    </row>
    <row r="24" spans="1:9" s="24" customFormat="1" ht="25.5" x14ac:dyDescent="0.2">
      <c r="A24" s="24" t="s">
        <v>477</v>
      </c>
      <c r="B24" s="24" t="s">
        <v>490</v>
      </c>
      <c r="C24" s="24" t="s">
        <v>488</v>
      </c>
      <c r="D24" s="24" t="s">
        <v>492</v>
      </c>
      <c r="E24" s="133">
        <v>1740.5301760000002</v>
      </c>
      <c r="F24" s="133">
        <f t="shared" si="0"/>
        <v>1462.6304000000002</v>
      </c>
      <c r="G24" s="130">
        <f t="shared" si="1"/>
        <v>1170.1043200000001</v>
      </c>
      <c r="H24" s="92"/>
      <c r="I24" s="92" t="s">
        <v>695</v>
      </c>
    </row>
    <row r="25" spans="1:9" s="24" customFormat="1" ht="38.25" x14ac:dyDescent="0.2">
      <c r="A25" s="24" t="s">
        <v>477</v>
      </c>
      <c r="B25" s="24" t="s">
        <v>449</v>
      </c>
      <c r="C25" s="24" t="s">
        <v>447</v>
      </c>
      <c r="D25" s="24" t="s">
        <v>444</v>
      </c>
      <c r="E25" s="133">
        <v>3080.0000070000001</v>
      </c>
      <c r="F25" s="133">
        <f t="shared" si="0"/>
        <v>2588.2353000000003</v>
      </c>
      <c r="G25" s="130">
        <f t="shared" si="1"/>
        <v>2070.58824</v>
      </c>
      <c r="H25" s="92"/>
      <c r="I25" s="92"/>
    </row>
    <row r="26" spans="1:9" s="24" customFormat="1" ht="38.25" x14ac:dyDescent="0.2">
      <c r="A26" s="24" t="s">
        <v>477</v>
      </c>
      <c r="B26" s="24" t="s">
        <v>450</v>
      </c>
      <c r="C26" s="24" t="s">
        <v>448</v>
      </c>
      <c r="D26" s="24" t="s">
        <v>495</v>
      </c>
      <c r="E26" s="133">
        <v>3080.0000070000001</v>
      </c>
      <c r="F26" s="133">
        <f t="shared" si="0"/>
        <v>2588.2353000000003</v>
      </c>
      <c r="G26" s="130">
        <f t="shared" si="1"/>
        <v>2070.58824</v>
      </c>
      <c r="H26" s="92"/>
      <c r="I26" s="92"/>
    </row>
    <row r="27" spans="1:9" s="24" customFormat="1" ht="25.5" x14ac:dyDescent="0.2">
      <c r="A27" s="24" t="s">
        <v>477</v>
      </c>
      <c r="B27" s="24" t="s">
        <v>499</v>
      </c>
      <c r="C27" s="24" t="s">
        <v>501</v>
      </c>
      <c r="D27" s="24" t="s">
        <v>496</v>
      </c>
      <c r="E27" s="133">
        <v>726.87999832000003</v>
      </c>
      <c r="F27" s="133">
        <f t="shared" si="0"/>
        <v>610.82352800000001</v>
      </c>
      <c r="G27" s="130">
        <f t="shared" si="1"/>
        <v>488.65882239999996</v>
      </c>
      <c r="H27" s="92"/>
      <c r="I27" s="92" t="s">
        <v>695</v>
      </c>
    </row>
    <row r="28" spans="1:9" s="24" customFormat="1" ht="25.5" x14ac:dyDescent="0.2">
      <c r="A28" s="24" t="s">
        <v>477</v>
      </c>
      <c r="B28" s="24" t="s">
        <v>500</v>
      </c>
      <c r="C28" s="24" t="s">
        <v>502</v>
      </c>
      <c r="D28" s="24" t="s">
        <v>497</v>
      </c>
      <c r="E28" s="133">
        <v>726.87999832000003</v>
      </c>
      <c r="F28" s="133">
        <f t="shared" si="0"/>
        <v>610.82352800000001</v>
      </c>
      <c r="G28" s="130">
        <f t="shared" si="1"/>
        <v>488.65882239999996</v>
      </c>
      <c r="H28" s="92"/>
      <c r="I28" s="92" t="s">
        <v>695</v>
      </c>
    </row>
    <row r="29" spans="1:9" s="24" customFormat="1" ht="38.25" x14ac:dyDescent="0.2">
      <c r="A29" s="24" t="s">
        <v>477</v>
      </c>
      <c r="B29" s="24" t="s">
        <v>503</v>
      </c>
      <c r="C29" s="24" t="s">
        <v>504</v>
      </c>
      <c r="D29" s="24" t="s">
        <v>507</v>
      </c>
      <c r="E29" s="133">
        <v>536.47998880000011</v>
      </c>
      <c r="F29" s="133">
        <f t="shared" si="0"/>
        <v>450.82352000000014</v>
      </c>
      <c r="G29" s="130">
        <f t="shared" si="1"/>
        <v>360.65881600000012</v>
      </c>
      <c r="H29" s="92"/>
      <c r="I29" s="92"/>
    </row>
    <row r="30" spans="1:9" s="24" customFormat="1" ht="38.25" x14ac:dyDescent="0.2">
      <c r="A30" s="24" t="s">
        <v>477</v>
      </c>
      <c r="B30" s="24" t="s">
        <v>1227</v>
      </c>
      <c r="C30" s="24" t="s">
        <v>505</v>
      </c>
      <c r="D30" s="24" t="s">
        <v>508</v>
      </c>
      <c r="E30" s="133">
        <v>536.4799888</v>
      </c>
      <c r="F30" s="133">
        <f t="shared" si="0"/>
        <v>450.82352000000003</v>
      </c>
      <c r="G30" s="130">
        <f t="shared" si="1"/>
        <v>360.65881600000006</v>
      </c>
      <c r="H30" s="92"/>
      <c r="I30" s="92"/>
    </row>
    <row r="31" spans="1:9" s="24" customFormat="1" ht="12.75" x14ac:dyDescent="0.2">
      <c r="A31" s="24" t="s">
        <v>477</v>
      </c>
      <c r="B31" s="24" t="s">
        <v>511</v>
      </c>
      <c r="C31" s="24" t="s">
        <v>513</v>
      </c>
      <c r="D31" s="24" t="s">
        <v>509</v>
      </c>
      <c r="E31" s="133">
        <v>1661.415168</v>
      </c>
      <c r="F31" s="133">
        <f t="shared" si="0"/>
        <v>1396.1472000000001</v>
      </c>
      <c r="G31" s="130">
        <f t="shared" si="1"/>
        <v>1116.91776</v>
      </c>
      <c r="H31" s="92"/>
      <c r="I31" s="92" t="s">
        <v>695</v>
      </c>
    </row>
    <row r="32" spans="1:9" s="24" customFormat="1" ht="12.75" x14ac:dyDescent="0.2">
      <c r="A32" s="24" t="s">
        <v>477</v>
      </c>
      <c r="B32" s="24" t="s">
        <v>512</v>
      </c>
      <c r="C32" s="24" t="s">
        <v>514</v>
      </c>
      <c r="D32" s="24" t="s">
        <v>510</v>
      </c>
      <c r="E32" s="133">
        <v>1661.415168</v>
      </c>
      <c r="F32" s="133">
        <f t="shared" si="0"/>
        <v>1396.1472000000001</v>
      </c>
      <c r="G32" s="130">
        <f t="shared" si="1"/>
        <v>1116.91776</v>
      </c>
      <c r="H32" s="92"/>
      <c r="I32" s="92" t="s">
        <v>695</v>
      </c>
    </row>
    <row r="33" spans="1:9" s="24" customFormat="1" ht="38.25" x14ac:dyDescent="0.2">
      <c r="A33" s="24" t="s">
        <v>477</v>
      </c>
      <c r="B33" s="24" t="s">
        <v>475</v>
      </c>
      <c r="C33" s="24" t="s">
        <v>473</v>
      </c>
      <c r="D33" s="24" t="s">
        <v>470</v>
      </c>
      <c r="E33" s="133">
        <v>427.22904000000005</v>
      </c>
      <c r="F33" s="133">
        <f t="shared" si="0"/>
        <v>359.01600000000008</v>
      </c>
      <c r="G33" s="130">
        <f t="shared" si="1"/>
        <v>287.21280000000007</v>
      </c>
      <c r="H33" s="92"/>
      <c r="I33" s="92" t="s">
        <v>695</v>
      </c>
    </row>
    <row r="34" spans="1:9" s="24" customFormat="1" ht="38.25" x14ac:dyDescent="0.2">
      <c r="A34" s="24" t="s">
        <v>477</v>
      </c>
      <c r="B34" s="24" t="s">
        <v>476</v>
      </c>
      <c r="C34" s="24" t="s">
        <v>474</v>
      </c>
      <c r="D34" s="24" t="s">
        <v>471</v>
      </c>
      <c r="E34" s="133">
        <v>427.22904000000005</v>
      </c>
      <c r="F34" s="133">
        <f t="shared" si="0"/>
        <v>359.01600000000008</v>
      </c>
      <c r="G34" s="130">
        <f t="shared" si="1"/>
        <v>287.21280000000007</v>
      </c>
      <c r="H34" s="92"/>
      <c r="I34" s="92" t="s">
        <v>695</v>
      </c>
    </row>
    <row r="35" spans="1:9" s="24" customFormat="1" ht="12.75" x14ac:dyDescent="0.2">
      <c r="A35" s="24" t="s">
        <v>477</v>
      </c>
      <c r="B35" s="24" t="s">
        <v>520</v>
      </c>
      <c r="C35" s="24" t="s">
        <v>522</v>
      </c>
      <c r="D35" s="24" t="s">
        <v>517</v>
      </c>
      <c r="E35" s="133">
        <v>949.38009600000021</v>
      </c>
      <c r="F35" s="133">
        <f t="shared" ref="F35:F66" si="2">SUM(E:E/1.19)</f>
        <v>797.79840000000024</v>
      </c>
      <c r="G35" s="130">
        <f t="shared" ref="G35:G66" si="3">SUM(F:F/100*80)</f>
        <v>638.23872000000028</v>
      </c>
      <c r="H35" s="92"/>
      <c r="I35" s="92" t="s">
        <v>695</v>
      </c>
    </row>
    <row r="36" spans="1:9" s="24" customFormat="1" ht="12.75" x14ac:dyDescent="0.2">
      <c r="A36" s="24" t="s">
        <v>477</v>
      </c>
      <c r="B36" s="24" t="s">
        <v>521</v>
      </c>
      <c r="C36" s="24" t="s">
        <v>523</v>
      </c>
      <c r="D36" s="24" t="s">
        <v>518</v>
      </c>
      <c r="E36" s="133">
        <v>949.38009600000021</v>
      </c>
      <c r="F36" s="133">
        <f t="shared" si="2"/>
        <v>797.79840000000024</v>
      </c>
      <c r="G36" s="130">
        <f t="shared" si="3"/>
        <v>638.23872000000028</v>
      </c>
      <c r="H36" s="92"/>
      <c r="I36" s="92" t="s">
        <v>695</v>
      </c>
    </row>
    <row r="37" spans="1:9" s="24" customFormat="1" ht="38.25" x14ac:dyDescent="0.2">
      <c r="A37" s="24" t="s">
        <v>477</v>
      </c>
      <c r="B37" s="24" t="s">
        <v>529</v>
      </c>
      <c r="C37" s="24" t="s">
        <v>524</v>
      </c>
      <c r="D37" s="24" t="s">
        <v>526</v>
      </c>
      <c r="E37" s="133">
        <v>7753.2707840000012</v>
      </c>
      <c r="F37" s="133">
        <f t="shared" si="2"/>
        <v>6515.3536000000013</v>
      </c>
      <c r="G37" s="130">
        <f t="shared" si="3"/>
        <v>5212.2828800000016</v>
      </c>
      <c r="H37" s="92"/>
      <c r="I37" s="92" t="s">
        <v>695</v>
      </c>
    </row>
    <row r="38" spans="1:9" s="24" customFormat="1" ht="38.25" x14ac:dyDescent="0.2">
      <c r="A38" s="24" t="s">
        <v>477</v>
      </c>
      <c r="B38" s="24" t="s">
        <v>530</v>
      </c>
      <c r="C38" s="24" t="s">
        <v>525</v>
      </c>
      <c r="D38" s="24" t="s">
        <v>527</v>
      </c>
      <c r="E38" s="133">
        <v>7753.2707840000012</v>
      </c>
      <c r="F38" s="133">
        <f t="shared" si="2"/>
        <v>6515.3536000000013</v>
      </c>
      <c r="G38" s="130">
        <f t="shared" si="3"/>
        <v>5212.2828800000016</v>
      </c>
      <c r="H38" s="92"/>
      <c r="I38" s="92" t="s">
        <v>695</v>
      </c>
    </row>
    <row r="39" spans="1:9" s="24" customFormat="1" ht="25.5" x14ac:dyDescent="0.2">
      <c r="A39" s="24" t="s">
        <v>531</v>
      </c>
      <c r="B39" s="24" t="s">
        <v>538</v>
      </c>
      <c r="C39" s="24" t="s">
        <v>532</v>
      </c>
      <c r="D39" s="24" t="s">
        <v>544</v>
      </c>
      <c r="E39" s="133">
        <v>12935.303808000001</v>
      </c>
      <c r="F39" s="133">
        <f t="shared" si="2"/>
        <v>10870.003200000001</v>
      </c>
      <c r="G39" s="130">
        <f t="shared" si="3"/>
        <v>8696.0025600000008</v>
      </c>
      <c r="H39" s="92"/>
      <c r="I39" s="92" t="s">
        <v>695</v>
      </c>
    </row>
    <row r="40" spans="1:9" s="24" customFormat="1" ht="12.75" x14ac:dyDescent="0.2">
      <c r="A40" s="24" t="s">
        <v>531</v>
      </c>
      <c r="B40" s="24" t="s">
        <v>539</v>
      </c>
      <c r="C40" s="24" t="s">
        <v>1505</v>
      </c>
      <c r="D40" s="24" t="s">
        <v>1508</v>
      </c>
      <c r="E40" s="133">
        <v>1246.0613760000003</v>
      </c>
      <c r="F40" s="133">
        <f t="shared" si="2"/>
        <v>1047.1104000000003</v>
      </c>
      <c r="G40" s="130">
        <f t="shared" si="3"/>
        <v>837.6883200000002</v>
      </c>
      <c r="H40" s="92"/>
      <c r="I40" s="92" t="s">
        <v>695</v>
      </c>
    </row>
    <row r="41" spans="1:9" s="24" customFormat="1" ht="12.75" x14ac:dyDescent="0.2">
      <c r="A41" s="24" t="s">
        <v>531</v>
      </c>
      <c r="B41" s="24" t="s">
        <v>540</v>
      </c>
      <c r="C41" s="24" t="s">
        <v>1506</v>
      </c>
      <c r="D41" s="24" t="s">
        <v>1509</v>
      </c>
      <c r="E41" s="133">
        <v>1483.4064000000001</v>
      </c>
      <c r="F41" s="133">
        <f t="shared" si="2"/>
        <v>1246.5600000000002</v>
      </c>
      <c r="G41" s="130">
        <f t="shared" si="3"/>
        <v>997.24800000000016</v>
      </c>
      <c r="H41" s="92"/>
      <c r="I41" s="92" t="s">
        <v>695</v>
      </c>
    </row>
    <row r="42" spans="1:9" s="24" customFormat="1" ht="25.5" x14ac:dyDescent="0.2">
      <c r="A42" s="24" t="s">
        <v>531</v>
      </c>
      <c r="B42" s="24" t="s">
        <v>541</v>
      </c>
      <c r="C42" s="24" t="s">
        <v>1507</v>
      </c>
      <c r="D42" s="24" t="s">
        <v>1510</v>
      </c>
      <c r="E42" s="133">
        <v>2996.4809280000004</v>
      </c>
      <c r="F42" s="133">
        <f t="shared" si="2"/>
        <v>2518.0512000000003</v>
      </c>
      <c r="G42" s="130">
        <f t="shared" si="3"/>
        <v>2014.4409600000004</v>
      </c>
      <c r="H42" s="92"/>
      <c r="I42" s="92" t="s">
        <v>695</v>
      </c>
    </row>
    <row r="43" spans="1:9" s="24" customFormat="1" ht="12.75" x14ac:dyDescent="0.2">
      <c r="A43" s="24" t="s">
        <v>531</v>
      </c>
      <c r="B43" s="24" t="s">
        <v>542</v>
      </c>
      <c r="C43" s="24" t="s">
        <v>1500</v>
      </c>
      <c r="D43" s="24" t="s">
        <v>548</v>
      </c>
      <c r="E43" s="133">
        <v>158.23001600000001</v>
      </c>
      <c r="F43" s="133">
        <f t="shared" si="2"/>
        <v>132.96640000000002</v>
      </c>
      <c r="G43" s="130">
        <f t="shared" si="3"/>
        <v>106.37312000000001</v>
      </c>
      <c r="H43" s="92"/>
      <c r="I43" s="92"/>
    </row>
    <row r="44" spans="1:9" s="24" customFormat="1" ht="25.5" x14ac:dyDescent="0.2">
      <c r="A44" s="24" t="s">
        <v>531</v>
      </c>
      <c r="B44" s="24" t="s">
        <v>432</v>
      </c>
      <c r="C44" s="24" t="s">
        <v>435</v>
      </c>
      <c r="D44" s="24" t="s">
        <v>430</v>
      </c>
      <c r="E44" s="133">
        <v>2175.6627200000003</v>
      </c>
      <c r="F44" s="133">
        <f t="shared" si="2"/>
        <v>1828.2880000000002</v>
      </c>
      <c r="G44" s="130">
        <f t="shared" si="3"/>
        <v>1462.6304000000002</v>
      </c>
      <c r="H44" s="92"/>
      <c r="I44" s="92"/>
    </row>
    <row r="45" spans="1:9" s="24" customFormat="1" ht="25.5" x14ac:dyDescent="0.2">
      <c r="A45" s="24" t="s">
        <v>531</v>
      </c>
      <c r="B45" s="24" t="s">
        <v>433</v>
      </c>
      <c r="C45" s="24" t="s">
        <v>436</v>
      </c>
      <c r="D45" s="24" t="s">
        <v>431</v>
      </c>
      <c r="E45" s="133">
        <v>2175.6627200000003</v>
      </c>
      <c r="F45" s="133">
        <f t="shared" si="2"/>
        <v>1828.2880000000002</v>
      </c>
      <c r="G45" s="130">
        <f t="shared" si="3"/>
        <v>1462.6304000000002</v>
      </c>
      <c r="H45" s="92"/>
      <c r="I45" s="92"/>
    </row>
    <row r="46" spans="1:9" s="24" customFormat="1" ht="25.5" x14ac:dyDescent="0.2">
      <c r="A46" s="24" t="s">
        <v>531</v>
      </c>
      <c r="B46" s="24" t="s">
        <v>439</v>
      </c>
      <c r="C46" s="24" t="s">
        <v>437</v>
      </c>
      <c r="D46" s="24" t="s">
        <v>441</v>
      </c>
      <c r="E46" s="133">
        <v>2228.8001232000001</v>
      </c>
      <c r="F46" s="133">
        <f t="shared" si="2"/>
        <v>1872.9412800000002</v>
      </c>
      <c r="G46" s="130">
        <f t="shared" si="3"/>
        <v>1498.3530240000002</v>
      </c>
      <c r="H46" s="92"/>
      <c r="I46" s="92"/>
    </row>
    <row r="47" spans="1:9" s="24" customFormat="1" ht="25.5" x14ac:dyDescent="0.2">
      <c r="A47" s="24" t="s">
        <v>531</v>
      </c>
      <c r="B47" s="24" t="s">
        <v>440</v>
      </c>
      <c r="C47" s="24" t="s">
        <v>438</v>
      </c>
      <c r="D47" s="24" t="s">
        <v>442</v>
      </c>
      <c r="E47" s="133">
        <v>2228.8001232000001</v>
      </c>
      <c r="F47" s="133">
        <f t="shared" si="2"/>
        <v>1872.9412800000002</v>
      </c>
      <c r="G47" s="130">
        <f t="shared" si="3"/>
        <v>1498.3530240000002</v>
      </c>
      <c r="H47" s="92"/>
      <c r="I47" s="92"/>
    </row>
    <row r="48" spans="1:9" s="24" customFormat="1" ht="25.5" x14ac:dyDescent="0.2">
      <c r="A48" s="24" t="s">
        <v>531</v>
      </c>
      <c r="B48" s="24" t="s">
        <v>556</v>
      </c>
      <c r="C48" s="24" t="s">
        <v>558</v>
      </c>
      <c r="D48" s="24" t="s">
        <v>553</v>
      </c>
      <c r="E48" s="133">
        <v>1898.7601920000004</v>
      </c>
      <c r="F48" s="133">
        <f t="shared" si="2"/>
        <v>1595.5968000000005</v>
      </c>
      <c r="G48" s="130">
        <f t="shared" si="3"/>
        <v>1276.4774400000006</v>
      </c>
      <c r="H48" s="92"/>
      <c r="I48" s="92"/>
    </row>
    <row r="49" spans="1:9" s="24" customFormat="1" ht="25.5" x14ac:dyDescent="0.2">
      <c r="A49" s="24" t="s">
        <v>531</v>
      </c>
      <c r="B49" s="24" t="s">
        <v>557</v>
      </c>
      <c r="C49" s="24" t="s">
        <v>559</v>
      </c>
      <c r="D49" s="24" t="s">
        <v>554</v>
      </c>
      <c r="E49" s="133">
        <v>1898.7601920000004</v>
      </c>
      <c r="F49" s="133">
        <f t="shared" si="2"/>
        <v>1595.5968000000005</v>
      </c>
      <c r="G49" s="130">
        <f t="shared" si="3"/>
        <v>1276.4774400000006</v>
      </c>
      <c r="H49" s="92"/>
      <c r="I49" s="92"/>
    </row>
    <row r="50" spans="1:9" s="24" customFormat="1" ht="38.25" x14ac:dyDescent="0.2">
      <c r="A50" s="24" t="s">
        <v>531</v>
      </c>
      <c r="B50" s="24" t="s">
        <v>562</v>
      </c>
      <c r="C50" s="24" t="s">
        <v>560</v>
      </c>
      <c r="D50" s="24" t="s">
        <v>565</v>
      </c>
      <c r="E50" s="133">
        <v>536.48532</v>
      </c>
      <c r="F50" s="133">
        <f t="shared" si="2"/>
        <v>450.82800000000003</v>
      </c>
      <c r="G50" s="130">
        <f t="shared" si="3"/>
        <v>360.66239999999999</v>
      </c>
      <c r="H50" s="92"/>
      <c r="I50" s="92"/>
    </row>
    <row r="51" spans="1:9" s="24" customFormat="1" ht="38.25" x14ac:dyDescent="0.2">
      <c r="A51" s="24" t="s">
        <v>531</v>
      </c>
      <c r="B51" s="24" t="s">
        <v>563</v>
      </c>
      <c r="C51" s="24" t="s">
        <v>561</v>
      </c>
      <c r="D51" s="24" t="s">
        <v>566</v>
      </c>
      <c r="E51" s="133">
        <v>536.48532</v>
      </c>
      <c r="F51" s="133">
        <f t="shared" si="2"/>
        <v>450.82800000000003</v>
      </c>
      <c r="G51" s="130">
        <f t="shared" si="3"/>
        <v>360.66239999999999</v>
      </c>
      <c r="H51" s="92"/>
      <c r="I51" s="92"/>
    </row>
    <row r="52" spans="1:9" s="24" customFormat="1" ht="38.25" x14ac:dyDescent="0.2">
      <c r="A52" s="24" t="s">
        <v>531</v>
      </c>
      <c r="B52" s="24" t="s">
        <v>460</v>
      </c>
      <c r="C52" s="24" t="s">
        <v>462</v>
      </c>
      <c r="D52" s="24" t="s">
        <v>457</v>
      </c>
      <c r="E52" s="133">
        <v>2472.3440000000005</v>
      </c>
      <c r="F52" s="133">
        <f t="shared" si="2"/>
        <v>2077.6000000000004</v>
      </c>
      <c r="G52" s="130">
        <f t="shared" si="3"/>
        <v>1662.0800000000004</v>
      </c>
      <c r="H52" s="92"/>
      <c r="I52" s="92" t="s">
        <v>695</v>
      </c>
    </row>
    <row r="53" spans="1:9" s="24" customFormat="1" ht="38.25" x14ac:dyDescent="0.2">
      <c r="A53" s="24" t="s">
        <v>531</v>
      </c>
      <c r="B53" s="24" t="s">
        <v>461</v>
      </c>
      <c r="C53" s="24" t="s">
        <v>463</v>
      </c>
      <c r="D53" s="24" t="s">
        <v>458</v>
      </c>
      <c r="E53" s="133">
        <v>2472.3440000000005</v>
      </c>
      <c r="F53" s="133">
        <f t="shared" si="2"/>
        <v>2077.6000000000004</v>
      </c>
      <c r="G53" s="130">
        <f t="shared" si="3"/>
        <v>1662.0800000000004</v>
      </c>
      <c r="H53" s="92"/>
      <c r="I53" s="92" t="s">
        <v>695</v>
      </c>
    </row>
    <row r="54" spans="1:9" s="24" customFormat="1" ht="38.25" x14ac:dyDescent="0.2">
      <c r="A54" s="24" t="s">
        <v>531</v>
      </c>
      <c r="B54" s="24" t="s">
        <v>475</v>
      </c>
      <c r="C54" s="24" t="s">
        <v>473</v>
      </c>
      <c r="D54" s="24" t="s">
        <v>470</v>
      </c>
      <c r="E54" s="133">
        <v>427.22904000000005</v>
      </c>
      <c r="F54" s="133">
        <f t="shared" si="2"/>
        <v>359.01600000000008</v>
      </c>
      <c r="G54" s="130">
        <f t="shared" si="3"/>
        <v>287.21280000000007</v>
      </c>
      <c r="H54" s="92"/>
      <c r="I54" s="92" t="s">
        <v>695</v>
      </c>
    </row>
    <row r="55" spans="1:9" s="24" customFormat="1" ht="38.25" x14ac:dyDescent="0.2">
      <c r="A55" s="24" t="s">
        <v>531</v>
      </c>
      <c r="B55" s="24" t="s">
        <v>476</v>
      </c>
      <c r="C55" s="24" t="s">
        <v>474</v>
      </c>
      <c r="D55" s="24" t="s">
        <v>471</v>
      </c>
      <c r="E55" s="133">
        <v>427.22904000000005</v>
      </c>
      <c r="F55" s="133">
        <f t="shared" si="2"/>
        <v>359.01600000000008</v>
      </c>
      <c r="G55" s="130">
        <f t="shared" si="3"/>
        <v>287.21280000000007</v>
      </c>
      <c r="H55" s="92"/>
      <c r="I55" s="92" t="s">
        <v>695</v>
      </c>
    </row>
    <row r="56" spans="1:9" s="24" customFormat="1" ht="38.25" x14ac:dyDescent="0.2">
      <c r="A56" s="24" t="s">
        <v>531</v>
      </c>
      <c r="B56" s="24" t="s">
        <v>465</v>
      </c>
      <c r="C56" s="24" t="s">
        <v>464</v>
      </c>
      <c r="D56" s="24" t="s">
        <v>467</v>
      </c>
      <c r="E56" s="133">
        <v>4588.6704639999998</v>
      </c>
      <c r="F56" s="133">
        <f t="shared" si="2"/>
        <v>3856.0255999999999</v>
      </c>
      <c r="G56" s="130">
        <f t="shared" si="3"/>
        <v>3084.8204800000003</v>
      </c>
      <c r="H56" s="92"/>
      <c r="I56" s="92" t="s">
        <v>695</v>
      </c>
    </row>
    <row r="57" spans="1:9" s="24" customFormat="1" ht="38.25" x14ac:dyDescent="0.2">
      <c r="A57" s="24" t="s">
        <v>531</v>
      </c>
      <c r="B57" s="24" t="s">
        <v>466</v>
      </c>
      <c r="C57" s="24" t="s">
        <v>464</v>
      </c>
      <c r="D57" s="24" t="s">
        <v>468</v>
      </c>
      <c r="E57" s="133">
        <v>4588.6704639999998</v>
      </c>
      <c r="F57" s="133">
        <f t="shared" si="2"/>
        <v>3856.0255999999999</v>
      </c>
      <c r="G57" s="130">
        <f t="shared" si="3"/>
        <v>3084.8204800000003</v>
      </c>
      <c r="H57" s="92"/>
      <c r="I57" s="92" t="s">
        <v>695</v>
      </c>
    </row>
    <row r="58" spans="1:9" s="24" customFormat="1" ht="25.5" x14ac:dyDescent="0.2">
      <c r="A58" s="24" t="s">
        <v>1744</v>
      </c>
      <c r="B58" s="24" t="s">
        <v>574</v>
      </c>
      <c r="C58" s="24" t="s">
        <v>576</v>
      </c>
      <c r="D58" s="24" t="s">
        <v>571</v>
      </c>
      <c r="E58" s="133">
        <v>2228.8001232000001</v>
      </c>
      <c r="F58" s="133">
        <f t="shared" si="2"/>
        <v>1872.9412800000002</v>
      </c>
      <c r="G58" s="130">
        <f t="shared" si="3"/>
        <v>1498.3530240000002</v>
      </c>
      <c r="H58" s="92"/>
      <c r="I58" s="92"/>
    </row>
    <row r="59" spans="1:9" s="24" customFormat="1" ht="25.5" x14ac:dyDescent="0.2">
      <c r="A59" s="24" t="s">
        <v>1744</v>
      </c>
      <c r="B59" s="24" t="s">
        <v>575</v>
      </c>
      <c r="C59" s="24" t="s">
        <v>577</v>
      </c>
      <c r="D59" s="24" t="s">
        <v>572</v>
      </c>
      <c r="E59" s="133">
        <v>2228.8001232000001</v>
      </c>
      <c r="F59" s="133">
        <f t="shared" si="2"/>
        <v>1872.9412800000002</v>
      </c>
      <c r="G59" s="130">
        <f t="shared" si="3"/>
        <v>1498.3530240000002</v>
      </c>
      <c r="H59" s="92"/>
      <c r="I59" s="92"/>
    </row>
    <row r="60" spans="1:9" s="24" customFormat="1" ht="25.5" x14ac:dyDescent="0.2">
      <c r="A60" s="24" t="s">
        <v>1321</v>
      </c>
      <c r="B60" s="24" t="s">
        <v>580</v>
      </c>
      <c r="C60" s="24" t="s">
        <v>578</v>
      </c>
      <c r="D60" s="24" t="s">
        <v>583</v>
      </c>
      <c r="E60" s="133">
        <v>3996.8006400000004</v>
      </c>
      <c r="F60" s="133">
        <f t="shared" si="2"/>
        <v>3358.6560000000004</v>
      </c>
      <c r="G60" s="130">
        <f t="shared" si="3"/>
        <v>2686.9248000000007</v>
      </c>
      <c r="H60" s="92"/>
      <c r="I60" s="92" t="s">
        <v>695</v>
      </c>
    </row>
    <row r="61" spans="1:9" s="24" customFormat="1" ht="25.5" x14ac:dyDescent="0.2">
      <c r="A61" s="24" t="s">
        <v>1321</v>
      </c>
      <c r="B61" s="24" t="s">
        <v>581</v>
      </c>
      <c r="C61" s="24" t="s">
        <v>579</v>
      </c>
      <c r="D61" s="24" t="s">
        <v>584</v>
      </c>
      <c r="E61" s="133">
        <v>3996.8006400000004</v>
      </c>
      <c r="F61" s="133">
        <f t="shared" si="2"/>
        <v>3358.6560000000004</v>
      </c>
      <c r="G61" s="130">
        <f t="shared" si="3"/>
        <v>2686.9248000000007</v>
      </c>
      <c r="H61" s="92"/>
      <c r="I61" s="92" t="s">
        <v>695</v>
      </c>
    </row>
    <row r="62" spans="1:9" s="24" customFormat="1" ht="12.75" x14ac:dyDescent="0.2">
      <c r="A62" s="24" t="s">
        <v>1755</v>
      </c>
      <c r="B62" s="24" t="s">
        <v>588</v>
      </c>
      <c r="C62" s="24" t="s">
        <v>590</v>
      </c>
      <c r="D62" s="24" t="s">
        <v>585</v>
      </c>
      <c r="E62" s="133">
        <v>1492.7360000000003</v>
      </c>
      <c r="F62" s="133">
        <f t="shared" si="2"/>
        <v>1254.4000000000003</v>
      </c>
      <c r="G62" s="130">
        <f t="shared" si="3"/>
        <v>1003.5200000000003</v>
      </c>
      <c r="H62" s="92"/>
      <c r="I62" s="92" t="s">
        <v>695</v>
      </c>
    </row>
    <row r="63" spans="1:9" s="24" customFormat="1" ht="12.75" x14ac:dyDescent="0.2">
      <c r="A63" s="24" t="s">
        <v>1755</v>
      </c>
      <c r="B63" s="24" t="s">
        <v>589</v>
      </c>
      <c r="C63" s="24" t="s">
        <v>591</v>
      </c>
      <c r="D63" s="24" t="s">
        <v>586</v>
      </c>
      <c r="E63" s="133">
        <v>1492.7360000000003</v>
      </c>
      <c r="F63" s="133">
        <f t="shared" si="2"/>
        <v>1254.4000000000003</v>
      </c>
      <c r="G63" s="130">
        <f t="shared" si="3"/>
        <v>1003.5200000000003</v>
      </c>
      <c r="H63" s="92"/>
      <c r="I63" s="92" t="s">
        <v>695</v>
      </c>
    </row>
    <row r="64" spans="1:9" s="24" customFormat="1" ht="25.5" x14ac:dyDescent="0.2">
      <c r="A64" s="24" t="s">
        <v>570</v>
      </c>
      <c r="B64" s="24" t="s">
        <v>616</v>
      </c>
      <c r="C64" s="24" t="s">
        <v>1756</v>
      </c>
      <c r="D64" s="24" t="s">
        <v>1758</v>
      </c>
      <c r="E64" s="133">
        <v>1949.8864000000003</v>
      </c>
      <c r="F64" s="133">
        <f t="shared" si="2"/>
        <v>1638.5600000000004</v>
      </c>
      <c r="G64" s="130">
        <f t="shared" si="3"/>
        <v>1310.8480000000004</v>
      </c>
      <c r="H64" s="92"/>
      <c r="I64" s="92" t="s">
        <v>695</v>
      </c>
    </row>
    <row r="65" spans="1:9" s="24" customFormat="1" ht="25.5" x14ac:dyDescent="0.2">
      <c r="A65" s="24" t="s">
        <v>570</v>
      </c>
      <c r="B65" s="24" t="s">
        <v>617</v>
      </c>
      <c r="C65" s="24" t="s">
        <v>1757</v>
      </c>
      <c r="D65" s="24" t="s">
        <v>1759</v>
      </c>
      <c r="E65" s="133">
        <v>1949.8864000000003</v>
      </c>
      <c r="F65" s="133">
        <f t="shared" si="2"/>
        <v>1638.5600000000004</v>
      </c>
      <c r="G65" s="130">
        <f t="shared" si="3"/>
        <v>1310.8480000000004</v>
      </c>
      <c r="H65" s="92"/>
      <c r="I65" s="92" t="s">
        <v>695</v>
      </c>
    </row>
    <row r="66" spans="1:9" s="24" customFormat="1" ht="25.5" x14ac:dyDescent="0.2">
      <c r="A66" s="24" t="s">
        <v>1321</v>
      </c>
      <c r="B66" s="24" t="s">
        <v>592</v>
      </c>
      <c r="C66" s="24" t="s">
        <v>594</v>
      </c>
      <c r="D66" s="24" t="s">
        <v>596</v>
      </c>
      <c r="E66" s="133">
        <v>1624.0000000000002</v>
      </c>
      <c r="F66" s="133">
        <f t="shared" si="2"/>
        <v>1364.7058823529414</v>
      </c>
      <c r="G66" s="130">
        <f t="shared" si="3"/>
        <v>1091.7647058823532</v>
      </c>
      <c r="H66" s="92"/>
      <c r="I66" s="92" t="s">
        <v>695</v>
      </c>
    </row>
    <row r="67" spans="1:9" s="24" customFormat="1" ht="25.5" x14ac:dyDescent="0.2">
      <c r="A67" s="24" t="s">
        <v>1321</v>
      </c>
      <c r="B67" s="24" t="s">
        <v>593</v>
      </c>
      <c r="C67" s="24" t="s">
        <v>595</v>
      </c>
      <c r="D67" s="24" t="s">
        <v>597</v>
      </c>
      <c r="E67" s="133">
        <v>1624.0000000000002</v>
      </c>
      <c r="F67" s="133">
        <f t="shared" ref="F67:F98" si="4">SUM(E:E/1.19)</f>
        <v>1364.7058823529414</v>
      </c>
      <c r="G67" s="130">
        <f t="shared" ref="G67:G98" si="5">SUM(F:F/100*80)</f>
        <v>1091.7647058823532</v>
      </c>
      <c r="H67" s="92"/>
      <c r="I67" s="92" t="s">
        <v>695</v>
      </c>
    </row>
    <row r="68" spans="1:9" s="24" customFormat="1" ht="25.5" x14ac:dyDescent="0.2">
      <c r="A68" s="24" t="s">
        <v>1321</v>
      </c>
      <c r="B68" s="24" t="s">
        <v>599</v>
      </c>
      <c r="C68" s="24" t="s">
        <v>604</v>
      </c>
      <c r="D68" s="24" t="s">
        <v>601</v>
      </c>
      <c r="E68" s="133">
        <v>1847.2608000000002</v>
      </c>
      <c r="F68" s="133">
        <f t="shared" si="4"/>
        <v>1552.3200000000002</v>
      </c>
      <c r="G68" s="130">
        <f t="shared" si="5"/>
        <v>1241.856</v>
      </c>
      <c r="H68" s="92"/>
      <c r="I68" s="92" t="s">
        <v>695</v>
      </c>
    </row>
    <row r="69" spans="1:9" s="24" customFormat="1" ht="25.5" x14ac:dyDescent="0.2">
      <c r="A69" s="24" t="s">
        <v>1321</v>
      </c>
      <c r="B69" s="24" t="s">
        <v>600</v>
      </c>
      <c r="C69" s="24" t="s">
        <v>605</v>
      </c>
      <c r="D69" s="24" t="s">
        <v>602</v>
      </c>
      <c r="E69" s="133">
        <v>1847.2608000000002</v>
      </c>
      <c r="F69" s="133">
        <f t="shared" si="4"/>
        <v>1552.3200000000002</v>
      </c>
      <c r="G69" s="130">
        <f t="shared" si="5"/>
        <v>1241.856</v>
      </c>
      <c r="H69" s="92"/>
      <c r="I69" s="92" t="s">
        <v>695</v>
      </c>
    </row>
    <row r="70" spans="1:9" s="24" customFormat="1" ht="25.5" x14ac:dyDescent="0.2">
      <c r="A70" s="24" t="s">
        <v>1321</v>
      </c>
      <c r="B70" s="24" t="s">
        <v>608</v>
      </c>
      <c r="C70" s="24" t="s">
        <v>606</v>
      </c>
      <c r="D70" s="24" t="s">
        <v>611</v>
      </c>
      <c r="E70" s="133">
        <v>427.22904000000005</v>
      </c>
      <c r="F70" s="133">
        <f t="shared" si="4"/>
        <v>359.01600000000008</v>
      </c>
      <c r="G70" s="130">
        <f t="shared" si="5"/>
        <v>287.21280000000007</v>
      </c>
      <c r="H70" s="92"/>
      <c r="I70" s="92" t="s">
        <v>695</v>
      </c>
    </row>
    <row r="71" spans="1:9" s="24" customFormat="1" ht="25.5" x14ac:dyDescent="0.2">
      <c r="A71" s="24" t="s">
        <v>1321</v>
      </c>
      <c r="B71" s="24" t="s">
        <v>609</v>
      </c>
      <c r="C71" s="24" t="s">
        <v>607</v>
      </c>
      <c r="D71" s="24" t="s">
        <v>612</v>
      </c>
      <c r="E71" s="133">
        <v>427.22904000000005</v>
      </c>
      <c r="F71" s="133">
        <f t="shared" si="4"/>
        <v>359.01600000000008</v>
      </c>
      <c r="G71" s="130">
        <f t="shared" si="5"/>
        <v>287.21280000000007</v>
      </c>
      <c r="H71" s="92"/>
      <c r="I71" s="92" t="s">
        <v>695</v>
      </c>
    </row>
    <row r="72" spans="1:9" s="24" customFormat="1" ht="25.5" x14ac:dyDescent="0.2">
      <c r="A72" s="24" t="s">
        <v>1744</v>
      </c>
      <c r="B72" s="24" t="s">
        <v>1749</v>
      </c>
      <c r="C72" s="24" t="s">
        <v>1752</v>
      </c>
      <c r="D72" s="24" t="s">
        <v>1754</v>
      </c>
      <c r="E72" s="133">
        <v>427.22904000000005</v>
      </c>
      <c r="F72" s="133">
        <f t="shared" si="4"/>
        <v>359.01600000000008</v>
      </c>
      <c r="G72" s="130">
        <f t="shared" si="5"/>
        <v>287.21280000000007</v>
      </c>
      <c r="H72" s="92"/>
      <c r="I72" s="92" t="s">
        <v>695</v>
      </c>
    </row>
    <row r="73" spans="1:9" s="24" customFormat="1" ht="25.5" x14ac:dyDescent="0.2">
      <c r="A73" s="24" t="s">
        <v>1744</v>
      </c>
      <c r="B73" s="24" t="s">
        <v>1750</v>
      </c>
      <c r="C73" s="24" t="s">
        <v>1751</v>
      </c>
      <c r="D73" s="24" t="s">
        <v>1753</v>
      </c>
      <c r="E73" s="133">
        <v>427.22904000000005</v>
      </c>
      <c r="F73" s="133">
        <f t="shared" si="4"/>
        <v>359.01600000000008</v>
      </c>
      <c r="G73" s="130">
        <f t="shared" si="5"/>
        <v>287.21280000000007</v>
      </c>
      <c r="H73" s="92"/>
      <c r="I73" s="92" t="s">
        <v>695</v>
      </c>
    </row>
    <row r="74" spans="1:9" s="24" customFormat="1" ht="25.5" x14ac:dyDescent="0.2">
      <c r="A74" s="24" t="s">
        <v>1744</v>
      </c>
      <c r="B74" s="24" t="s">
        <v>1274</v>
      </c>
      <c r="C74" s="24" t="s">
        <v>1748</v>
      </c>
      <c r="D74" s="24" t="s">
        <v>1745</v>
      </c>
      <c r="E74" s="133">
        <v>1999.2000000000003</v>
      </c>
      <c r="F74" s="133">
        <f t="shared" si="4"/>
        <v>1680.0000000000002</v>
      </c>
      <c r="G74" s="130">
        <f t="shared" si="5"/>
        <v>1344</v>
      </c>
      <c r="H74" s="92"/>
      <c r="I74" s="92"/>
    </row>
    <row r="75" spans="1:9" s="24" customFormat="1" ht="25.5" x14ac:dyDescent="0.2">
      <c r="A75" s="24" t="s">
        <v>1744</v>
      </c>
      <c r="B75" s="24" t="s">
        <v>1275</v>
      </c>
      <c r="C75" s="24" t="s">
        <v>1747</v>
      </c>
      <c r="D75" s="24" t="s">
        <v>1746</v>
      </c>
      <c r="E75" s="133">
        <v>1999.2000000000003</v>
      </c>
      <c r="F75" s="133">
        <f t="shared" si="4"/>
        <v>1680.0000000000002</v>
      </c>
      <c r="G75" s="130">
        <f t="shared" si="5"/>
        <v>1344</v>
      </c>
      <c r="H75" s="92"/>
      <c r="I75" s="92"/>
    </row>
    <row r="76" spans="1:9" s="24" customFormat="1" ht="25.5" x14ac:dyDescent="0.2">
      <c r="A76" s="24" t="s">
        <v>1197</v>
      </c>
      <c r="B76" s="24" t="s">
        <v>1149</v>
      </c>
      <c r="C76" s="24" t="s">
        <v>1151</v>
      </c>
      <c r="D76" s="24" t="s">
        <v>2352</v>
      </c>
      <c r="E76" s="133">
        <v>12293.110121600002</v>
      </c>
      <c r="F76" s="133">
        <f t="shared" si="4"/>
        <v>10330.344640000003</v>
      </c>
      <c r="G76" s="130">
        <f t="shared" si="5"/>
        <v>8264.2757120000024</v>
      </c>
      <c r="H76" s="92"/>
      <c r="I76" s="92"/>
    </row>
    <row r="77" spans="1:9" s="24" customFormat="1" ht="25.5" x14ac:dyDescent="0.2">
      <c r="A77" s="24" t="s">
        <v>1197</v>
      </c>
      <c r="B77" s="24" t="s">
        <v>1150</v>
      </c>
      <c r="C77" s="24" t="s">
        <v>1151</v>
      </c>
      <c r="D77" s="24" t="s">
        <v>2352</v>
      </c>
      <c r="E77" s="133">
        <v>12293.110121600002</v>
      </c>
      <c r="F77" s="133">
        <f t="shared" si="4"/>
        <v>10330.344640000003</v>
      </c>
      <c r="G77" s="130">
        <f t="shared" si="5"/>
        <v>8264.2757120000024</v>
      </c>
      <c r="H77" s="92"/>
      <c r="I77" s="92"/>
    </row>
    <row r="78" spans="1:9" s="24" customFormat="1" ht="51" x14ac:dyDescent="0.2">
      <c r="A78" s="24" t="s">
        <v>1321</v>
      </c>
      <c r="B78" s="24" t="s">
        <v>1343</v>
      </c>
      <c r="C78" s="24" t="s">
        <v>1687</v>
      </c>
      <c r="D78" s="24" t="s">
        <v>1370</v>
      </c>
      <c r="E78" s="133">
        <v>1999.2000000000003</v>
      </c>
      <c r="F78" s="133">
        <f t="shared" si="4"/>
        <v>1680.0000000000002</v>
      </c>
      <c r="G78" s="130">
        <f t="shared" si="5"/>
        <v>1344</v>
      </c>
      <c r="H78" s="92"/>
      <c r="I78" s="92"/>
    </row>
    <row r="79" spans="1:9" s="24" customFormat="1" ht="51" x14ac:dyDescent="0.2">
      <c r="A79" s="24" t="s">
        <v>1321</v>
      </c>
      <c r="B79" s="24" t="s">
        <v>1344</v>
      </c>
      <c r="C79" s="24" t="s">
        <v>1688</v>
      </c>
      <c r="D79" s="24" t="s">
        <v>1369</v>
      </c>
      <c r="E79" s="133">
        <v>1999.2000000000003</v>
      </c>
      <c r="F79" s="133">
        <f t="shared" si="4"/>
        <v>1680.0000000000002</v>
      </c>
      <c r="G79" s="130">
        <f t="shared" si="5"/>
        <v>1344</v>
      </c>
      <c r="H79" s="92"/>
      <c r="I79" s="92"/>
    </row>
    <row r="80" spans="1:9" s="24" customFormat="1" ht="12.75" x14ac:dyDescent="0.2">
      <c r="A80" s="24" t="s">
        <v>1197</v>
      </c>
      <c r="B80" s="24" t="s">
        <v>1322</v>
      </c>
      <c r="C80" s="24" t="s">
        <v>1323</v>
      </c>
      <c r="D80" s="24" t="s">
        <v>1326</v>
      </c>
      <c r="E80" s="133">
        <v>2455.4914103999999</v>
      </c>
      <c r="F80" s="133">
        <f t="shared" si="4"/>
        <v>2063.4381600000002</v>
      </c>
      <c r="G80" s="130">
        <f t="shared" si="5"/>
        <v>1650.750528</v>
      </c>
      <c r="H80" s="92"/>
      <c r="I80" s="92"/>
    </row>
    <row r="81" spans="1:9" s="24" customFormat="1" ht="12.75" x14ac:dyDescent="0.2">
      <c r="A81" s="24" t="s">
        <v>1197</v>
      </c>
      <c r="B81" s="24" t="s">
        <v>1327</v>
      </c>
      <c r="C81" s="24" t="s">
        <v>1324</v>
      </c>
      <c r="D81" s="24" t="s">
        <v>1325</v>
      </c>
      <c r="E81" s="133">
        <v>2455.4840800000006</v>
      </c>
      <c r="F81" s="133">
        <f t="shared" si="4"/>
        <v>2063.4320000000007</v>
      </c>
      <c r="G81" s="130">
        <f t="shared" si="5"/>
        <v>1650.7456000000004</v>
      </c>
      <c r="H81" s="92"/>
      <c r="I81" s="92"/>
    </row>
    <row r="82" spans="1:9" s="24" customFormat="1" ht="25.5" x14ac:dyDescent="0.2">
      <c r="A82" s="24" t="s">
        <v>1197</v>
      </c>
      <c r="B82" s="24" t="s">
        <v>1760</v>
      </c>
      <c r="C82" s="24" t="s">
        <v>1761</v>
      </c>
      <c r="D82" s="24" t="s">
        <v>1762</v>
      </c>
      <c r="E82" s="133">
        <v>8388.8098000000009</v>
      </c>
      <c r="F82" s="133">
        <f t="shared" si="4"/>
        <v>7049.420000000001</v>
      </c>
      <c r="G82" s="130">
        <f t="shared" si="5"/>
        <v>5639.5360000000001</v>
      </c>
      <c r="H82" s="92"/>
      <c r="I82" s="92"/>
    </row>
    <row r="83" spans="1:9" s="24" customFormat="1" ht="25.5" x14ac:dyDescent="0.2">
      <c r="A83" s="24" t="s">
        <v>1755</v>
      </c>
      <c r="B83" s="24" t="s">
        <v>1501</v>
      </c>
      <c r="C83" s="24" t="s">
        <v>1503</v>
      </c>
      <c r="D83" s="24" t="s">
        <v>1504</v>
      </c>
      <c r="E83" s="133">
        <v>4416.9468476000002</v>
      </c>
      <c r="F83" s="133">
        <f t="shared" si="4"/>
        <v>3711.7200400000002</v>
      </c>
      <c r="G83" s="130">
        <f t="shared" si="5"/>
        <v>2969.3760320000001</v>
      </c>
      <c r="H83" s="92"/>
      <c r="I83" s="92"/>
    </row>
    <row r="84" spans="1:9" s="24" customFormat="1" ht="25.5" x14ac:dyDescent="0.2">
      <c r="A84" s="24" t="s">
        <v>1755</v>
      </c>
      <c r="B84" s="24" t="s">
        <v>1502</v>
      </c>
      <c r="C84" s="24" t="s">
        <v>1771</v>
      </c>
      <c r="D84" s="24" t="s">
        <v>1772</v>
      </c>
      <c r="E84" s="133">
        <v>4416.9491800000005</v>
      </c>
      <c r="F84" s="133">
        <f t="shared" si="4"/>
        <v>3711.7220000000007</v>
      </c>
      <c r="G84" s="130">
        <f t="shared" si="5"/>
        <v>2969.3776000000003</v>
      </c>
      <c r="H84" s="92"/>
      <c r="I84" s="92"/>
    </row>
    <row r="85" spans="1:9" s="24" customFormat="1" ht="12.75" x14ac:dyDescent="0.2">
      <c r="E85" s="133"/>
      <c r="F85" s="133">
        <f t="shared" si="4"/>
        <v>0</v>
      </c>
      <c r="G85" s="130">
        <f t="shared" si="5"/>
        <v>0</v>
      </c>
      <c r="H85" s="92"/>
      <c r="I85" s="92"/>
    </row>
    <row r="86" spans="1:9" s="24" customFormat="1" ht="25.5" x14ac:dyDescent="0.2">
      <c r="A86" s="24" t="s">
        <v>1689</v>
      </c>
      <c r="B86" s="24" t="s">
        <v>1350</v>
      </c>
      <c r="C86" s="24" t="s">
        <v>1351</v>
      </c>
      <c r="D86" s="24" t="s">
        <v>1352</v>
      </c>
      <c r="E86" s="133">
        <v>7828.7998936000004</v>
      </c>
      <c r="F86" s="133">
        <f t="shared" si="4"/>
        <v>6578.823440000001</v>
      </c>
      <c r="G86" s="130">
        <f t="shared" si="5"/>
        <v>5263.0587520000008</v>
      </c>
      <c r="H86" s="92"/>
      <c r="I86" s="92"/>
    </row>
    <row r="87" spans="1:9" s="24" customFormat="1" ht="25.5" x14ac:dyDescent="0.2">
      <c r="A87" s="24" t="s">
        <v>1689</v>
      </c>
      <c r="B87" s="24" t="s">
        <v>1354</v>
      </c>
      <c r="C87" s="24" t="s">
        <v>1353</v>
      </c>
      <c r="D87" s="24" t="s">
        <v>1355</v>
      </c>
      <c r="E87" s="133">
        <v>7828.8005599999997</v>
      </c>
      <c r="F87" s="133">
        <f t="shared" si="4"/>
        <v>6578.8239999999996</v>
      </c>
      <c r="G87" s="130">
        <f t="shared" si="5"/>
        <v>5263.0591999999997</v>
      </c>
      <c r="H87" s="92"/>
      <c r="I87" s="92"/>
    </row>
    <row r="88" spans="1:9" s="24" customFormat="1" ht="25.5" x14ac:dyDescent="0.2">
      <c r="A88" s="24" t="s">
        <v>1703</v>
      </c>
      <c r="B88" s="24" t="s">
        <v>574</v>
      </c>
      <c r="C88" s="24" t="s">
        <v>576</v>
      </c>
      <c r="D88" s="24" t="s">
        <v>571</v>
      </c>
      <c r="E88" s="133">
        <v>2228.8001232000001</v>
      </c>
      <c r="F88" s="133">
        <f t="shared" si="4"/>
        <v>1872.9412800000002</v>
      </c>
      <c r="G88" s="130">
        <f t="shared" si="5"/>
        <v>1498.3530240000002</v>
      </c>
      <c r="H88" s="92"/>
      <c r="I88" s="92"/>
    </row>
    <row r="89" spans="1:9" s="24" customFormat="1" ht="25.5" x14ac:dyDescent="0.2">
      <c r="A89" s="24" t="s">
        <v>1703</v>
      </c>
      <c r="B89" s="24" t="s">
        <v>575</v>
      </c>
      <c r="C89" s="24" t="s">
        <v>577</v>
      </c>
      <c r="D89" s="24" t="s">
        <v>572</v>
      </c>
      <c r="E89" s="133">
        <v>2228.8001232000001</v>
      </c>
      <c r="F89" s="133">
        <f t="shared" si="4"/>
        <v>1872.9412800000002</v>
      </c>
      <c r="G89" s="130">
        <f t="shared" si="5"/>
        <v>1498.3530240000002</v>
      </c>
      <c r="H89" s="92"/>
      <c r="I89" s="92"/>
    </row>
    <row r="90" spans="1:9" s="24" customFormat="1" ht="12.75" x14ac:dyDescent="0.2">
      <c r="A90" s="24" t="s">
        <v>1703</v>
      </c>
      <c r="B90" s="24" t="s">
        <v>1730</v>
      </c>
      <c r="C90" s="24" t="s">
        <v>1770</v>
      </c>
      <c r="D90" s="24" t="s">
        <v>1849</v>
      </c>
      <c r="E90" s="133">
        <v>5375.99874</v>
      </c>
      <c r="F90" s="133">
        <f t="shared" si="4"/>
        <v>4517.6460000000006</v>
      </c>
      <c r="G90" s="130">
        <f t="shared" si="5"/>
        <v>3614.1168000000007</v>
      </c>
      <c r="H90" s="92"/>
      <c r="I90" s="92"/>
    </row>
    <row r="91" spans="1:9" s="24" customFormat="1" ht="12.75" x14ac:dyDescent="0.2">
      <c r="A91" s="24" t="s">
        <v>1703</v>
      </c>
      <c r="B91" s="24" t="s">
        <v>1731</v>
      </c>
      <c r="C91" s="24" t="s">
        <v>1769</v>
      </c>
      <c r="D91" s="24" t="s">
        <v>1850</v>
      </c>
      <c r="E91" s="133">
        <v>5375.99874</v>
      </c>
      <c r="F91" s="133">
        <f t="shared" si="4"/>
        <v>4517.6460000000006</v>
      </c>
      <c r="G91" s="130">
        <f t="shared" si="5"/>
        <v>3614.1168000000007</v>
      </c>
      <c r="H91" s="92"/>
      <c r="I91" s="92"/>
    </row>
    <row r="92" spans="1:9" s="24" customFormat="1" ht="12.75" x14ac:dyDescent="0.2">
      <c r="A92" s="24" t="s">
        <v>1703</v>
      </c>
      <c r="B92" s="24" t="s">
        <v>1732</v>
      </c>
      <c r="C92" s="24" t="s">
        <v>1734</v>
      </c>
      <c r="D92" s="24" t="s">
        <v>1735</v>
      </c>
      <c r="E92" s="133">
        <v>4704.0009800000007</v>
      </c>
      <c r="F92" s="133">
        <f t="shared" si="4"/>
        <v>3952.9420000000009</v>
      </c>
      <c r="G92" s="130">
        <f t="shared" si="5"/>
        <v>3162.3536000000008</v>
      </c>
      <c r="H92" s="92"/>
      <c r="I92" s="92"/>
    </row>
    <row r="93" spans="1:9" s="24" customFormat="1" ht="12.75" x14ac:dyDescent="0.2">
      <c r="A93" s="24" t="s">
        <v>1703</v>
      </c>
      <c r="B93" s="24" t="s">
        <v>1739</v>
      </c>
      <c r="C93" s="24" t="s">
        <v>1733</v>
      </c>
      <c r="D93" s="24" t="s">
        <v>1736</v>
      </c>
      <c r="E93" s="133">
        <v>4704.0009800000007</v>
      </c>
      <c r="F93" s="133">
        <f t="shared" si="4"/>
        <v>3952.9420000000009</v>
      </c>
      <c r="G93" s="130">
        <f t="shared" si="5"/>
        <v>3162.3536000000008</v>
      </c>
      <c r="H93" s="92"/>
      <c r="I93" s="92"/>
    </row>
    <row r="94" spans="1:9" s="24" customFormat="1" ht="12.75" x14ac:dyDescent="0.2">
      <c r="A94" s="24" t="s">
        <v>1703</v>
      </c>
      <c r="B94" s="24" t="s">
        <v>1737</v>
      </c>
      <c r="C94" s="24" t="s">
        <v>1742</v>
      </c>
      <c r="D94" s="24" t="s">
        <v>1740</v>
      </c>
      <c r="E94" s="133">
        <v>7280.0034999999998</v>
      </c>
      <c r="F94" s="133">
        <f t="shared" si="4"/>
        <v>6117.6500000000005</v>
      </c>
      <c r="G94" s="130">
        <f t="shared" si="5"/>
        <v>4894.1200000000008</v>
      </c>
      <c r="H94" s="92"/>
      <c r="I94" s="92"/>
    </row>
    <row r="95" spans="1:9" s="24" customFormat="1" ht="12.75" x14ac:dyDescent="0.2">
      <c r="A95" s="24" t="s">
        <v>1703</v>
      </c>
      <c r="B95" s="24" t="s">
        <v>1738</v>
      </c>
      <c r="C95" s="24" t="s">
        <v>1743</v>
      </c>
      <c r="D95" s="24" t="s">
        <v>1741</v>
      </c>
      <c r="E95" s="133">
        <v>7280.0034999999998</v>
      </c>
      <c r="F95" s="133">
        <f t="shared" si="4"/>
        <v>6117.6500000000005</v>
      </c>
      <c r="G95" s="130">
        <f t="shared" si="5"/>
        <v>4894.1200000000008</v>
      </c>
      <c r="H95" s="92"/>
      <c r="I95" s="92"/>
    </row>
    <row r="96" spans="1:9" s="24" customFormat="1" ht="12.75" x14ac:dyDescent="0.2">
      <c r="A96" s="24" t="s">
        <v>1703</v>
      </c>
      <c r="B96" s="24" t="s">
        <v>1885</v>
      </c>
      <c r="C96" s="24" t="s">
        <v>1887</v>
      </c>
      <c r="D96" s="24" t="s">
        <v>1889</v>
      </c>
      <c r="E96" s="133">
        <v>6383.9953799999994</v>
      </c>
      <c r="F96" s="133">
        <f t="shared" si="4"/>
        <v>5364.7019999999993</v>
      </c>
      <c r="G96" s="130">
        <f t="shared" si="5"/>
        <v>4291.7615999999989</v>
      </c>
      <c r="H96" s="92"/>
      <c r="I96" s="92"/>
    </row>
    <row r="97" spans="1:9" s="24" customFormat="1" ht="12.75" x14ac:dyDescent="0.2">
      <c r="A97" s="24" t="s">
        <v>1703</v>
      </c>
      <c r="B97" s="24" t="s">
        <v>1886</v>
      </c>
      <c r="C97" s="24" t="s">
        <v>1888</v>
      </c>
      <c r="D97" s="24" t="s">
        <v>1890</v>
      </c>
      <c r="E97" s="133">
        <v>6383.9953799999994</v>
      </c>
      <c r="F97" s="133">
        <f t="shared" si="4"/>
        <v>5364.7019999999993</v>
      </c>
      <c r="G97" s="130">
        <f t="shared" si="5"/>
        <v>4291.7615999999989</v>
      </c>
      <c r="H97" s="92"/>
      <c r="I97" s="92"/>
    </row>
    <row r="98" spans="1:9" s="24" customFormat="1" ht="127.5" x14ac:dyDescent="0.2">
      <c r="A98" s="24" t="s">
        <v>1900</v>
      </c>
      <c r="B98" s="24" t="s">
        <v>1895</v>
      </c>
      <c r="C98" s="24" t="s">
        <v>1897</v>
      </c>
      <c r="D98" s="24" t="s">
        <v>2348</v>
      </c>
      <c r="E98" s="133">
        <v>4816.0061600000008</v>
      </c>
      <c r="F98" s="133">
        <f t="shared" si="4"/>
        <v>4047.0640000000008</v>
      </c>
      <c r="G98" s="130">
        <f t="shared" si="5"/>
        <v>3237.6512000000007</v>
      </c>
      <c r="H98" s="92"/>
      <c r="I98" s="92"/>
    </row>
    <row r="99" spans="1:9" s="24" customFormat="1" ht="114.75" x14ac:dyDescent="0.2">
      <c r="A99" s="24" t="s">
        <v>1703</v>
      </c>
      <c r="B99" s="24" t="s">
        <v>1896</v>
      </c>
      <c r="C99" s="24" t="s">
        <v>1898</v>
      </c>
      <c r="D99" s="24" t="s">
        <v>1899</v>
      </c>
      <c r="E99" s="133">
        <v>6664.0000000000009</v>
      </c>
      <c r="F99" s="133">
        <f t="shared" ref="F99:F130" si="6">SUM(E:E/1.19)</f>
        <v>5600.0000000000009</v>
      </c>
      <c r="G99" s="130">
        <f t="shared" ref="G99:G130" si="7">SUM(F:F/100*80)</f>
        <v>4480.0000000000009</v>
      </c>
      <c r="H99" s="92"/>
      <c r="I99" s="92"/>
    </row>
    <row r="100" spans="1:9" s="24" customFormat="1" ht="12.75" x14ac:dyDescent="0.2">
      <c r="A100" s="24" t="s">
        <v>1703</v>
      </c>
      <c r="B100" s="24" t="s">
        <v>1901</v>
      </c>
      <c r="C100" s="24" t="s">
        <v>1902</v>
      </c>
      <c r="D100" s="24" t="s">
        <v>1903</v>
      </c>
      <c r="E100" s="133">
        <v>9172.8000000000011</v>
      </c>
      <c r="F100" s="133">
        <f t="shared" si="6"/>
        <v>7708.2352941176487</v>
      </c>
      <c r="G100" s="130">
        <f t="shared" si="7"/>
        <v>6166.5882352941189</v>
      </c>
      <c r="H100" s="92"/>
      <c r="I100" s="92"/>
    </row>
    <row r="101" spans="1:9" s="24" customFormat="1" ht="38.25" x14ac:dyDescent="0.2">
      <c r="A101" s="24" t="s">
        <v>1703</v>
      </c>
      <c r="B101" s="24" t="s">
        <v>2408</v>
      </c>
      <c r="C101" s="24" t="s">
        <v>2407</v>
      </c>
      <c r="D101" s="24" t="s">
        <v>2411</v>
      </c>
      <c r="E101" s="133">
        <v>1000.0032000000001</v>
      </c>
      <c r="F101" s="133">
        <f t="shared" si="6"/>
        <v>840.33882352941191</v>
      </c>
      <c r="G101" s="130">
        <f t="shared" si="7"/>
        <v>672.27105882352953</v>
      </c>
      <c r="H101" s="92"/>
      <c r="I101" s="92"/>
    </row>
    <row r="102" spans="1:9" s="24" customFormat="1" ht="38.25" x14ac:dyDescent="0.2">
      <c r="A102" s="24" t="s">
        <v>1703</v>
      </c>
      <c r="B102" s="24" t="s">
        <v>2409</v>
      </c>
      <c r="C102" s="24" t="s">
        <v>2410</v>
      </c>
      <c r="D102" s="24" t="s">
        <v>2412</v>
      </c>
      <c r="E102" s="133">
        <v>1400.0000000000002</v>
      </c>
      <c r="F102" s="133">
        <f t="shared" si="6"/>
        <v>1176.4705882352944</v>
      </c>
      <c r="G102" s="130">
        <f t="shared" si="7"/>
        <v>941.17647058823547</v>
      </c>
      <c r="H102" s="92"/>
      <c r="I102" s="92"/>
    </row>
    <row r="103" spans="1:9" s="24" customFormat="1" ht="25.5" x14ac:dyDescent="0.2">
      <c r="A103" s="24" t="s">
        <v>2073</v>
      </c>
      <c r="B103" s="24" t="s">
        <v>2081</v>
      </c>
      <c r="C103" s="24" t="s">
        <v>2082</v>
      </c>
      <c r="D103" s="24" t="s">
        <v>2093</v>
      </c>
      <c r="E103" s="133">
        <v>1999.2000000000003</v>
      </c>
      <c r="F103" s="133">
        <f t="shared" si="6"/>
        <v>1680.0000000000002</v>
      </c>
      <c r="G103" s="130">
        <f t="shared" si="7"/>
        <v>1344</v>
      </c>
      <c r="H103" s="92"/>
      <c r="I103" s="92" t="s">
        <v>695</v>
      </c>
    </row>
    <row r="104" spans="1:9" s="24" customFormat="1" ht="25.5" x14ac:dyDescent="0.2">
      <c r="A104" s="24" t="s">
        <v>2073</v>
      </c>
      <c r="B104" s="24" t="s">
        <v>2083</v>
      </c>
      <c r="C104" s="24" t="s">
        <v>2084</v>
      </c>
      <c r="D104" s="24" t="s">
        <v>2094</v>
      </c>
      <c r="E104" s="133">
        <v>1999.2000000000003</v>
      </c>
      <c r="F104" s="133">
        <f t="shared" si="6"/>
        <v>1680.0000000000002</v>
      </c>
      <c r="G104" s="130">
        <f t="shared" si="7"/>
        <v>1344</v>
      </c>
      <c r="H104" s="92"/>
      <c r="I104" s="92" t="s">
        <v>695</v>
      </c>
    </row>
    <row r="105" spans="1:9" s="24" customFormat="1" ht="76.5" x14ac:dyDescent="0.2">
      <c r="A105" s="24" t="s">
        <v>2342</v>
      </c>
      <c r="B105" s="24" t="s">
        <v>2085</v>
      </c>
      <c r="C105" s="24" t="s">
        <v>2086</v>
      </c>
      <c r="D105" s="24" t="s">
        <v>2099</v>
      </c>
      <c r="E105" s="133">
        <v>8894.5583999999999</v>
      </c>
      <c r="F105" s="133">
        <f t="shared" si="6"/>
        <v>7474.4188235294123</v>
      </c>
      <c r="G105" s="130">
        <f t="shared" si="7"/>
        <v>5979.5350588235297</v>
      </c>
      <c r="H105" s="92"/>
      <c r="I105" s="92" t="s">
        <v>695</v>
      </c>
    </row>
    <row r="106" spans="1:9" s="24" customFormat="1" ht="25.5" x14ac:dyDescent="0.2">
      <c r="A106" s="24" t="s">
        <v>2342</v>
      </c>
      <c r="B106" s="24" t="s">
        <v>2087</v>
      </c>
      <c r="C106" s="24" t="s">
        <v>2088</v>
      </c>
      <c r="D106" s="24" t="s">
        <v>2095</v>
      </c>
      <c r="E106" s="133">
        <v>2455.4880000000003</v>
      </c>
      <c r="F106" s="133">
        <f t="shared" si="6"/>
        <v>2063.4352941176476</v>
      </c>
      <c r="G106" s="130">
        <f t="shared" si="7"/>
        <v>1650.7482352941181</v>
      </c>
      <c r="H106" s="92"/>
      <c r="I106" s="92" t="s">
        <v>695</v>
      </c>
    </row>
    <row r="107" spans="1:9" s="24" customFormat="1" ht="25.5" x14ac:dyDescent="0.2">
      <c r="A107" s="24" t="s">
        <v>2342</v>
      </c>
      <c r="B107" s="24" t="s">
        <v>2089</v>
      </c>
      <c r="C107" s="24" t="s">
        <v>2090</v>
      </c>
      <c r="D107" s="24" t="s">
        <v>2096</v>
      </c>
      <c r="E107" s="133">
        <v>2455.4880000000003</v>
      </c>
      <c r="F107" s="133">
        <f t="shared" si="6"/>
        <v>2063.4352941176476</v>
      </c>
      <c r="G107" s="130">
        <f t="shared" si="7"/>
        <v>1650.7482352941181</v>
      </c>
      <c r="H107" s="92"/>
      <c r="I107" s="92" t="s">
        <v>695</v>
      </c>
    </row>
    <row r="108" spans="1:9" s="24" customFormat="1" ht="25.5" x14ac:dyDescent="0.2">
      <c r="A108" s="24" t="s">
        <v>2324</v>
      </c>
      <c r="B108" s="24" t="s">
        <v>475</v>
      </c>
      <c r="C108" s="24" t="s">
        <v>2091</v>
      </c>
      <c r="D108" s="24" t="s">
        <v>2097</v>
      </c>
      <c r="E108" s="133">
        <v>427.22400000000005</v>
      </c>
      <c r="F108" s="133">
        <f t="shared" si="6"/>
        <v>359.0117647058824</v>
      </c>
      <c r="G108" s="130">
        <f t="shared" si="7"/>
        <v>287.20941176470592</v>
      </c>
      <c r="H108" s="92"/>
      <c r="I108" s="92" t="s">
        <v>695</v>
      </c>
    </row>
    <row r="109" spans="1:9" s="24" customFormat="1" ht="25.5" x14ac:dyDescent="0.2">
      <c r="A109" s="24" t="s">
        <v>2324</v>
      </c>
      <c r="B109" s="24" t="s">
        <v>476</v>
      </c>
      <c r="C109" s="24" t="s">
        <v>2092</v>
      </c>
      <c r="D109" s="24" t="s">
        <v>2098</v>
      </c>
      <c r="E109" s="133">
        <v>427.22400000000005</v>
      </c>
      <c r="F109" s="133">
        <f t="shared" si="6"/>
        <v>359.0117647058824</v>
      </c>
      <c r="G109" s="130">
        <f t="shared" si="7"/>
        <v>287.20941176470592</v>
      </c>
      <c r="H109" s="92"/>
      <c r="I109" s="92" t="s">
        <v>695</v>
      </c>
    </row>
    <row r="110" spans="1:9" s="24" customFormat="1" ht="51" x14ac:dyDescent="0.2">
      <c r="A110" s="24" t="s">
        <v>2324</v>
      </c>
      <c r="B110" s="24" t="s">
        <v>2078</v>
      </c>
      <c r="C110" s="24" t="s">
        <v>2349</v>
      </c>
      <c r="D110" s="24" t="s">
        <v>2353</v>
      </c>
      <c r="E110" s="133">
        <v>949.99520000000018</v>
      </c>
      <c r="F110" s="133">
        <f t="shared" si="6"/>
        <v>798.31529411764723</v>
      </c>
      <c r="G110" s="130">
        <f t="shared" si="7"/>
        <v>638.65223529411776</v>
      </c>
      <c r="H110" s="92"/>
      <c r="I110" s="92" t="s">
        <v>695</v>
      </c>
    </row>
    <row r="111" spans="1:9" s="24" customFormat="1" ht="38.25" x14ac:dyDescent="0.2">
      <c r="A111" s="24" t="s">
        <v>2324</v>
      </c>
      <c r="B111" s="24" t="s">
        <v>2404</v>
      </c>
      <c r="C111" s="24" t="s">
        <v>2405</v>
      </c>
      <c r="D111" s="24" t="s">
        <v>2406</v>
      </c>
      <c r="E111" s="133">
        <v>1350.0032000000001</v>
      </c>
      <c r="F111" s="133">
        <f t="shared" si="6"/>
        <v>1134.4564705882353</v>
      </c>
      <c r="G111" s="130">
        <f t="shared" si="7"/>
        <v>907.56517647058831</v>
      </c>
      <c r="H111" s="92"/>
      <c r="I111" s="92" t="s">
        <v>695</v>
      </c>
    </row>
    <row r="112" spans="1:9" s="24" customFormat="1" ht="12.75" x14ac:dyDescent="0.2">
      <c r="A112" s="24" t="s">
        <v>2324</v>
      </c>
      <c r="B112" s="24" t="s">
        <v>2325</v>
      </c>
      <c r="C112" s="24" t="s">
        <v>2326</v>
      </c>
      <c r="D112" s="24" t="s">
        <v>2327</v>
      </c>
      <c r="E112" s="133">
        <v>3506.2608000000005</v>
      </c>
      <c r="F112" s="133">
        <f t="shared" si="6"/>
        <v>2946.437647058824</v>
      </c>
      <c r="G112" s="130">
        <f t="shared" si="7"/>
        <v>2357.1501176470592</v>
      </c>
      <c r="H112" s="92"/>
      <c r="I112" s="92" t="s">
        <v>695</v>
      </c>
    </row>
    <row r="113" spans="1:9" s="24" customFormat="1" ht="12.75" x14ac:dyDescent="0.2">
      <c r="A113" s="24" t="s">
        <v>2324</v>
      </c>
      <c r="B113" s="24" t="s">
        <v>2328</v>
      </c>
      <c r="C113" s="24" t="s">
        <v>2343</v>
      </c>
      <c r="D113" s="24" t="s">
        <v>2329</v>
      </c>
      <c r="E113" s="133">
        <v>1903.9988800000001</v>
      </c>
      <c r="F113" s="133">
        <f t="shared" si="6"/>
        <v>1599.9990588235296</v>
      </c>
      <c r="G113" s="130">
        <f t="shared" si="7"/>
        <v>1279.9992470588236</v>
      </c>
      <c r="H113" s="92"/>
      <c r="I113" s="92" t="s">
        <v>695</v>
      </c>
    </row>
    <row r="114" spans="1:9" s="24" customFormat="1" ht="12.75" x14ac:dyDescent="0.2">
      <c r="A114" s="24" t="s">
        <v>2324</v>
      </c>
      <c r="B114" s="24" t="s">
        <v>2330</v>
      </c>
      <c r="C114" s="24" t="s">
        <v>2331</v>
      </c>
      <c r="D114" s="24" t="s">
        <v>2332</v>
      </c>
      <c r="E114" s="133">
        <v>2023.0000000000002</v>
      </c>
      <c r="F114" s="133">
        <f t="shared" si="6"/>
        <v>1700.0000000000002</v>
      </c>
      <c r="G114" s="130">
        <f t="shared" si="7"/>
        <v>1360.0000000000002</v>
      </c>
      <c r="H114" s="92"/>
      <c r="I114" s="92" t="s">
        <v>695</v>
      </c>
    </row>
    <row r="115" spans="1:9" s="24" customFormat="1" ht="12.75" x14ac:dyDescent="0.2">
      <c r="A115" s="24" t="s">
        <v>2324</v>
      </c>
      <c r="B115" s="24" t="s">
        <v>2333</v>
      </c>
      <c r="C115" s="24" t="s">
        <v>2334</v>
      </c>
      <c r="D115" s="24" t="s">
        <v>2335</v>
      </c>
      <c r="E115" s="133">
        <v>1368.5056000000002</v>
      </c>
      <c r="F115" s="133">
        <f t="shared" si="6"/>
        <v>1150.0047058823532</v>
      </c>
      <c r="G115" s="130">
        <f t="shared" si="7"/>
        <v>920.00376470588253</v>
      </c>
      <c r="H115" s="92"/>
      <c r="I115" s="92" t="s">
        <v>695</v>
      </c>
    </row>
    <row r="116" spans="1:9" s="24" customFormat="1" ht="12.75" x14ac:dyDescent="0.2">
      <c r="A116" s="24" t="s">
        <v>2324</v>
      </c>
      <c r="B116" s="24" t="s">
        <v>2336</v>
      </c>
      <c r="C116" s="24" t="s">
        <v>2403</v>
      </c>
      <c r="D116" s="24" t="s">
        <v>2402</v>
      </c>
      <c r="E116" s="133">
        <v>1547.0000000000002</v>
      </c>
      <c r="F116" s="133">
        <f t="shared" si="6"/>
        <v>1300.0000000000002</v>
      </c>
      <c r="G116" s="130">
        <f t="shared" si="7"/>
        <v>1040.0000000000002</v>
      </c>
      <c r="H116" s="92"/>
      <c r="I116" s="92" t="s">
        <v>695</v>
      </c>
    </row>
    <row r="117" spans="1:9" s="24" customFormat="1" ht="12.75" x14ac:dyDescent="0.2">
      <c r="A117" s="24" t="s">
        <v>2073</v>
      </c>
      <c r="B117" s="24" t="s">
        <v>2956</v>
      </c>
      <c r="C117" s="24" t="s">
        <v>2830</v>
      </c>
      <c r="D117" s="24" t="s">
        <v>2955</v>
      </c>
      <c r="E117" s="134">
        <v>4816</v>
      </c>
      <c r="F117" s="134">
        <f t="shared" si="6"/>
        <v>4047.0588235294122</v>
      </c>
      <c r="G117" s="131">
        <f t="shared" si="7"/>
        <v>3237.6470588235297</v>
      </c>
      <c r="H117" s="119"/>
      <c r="I117" s="92" t="s">
        <v>695</v>
      </c>
    </row>
    <row r="118" spans="1:9" s="24" customFormat="1" ht="12.75" x14ac:dyDescent="0.2">
      <c r="A118" s="24" t="s">
        <v>2342</v>
      </c>
      <c r="B118" s="24" t="s">
        <v>2337</v>
      </c>
      <c r="C118" s="24" t="s">
        <v>2338</v>
      </c>
      <c r="D118" s="24" t="s">
        <v>2344</v>
      </c>
      <c r="E118" s="133">
        <v>1094.8000000000002</v>
      </c>
      <c r="F118" s="133">
        <f t="shared" si="6"/>
        <v>920.00000000000023</v>
      </c>
      <c r="G118" s="130">
        <f t="shared" si="7"/>
        <v>736.00000000000023</v>
      </c>
      <c r="H118" s="92"/>
      <c r="I118" s="92" t="s">
        <v>695</v>
      </c>
    </row>
    <row r="119" spans="1:9" s="24" customFormat="1" ht="12.75" x14ac:dyDescent="0.2">
      <c r="A119" s="24" t="s">
        <v>2342</v>
      </c>
      <c r="B119" s="24" t="s">
        <v>2339</v>
      </c>
      <c r="C119" s="24" t="s">
        <v>2340</v>
      </c>
      <c r="D119" s="24" t="s">
        <v>2345</v>
      </c>
      <c r="E119" s="133">
        <v>1094.8000000000002</v>
      </c>
      <c r="F119" s="133">
        <f t="shared" si="6"/>
        <v>920.00000000000023</v>
      </c>
      <c r="G119" s="130">
        <f t="shared" si="7"/>
        <v>736.00000000000023</v>
      </c>
      <c r="H119" s="92"/>
      <c r="I119" s="92" t="s">
        <v>695</v>
      </c>
    </row>
    <row r="120" spans="1:9" s="24" customFormat="1" ht="12.75" x14ac:dyDescent="0.2">
      <c r="A120" s="24" t="s">
        <v>2342</v>
      </c>
      <c r="B120" s="24" t="s">
        <v>2341</v>
      </c>
      <c r="C120" s="24" t="s">
        <v>2347</v>
      </c>
      <c r="D120" s="24" t="s">
        <v>2346</v>
      </c>
      <c r="E120" s="133">
        <v>4816.0000000000009</v>
      </c>
      <c r="F120" s="133">
        <f t="shared" si="6"/>
        <v>4047.0588235294126</v>
      </c>
      <c r="G120" s="130">
        <f t="shared" si="7"/>
        <v>3237.6470588235297</v>
      </c>
      <c r="H120" s="92"/>
      <c r="I120" s="92" t="s">
        <v>695</v>
      </c>
    </row>
    <row r="121" spans="1:9" s="24" customFormat="1" ht="12.75" x14ac:dyDescent="0.2">
      <c r="A121" s="24" t="s">
        <v>1703</v>
      </c>
      <c r="B121" s="24" t="s">
        <v>1901</v>
      </c>
      <c r="C121" s="24" t="s">
        <v>1902</v>
      </c>
      <c r="D121" s="24" t="s">
        <v>1903</v>
      </c>
      <c r="E121" s="133">
        <v>9172.8000000000011</v>
      </c>
      <c r="F121" s="133">
        <f t="shared" si="6"/>
        <v>7708.2352941176487</v>
      </c>
      <c r="G121" s="130">
        <f t="shared" si="7"/>
        <v>6166.5882352941189</v>
      </c>
      <c r="H121" s="92"/>
      <c r="I121" s="92" t="s">
        <v>695</v>
      </c>
    </row>
    <row r="122" spans="1:9" s="24" customFormat="1" ht="12.75" x14ac:dyDescent="0.2">
      <c r="A122" s="24" t="s">
        <v>2659</v>
      </c>
      <c r="B122" s="24" t="s">
        <v>2660</v>
      </c>
      <c r="C122" s="24" t="s">
        <v>2805</v>
      </c>
      <c r="D122" s="24" t="s">
        <v>2669</v>
      </c>
      <c r="E122" s="133">
        <v>13090.000000000002</v>
      </c>
      <c r="F122" s="133">
        <f t="shared" si="6"/>
        <v>11000.000000000002</v>
      </c>
      <c r="G122" s="130">
        <f t="shared" si="7"/>
        <v>8800.0000000000018</v>
      </c>
      <c r="H122" s="92"/>
      <c r="I122" s="92" t="s">
        <v>695</v>
      </c>
    </row>
    <row r="123" spans="1:9" s="24" customFormat="1" ht="12.75" x14ac:dyDescent="0.2">
      <c r="A123" s="24" t="s">
        <v>2659</v>
      </c>
      <c r="B123" s="24" t="s">
        <v>2661</v>
      </c>
      <c r="C123" s="24" t="s">
        <v>2665</v>
      </c>
      <c r="D123" s="24" t="s">
        <v>2670</v>
      </c>
      <c r="E123" s="133">
        <v>7440.0032000000001</v>
      </c>
      <c r="F123" s="133">
        <f t="shared" si="6"/>
        <v>6252.1035294117655</v>
      </c>
      <c r="G123" s="130">
        <f t="shared" si="7"/>
        <v>5001.6828235294124</v>
      </c>
      <c r="H123" s="92"/>
      <c r="I123" s="92" t="s">
        <v>695</v>
      </c>
    </row>
    <row r="124" spans="1:9" s="24" customFormat="1" ht="12.75" x14ac:dyDescent="0.2">
      <c r="A124" s="24" t="s">
        <v>2659</v>
      </c>
      <c r="B124" s="24" t="s">
        <v>2662</v>
      </c>
      <c r="C124" s="24" t="s">
        <v>2666</v>
      </c>
      <c r="D124" s="24" t="s">
        <v>2671</v>
      </c>
      <c r="E124" s="133">
        <v>1799.9968000000003</v>
      </c>
      <c r="F124" s="133">
        <f t="shared" si="6"/>
        <v>1512.6023529411768</v>
      </c>
      <c r="G124" s="130">
        <f t="shared" si="7"/>
        <v>1210.0818823529414</v>
      </c>
      <c r="H124" s="92"/>
      <c r="I124" s="92" t="s">
        <v>695</v>
      </c>
    </row>
    <row r="125" spans="1:9" s="24" customFormat="1" ht="12.75" x14ac:dyDescent="0.2">
      <c r="A125" s="24" t="s">
        <v>2659</v>
      </c>
      <c r="B125" s="24" t="s">
        <v>2663</v>
      </c>
      <c r="C125" s="24" t="s">
        <v>2667</v>
      </c>
      <c r="D125" s="24" t="s">
        <v>2672</v>
      </c>
      <c r="E125" s="133">
        <v>2149.9968000000003</v>
      </c>
      <c r="F125" s="133">
        <f t="shared" si="6"/>
        <v>1806.7200000000005</v>
      </c>
      <c r="G125" s="130">
        <f t="shared" si="7"/>
        <v>1445.3760000000002</v>
      </c>
      <c r="H125" s="92"/>
      <c r="I125" s="92" t="s">
        <v>695</v>
      </c>
    </row>
    <row r="126" spans="1:9" s="24" customFormat="1" ht="12.75" x14ac:dyDescent="0.2">
      <c r="A126" s="24" t="s">
        <v>2659</v>
      </c>
      <c r="B126" s="24" t="s">
        <v>2664</v>
      </c>
      <c r="C126" s="24" t="s">
        <v>2668</v>
      </c>
      <c r="D126" s="24" t="s">
        <v>2673</v>
      </c>
      <c r="E126" s="133">
        <v>1700.0032000000001</v>
      </c>
      <c r="F126" s="133">
        <f t="shared" si="6"/>
        <v>1428.574117647059</v>
      </c>
      <c r="G126" s="130">
        <f t="shared" si="7"/>
        <v>1142.8592941176471</v>
      </c>
      <c r="H126" s="92"/>
      <c r="I126" s="92" t="s">
        <v>695</v>
      </c>
    </row>
    <row r="127" spans="1:9" x14ac:dyDescent="0.25">
      <c r="A127" s="118" t="s">
        <v>2659</v>
      </c>
      <c r="B127" s="118" t="s">
        <v>2806</v>
      </c>
      <c r="C127" s="118" t="s">
        <v>2807</v>
      </c>
      <c r="D127" s="118" t="s">
        <v>2808</v>
      </c>
      <c r="E127" s="134">
        <v>4998</v>
      </c>
      <c r="F127" s="292">
        <f t="shared" si="6"/>
        <v>4200</v>
      </c>
      <c r="G127" s="131">
        <f t="shared" si="7"/>
        <v>3360</v>
      </c>
      <c r="H127" s="119"/>
      <c r="I127" s="92" t="s">
        <v>695</v>
      </c>
    </row>
    <row r="128" spans="1:9" x14ac:dyDescent="0.25">
      <c r="A128" s="118" t="s">
        <v>2659</v>
      </c>
      <c r="B128" s="24" t="s">
        <v>3123</v>
      </c>
      <c r="C128" s="24" t="s">
        <v>3116</v>
      </c>
      <c r="D128" s="24" t="s">
        <v>3117</v>
      </c>
      <c r="E128" s="134">
        <v>3808</v>
      </c>
      <c r="F128" s="292">
        <f t="shared" si="6"/>
        <v>3200</v>
      </c>
      <c r="G128" s="131">
        <f t="shared" si="7"/>
        <v>2560</v>
      </c>
      <c r="H128" s="119"/>
      <c r="I128" s="92" t="s">
        <v>695</v>
      </c>
    </row>
    <row r="129" spans="1:9" x14ac:dyDescent="0.25">
      <c r="A129" s="118" t="s">
        <v>2659</v>
      </c>
      <c r="B129" s="24" t="s">
        <v>3122</v>
      </c>
      <c r="C129" s="24" t="s">
        <v>3115</v>
      </c>
      <c r="D129" s="24" t="s">
        <v>3118</v>
      </c>
      <c r="E129" s="134">
        <v>3808</v>
      </c>
      <c r="F129" s="292">
        <f t="shared" si="6"/>
        <v>3200</v>
      </c>
      <c r="G129" s="131">
        <f t="shared" si="7"/>
        <v>2560</v>
      </c>
      <c r="H129" s="119"/>
      <c r="I129" s="92" t="s">
        <v>695</v>
      </c>
    </row>
    <row r="130" spans="1:9" x14ac:dyDescent="0.25">
      <c r="A130" s="118" t="s">
        <v>2659</v>
      </c>
      <c r="B130" s="118" t="s">
        <v>2809</v>
      </c>
      <c r="C130" s="24" t="s">
        <v>3114</v>
      </c>
      <c r="D130" s="24" t="s">
        <v>3119</v>
      </c>
      <c r="E130" s="134">
        <v>3808</v>
      </c>
      <c r="F130" s="292">
        <f t="shared" si="6"/>
        <v>3200</v>
      </c>
      <c r="G130" s="131">
        <f t="shared" si="7"/>
        <v>2560</v>
      </c>
      <c r="H130" s="119"/>
      <c r="I130" s="92" t="s">
        <v>695</v>
      </c>
    </row>
    <row r="131" spans="1:9" x14ac:dyDescent="0.25">
      <c r="A131" s="118" t="s">
        <v>2214</v>
      </c>
      <c r="B131" s="24" t="s">
        <v>2829</v>
      </c>
      <c r="C131" s="24" t="s">
        <v>2830</v>
      </c>
      <c r="D131" s="24" t="s">
        <v>2831</v>
      </c>
      <c r="E131" s="131">
        <v>6800</v>
      </c>
      <c r="F131" s="292">
        <f t="shared" ref="F131:F132" si="8">SUM(E:E/1.19)</f>
        <v>5714.2857142857147</v>
      </c>
      <c r="G131" s="131">
        <f t="shared" ref="G131:G132" si="9">SUM(F:F/100*80)</f>
        <v>4571.4285714285716</v>
      </c>
      <c r="H131" s="119"/>
      <c r="I131" s="92" t="s">
        <v>695</v>
      </c>
    </row>
    <row r="132" spans="1:9" ht="64.5" x14ac:dyDescent="0.25">
      <c r="A132" s="289">
        <v>296</v>
      </c>
      <c r="B132" s="284" t="s">
        <v>3213</v>
      </c>
      <c r="C132" s="284" t="s">
        <v>3176</v>
      </c>
      <c r="D132" s="284" t="s">
        <v>3180</v>
      </c>
      <c r="E132" s="285">
        <v>6665</v>
      </c>
      <c r="F132" s="292">
        <f t="shared" si="8"/>
        <v>5600.8403361344544</v>
      </c>
      <c r="G132" s="286">
        <f t="shared" si="9"/>
        <v>4480.6722689075632</v>
      </c>
      <c r="H132" s="287"/>
      <c r="I132" s="288"/>
    </row>
    <row r="133" spans="1:9" x14ac:dyDescent="0.25">
      <c r="A133" s="277"/>
      <c r="B133" s="277"/>
      <c r="C133" s="277"/>
      <c r="D133" s="290"/>
      <c r="E133" s="291"/>
      <c r="F133" s="292"/>
      <c r="G133" s="291"/>
      <c r="H133" s="280"/>
      <c r="I133" s="280"/>
    </row>
    <row r="134" spans="1:9" x14ac:dyDescent="0.25">
      <c r="A134" s="277"/>
      <c r="B134" s="277"/>
      <c r="C134" s="277"/>
      <c r="D134" s="290"/>
      <c r="E134" s="291"/>
      <c r="F134" s="292"/>
      <c r="G134" s="291"/>
      <c r="H134" s="280"/>
      <c r="I134" s="280"/>
    </row>
  </sheetData>
  <hyperlinks>
    <hyperlink ref="A1" r:id="rId1"/>
  </hyperlinks>
  <pageMargins left="0.7" right="0.7" top="0.78740157499999996" bottom="0.78740157499999996" header="0.3" footer="0.3"/>
  <pageSetup paperSize="9" orientation="portrait" horizontalDpi="4294967294" verticalDpi="4294967294"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I12"/>
  <sheetViews>
    <sheetView showGridLines="0" workbookViewId="0">
      <pane ySplit="2" topLeftCell="A3" activePane="bottomLeft" state="frozen"/>
      <selection activeCell="F1" sqref="F1"/>
      <selection pane="bottomLeft" activeCell="F3" sqref="F3"/>
    </sheetView>
  </sheetViews>
  <sheetFormatPr baseColWidth="10" defaultColWidth="11.42578125" defaultRowHeight="12.75" x14ac:dyDescent="0.25"/>
  <cols>
    <col min="1" max="1" width="20.85546875" style="19" bestFit="1" customWidth="1"/>
    <col min="2" max="2" width="12.5703125" style="19" bestFit="1" customWidth="1"/>
    <col min="3" max="3" width="58.5703125" style="20" customWidth="1"/>
    <col min="4" max="4" width="50.85546875" style="25" customWidth="1"/>
    <col min="5" max="5" width="13.85546875" style="29" customWidth="1"/>
    <col min="6" max="6" width="18.5703125" style="29" customWidth="1"/>
    <col min="7" max="7" width="16.140625" style="29" customWidth="1"/>
    <col min="8" max="8" width="9.28515625" style="36" customWidth="1"/>
    <col min="9" max="9" width="18.85546875" style="36" customWidth="1"/>
    <col min="10" max="16384" width="11.42578125" style="19"/>
  </cols>
  <sheetData>
    <row r="1" spans="1:9" ht="26.25" x14ac:dyDescent="0.25">
      <c r="A1" s="94" t="s">
        <v>2791</v>
      </c>
    </row>
    <row r="2" spans="1:9" s="101" customFormat="1" ht="30" customHeight="1" x14ac:dyDescent="0.25">
      <c r="A2" s="101" t="s">
        <v>144</v>
      </c>
      <c r="B2" s="99" t="s">
        <v>2782</v>
      </c>
      <c r="C2" s="99" t="s">
        <v>2780</v>
      </c>
      <c r="D2" s="99" t="s">
        <v>2781</v>
      </c>
      <c r="E2" s="127" t="s">
        <v>2815</v>
      </c>
      <c r="F2" s="121" t="s">
        <v>2816</v>
      </c>
      <c r="G2" s="121" t="s">
        <v>2817</v>
      </c>
      <c r="H2" s="127" t="s">
        <v>688</v>
      </c>
      <c r="I2" s="121" t="s">
        <v>2818</v>
      </c>
    </row>
    <row r="3" spans="1:9" ht="38.25" x14ac:dyDescent="0.25">
      <c r="A3" s="19" t="s">
        <v>231</v>
      </c>
      <c r="B3" s="19" t="s">
        <v>2632</v>
      </c>
      <c r="C3" s="20" t="s">
        <v>2633</v>
      </c>
      <c r="D3" s="25" t="s">
        <v>2634</v>
      </c>
      <c r="E3" s="135">
        <v>5006.4965999999995</v>
      </c>
      <c r="F3" s="136">
        <f t="shared" ref="F3:F12" si="0">SUM(E:E/1.19)</f>
        <v>4207.1399999999994</v>
      </c>
      <c r="G3" s="135">
        <f t="shared" ref="G3:G12" si="1">SUM(F:F/100*80)</f>
        <v>3365.7119999999995</v>
      </c>
      <c r="H3" s="36" t="s">
        <v>695</v>
      </c>
    </row>
    <row r="4" spans="1:9" ht="38.25" x14ac:dyDescent="0.25">
      <c r="A4" s="19" t="s">
        <v>236</v>
      </c>
      <c r="B4" s="19" t="s">
        <v>2635</v>
      </c>
      <c r="C4" s="20" t="s">
        <v>2637</v>
      </c>
      <c r="D4" s="25" t="s">
        <v>2636</v>
      </c>
      <c r="E4" s="137">
        <v>8344.1610000000001</v>
      </c>
      <c r="F4" s="100">
        <f t="shared" si="0"/>
        <v>7011.9000000000005</v>
      </c>
      <c r="G4" s="137">
        <f t="shared" si="1"/>
        <v>5609.52</v>
      </c>
    </row>
    <row r="5" spans="1:9" x14ac:dyDescent="0.25">
      <c r="A5" s="19" t="s">
        <v>236</v>
      </c>
      <c r="B5" s="19" t="s">
        <v>238</v>
      </c>
      <c r="C5" s="20" t="s">
        <v>1128</v>
      </c>
      <c r="D5" s="25" t="s">
        <v>240</v>
      </c>
      <c r="E5" s="137">
        <v>8344.1610000000001</v>
      </c>
      <c r="F5" s="100">
        <f t="shared" si="0"/>
        <v>7011.9000000000005</v>
      </c>
      <c r="G5" s="137">
        <f t="shared" si="1"/>
        <v>5609.52</v>
      </c>
    </row>
    <row r="6" spans="1:9" x14ac:dyDescent="0.25">
      <c r="A6" s="19" t="s">
        <v>1140</v>
      </c>
      <c r="B6" s="19" t="s">
        <v>1141</v>
      </c>
      <c r="C6" s="20" t="s">
        <v>1127</v>
      </c>
      <c r="D6" s="25" t="s">
        <v>239</v>
      </c>
      <c r="E6" s="137">
        <v>8344.1610000000001</v>
      </c>
      <c r="F6" s="100">
        <f t="shared" si="0"/>
        <v>7011.9000000000005</v>
      </c>
      <c r="G6" s="137">
        <f t="shared" si="1"/>
        <v>5609.52</v>
      </c>
    </row>
    <row r="7" spans="1:9" x14ac:dyDescent="0.25">
      <c r="A7" s="19" t="s">
        <v>1140</v>
      </c>
      <c r="B7" s="19" t="s">
        <v>1142</v>
      </c>
      <c r="C7" s="20" t="s">
        <v>1128</v>
      </c>
      <c r="D7" s="25" t="s">
        <v>240</v>
      </c>
      <c r="E7" s="137">
        <v>8344.1610000000001</v>
      </c>
      <c r="F7" s="100">
        <f t="shared" si="0"/>
        <v>7011.9000000000005</v>
      </c>
      <c r="G7" s="137">
        <f t="shared" si="1"/>
        <v>5609.52</v>
      </c>
    </row>
    <row r="8" spans="1:9" ht="25.5" x14ac:dyDescent="0.25">
      <c r="A8" s="19" t="s">
        <v>2171</v>
      </c>
      <c r="B8" s="19" t="s">
        <v>2166</v>
      </c>
      <c r="C8" s="20" t="s">
        <v>2625</v>
      </c>
      <c r="D8" s="25" t="s">
        <v>2362</v>
      </c>
      <c r="E8" s="137">
        <v>4498.9952000000003</v>
      </c>
      <c r="F8" s="100">
        <f t="shared" si="0"/>
        <v>3780.6682352941179</v>
      </c>
      <c r="G8" s="137">
        <f t="shared" si="1"/>
        <v>3024.5345882352944</v>
      </c>
    </row>
    <row r="9" spans="1:9" ht="38.25" x14ac:dyDescent="0.25">
      <c r="A9" s="19" t="s">
        <v>2172</v>
      </c>
      <c r="B9" s="19" t="s">
        <v>2167</v>
      </c>
      <c r="C9" s="20" t="s">
        <v>2173</v>
      </c>
      <c r="D9" s="25" t="s">
        <v>2629</v>
      </c>
      <c r="E9" s="137">
        <v>7899.0016000000014</v>
      </c>
      <c r="F9" s="100">
        <f t="shared" si="0"/>
        <v>6637.8164705882364</v>
      </c>
      <c r="G9" s="137">
        <f t="shared" si="1"/>
        <v>5310.2531764705891</v>
      </c>
    </row>
    <row r="10" spans="1:9" ht="38.25" x14ac:dyDescent="0.25">
      <c r="A10" s="19" t="s">
        <v>2174</v>
      </c>
      <c r="B10" s="19" t="s">
        <v>2168</v>
      </c>
      <c r="C10" s="20" t="s">
        <v>2626</v>
      </c>
      <c r="D10" s="25" t="s">
        <v>2628</v>
      </c>
      <c r="E10" s="137">
        <v>7899.0016000000014</v>
      </c>
      <c r="F10" s="100">
        <f t="shared" si="0"/>
        <v>6637.8164705882364</v>
      </c>
      <c r="G10" s="137">
        <f t="shared" si="1"/>
        <v>5310.2531764705891</v>
      </c>
    </row>
    <row r="11" spans="1:9" ht="38.25" x14ac:dyDescent="0.25">
      <c r="A11" s="19" t="s">
        <v>2172</v>
      </c>
      <c r="B11" s="19" t="s">
        <v>2169</v>
      </c>
      <c r="C11" s="20" t="s">
        <v>2627</v>
      </c>
      <c r="D11" s="25" t="s">
        <v>2630</v>
      </c>
      <c r="E11" s="137">
        <v>7899.0016000000014</v>
      </c>
      <c r="F11" s="100">
        <f t="shared" si="0"/>
        <v>6637.8164705882364</v>
      </c>
      <c r="G11" s="137">
        <f t="shared" si="1"/>
        <v>5310.2531764705891</v>
      </c>
    </row>
    <row r="12" spans="1:9" ht="27" customHeight="1" x14ac:dyDescent="0.25">
      <c r="A12" s="19" t="s">
        <v>2174</v>
      </c>
      <c r="B12" s="19" t="s">
        <v>2170</v>
      </c>
      <c r="C12" s="20" t="s">
        <v>2627</v>
      </c>
      <c r="D12" s="25" t="s">
        <v>2631</v>
      </c>
      <c r="E12" s="137">
        <v>7899.0016000000014</v>
      </c>
      <c r="F12" s="100">
        <f t="shared" si="0"/>
        <v>6637.8164705882364</v>
      </c>
      <c r="G12" s="137">
        <f t="shared" si="1"/>
        <v>5310.2531764705891</v>
      </c>
    </row>
  </sheetData>
  <hyperlinks>
    <hyperlink ref="A1" r:id="rId1"/>
  </hyperlinks>
  <pageMargins left="0.7" right="0.7" top="0.78740157499999996" bottom="0.78740157499999996" header="0.3" footer="0.3"/>
  <pageSetup paperSize="9" orientation="portrait"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I3"/>
  <sheetViews>
    <sheetView topLeftCell="C1" workbookViewId="0">
      <selection activeCell="G40" sqref="G40"/>
    </sheetView>
  </sheetViews>
  <sheetFormatPr baseColWidth="10" defaultRowHeight="15" x14ac:dyDescent="0.25"/>
  <cols>
    <col min="1" max="1" width="22.28515625" customWidth="1"/>
    <col min="2" max="2" width="18.7109375" customWidth="1"/>
    <col min="3" max="3" width="44.7109375" customWidth="1"/>
    <col min="4" max="4" width="55.5703125" customWidth="1"/>
    <col min="5" max="5" width="19.85546875" customWidth="1"/>
    <col min="6" max="6" width="17.28515625" customWidth="1"/>
    <col min="7" max="7" width="17.5703125" customWidth="1"/>
  </cols>
  <sheetData>
    <row r="1" spans="1:9" s="19" customFormat="1" ht="26.25" x14ac:dyDescent="0.25">
      <c r="A1" s="94" t="s">
        <v>2836</v>
      </c>
      <c r="C1" s="20"/>
      <c r="D1" s="25"/>
      <c r="E1" s="29"/>
      <c r="F1" s="29"/>
      <c r="G1" s="29"/>
      <c r="H1" s="36"/>
      <c r="I1" s="36"/>
    </row>
    <row r="2" spans="1:9" s="101" customFormat="1" ht="30" customHeight="1" x14ac:dyDescent="0.25">
      <c r="A2" s="195" t="s">
        <v>144</v>
      </c>
      <c r="B2" s="99" t="s">
        <v>2782</v>
      </c>
      <c r="C2" s="99" t="s">
        <v>2780</v>
      </c>
      <c r="D2" s="99" t="s">
        <v>2781</v>
      </c>
      <c r="E2" s="192" t="s">
        <v>2815</v>
      </c>
      <c r="F2" s="193" t="s">
        <v>2816</v>
      </c>
      <c r="G2" s="193" t="s">
        <v>2817</v>
      </c>
      <c r="H2" s="192" t="s">
        <v>688</v>
      </c>
      <c r="I2" s="194" t="s">
        <v>2818</v>
      </c>
    </row>
    <row r="3" spans="1:9" s="19" customFormat="1" ht="51" x14ac:dyDescent="0.25">
      <c r="A3" s="19" t="s">
        <v>2837</v>
      </c>
      <c r="B3" s="19" t="s">
        <v>2838</v>
      </c>
      <c r="C3" s="20" t="s">
        <v>2839</v>
      </c>
      <c r="D3" s="25" t="s">
        <v>2840</v>
      </c>
      <c r="E3" s="135">
        <v>8750</v>
      </c>
      <c r="F3" s="136">
        <f t="shared" ref="F3" si="0">SUM(E:E/1.19)</f>
        <v>7352.9411764705883</v>
      </c>
      <c r="G3" s="135">
        <f t="shared" ref="G3" si="1">SUM(F:F/100*80)</f>
        <v>5882.3529411764703</v>
      </c>
      <c r="H3" s="36"/>
      <c r="I3" s="36"/>
    </row>
  </sheetData>
  <hyperlinks>
    <hyperlink ref="A1" r:id="rId1" display="JAGUAR"/>
  </hyperlink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J191"/>
  <sheetViews>
    <sheetView showGridLines="0" zoomScaleNormal="100" workbookViewId="0">
      <pane ySplit="2" topLeftCell="A24" activePane="bottomLeft" state="frozen"/>
      <selection pane="bottomLeft" activeCell="B33" sqref="B33"/>
    </sheetView>
  </sheetViews>
  <sheetFormatPr baseColWidth="10" defaultColWidth="11.42578125" defaultRowHeight="12.75" x14ac:dyDescent="0.25"/>
  <cols>
    <col min="1" max="1" width="28.28515625" style="20" bestFit="1" customWidth="1"/>
    <col min="2" max="2" width="13.85546875" style="20" bestFit="1" customWidth="1"/>
    <col min="3" max="3" width="55.7109375" style="20" bestFit="1" customWidth="1"/>
    <col min="4" max="4" width="52.5703125" style="20" customWidth="1"/>
    <col min="5" max="5" width="16.42578125" style="36" customWidth="1"/>
    <col min="6" max="6" width="17.7109375" style="36" customWidth="1"/>
    <col min="7" max="7" width="17.85546875" style="36" customWidth="1"/>
    <col min="8" max="8" width="11.28515625" style="67" customWidth="1"/>
    <col min="9" max="9" width="17.5703125" style="67" customWidth="1"/>
    <col min="10" max="16384" width="11.42578125" style="20"/>
  </cols>
  <sheetData>
    <row r="1" spans="1:10" ht="26.25" x14ac:dyDescent="0.25">
      <c r="A1" s="106" t="s">
        <v>2792</v>
      </c>
    </row>
    <row r="2" spans="1:10" s="95" customFormat="1" ht="30" customHeight="1" x14ac:dyDescent="0.25">
      <c r="A2" s="95" t="s">
        <v>144</v>
      </c>
      <c r="B2" s="99" t="s">
        <v>2782</v>
      </c>
      <c r="C2" s="99" t="s">
        <v>2780</v>
      </c>
      <c r="D2" s="99" t="s">
        <v>2781</v>
      </c>
      <c r="E2" s="127" t="s">
        <v>2815</v>
      </c>
      <c r="F2" s="121" t="s">
        <v>2816</v>
      </c>
      <c r="G2" s="121" t="s">
        <v>2817</v>
      </c>
      <c r="H2" s="127" t="s">
        <v>688</v>
      </c>
      <c r="I2" s="121" t="s">
        <v>2818</v>
      </c>
    </row>
    <row r="3" spans="1:10" x14ac:dyDescent="0.25">
      <c r="A3" s="20" t="s">
        <v>751</v>
      </c>
      <c r="B3" s="20" t="s">
        <v>752</v>
      </c>
      <c r="C3" s="20" t="s">
        <v>754</v>
      </c>
      <c r="D3" s="20" t="s">
        <v>756</v>
      </c>
      <c r="E3" s="138">
        <v>5700.8021000000008</v>
      </c>
      <c r="F3" s="36">
        <f t="shared" ref="F3:F34" si="0">SUM(E:E/1.19)</f>
        <v>4790.5900000000011</v>
      </c>
      <c r="G3" s="36">
        <f t="shared" ref="G3:G34" si="1">SUM(F:F/100*80)</f>
        <v>3832.4720000000007</v>
      </c>
      <c r="H3" s="36"/>
      <c r="I3" s="36" t="s">
        <v>695</v>
      </c>
    </row>
    <row r="4" spans="1:10" x14ac:dyDescent="0.25">
      <c r="A4" s="20" t="s">
        <v>751</v>
      </c>
      <c r="B4" s="20" t="s">
        <v>753</v>
      </c>
      <c r="C4" s="20" t="s">
        <v>755</v>
      </c>
      <c r="D4" s="20" t="s">
        <v>757</v>
      </c>
      <c r="E4" s="139">
        <v>996.8011200000002</v>
      </c>
      <c r="F4" s="36">
        <f t="shared" si="0"/>
        <v>837.64800000000025</v>
      </c>
      <c r="G4" s="36">
        <f t="shared" si="1"/>
        <v>670.11840000000018</v>
      </c>
      <c r="H4" s="36"/>
      <c r="I4" s="36"/>
      <c r="J4" s="241"/>
    </row>
    <row r="5" spans="1:10" x14ac:dyDescent="0.25">
      <c r="A5" s="20" t="s">
        <v>759</v>
      </c>
      <c r="B5" s="20" t="s">
        <v>760</v>
      </c>
      <c r="C5" s="20" t="s">
        <v>764</v>
      </c>
      <c r="D5" s="20" t="s">
        <v>702</v>
      </c>
      <c r="E5" s="139">
        <v>5006.4965999999995</v>
      </c>
      <c r="F5" s="36">
        <f t="shared" si="0"/>
        <v>4207.1399999999994</v>
      </c>
      <c r="G5" s="36">
        <f t="shared" si="1"/>
        <v>3365.7119999999995</v>
      </c>
      <c r="H5" s="36" t="s">
        <v>695</v>
      </c>
      <c r="I5" s="36"/>
    </row>
    <row r="6" spans="1:10" x14ac:dyDescent="0.25">
      <c r="A6" s="20" t="s">
        <v>1834</v>
      </c>
      <c r="B6" s="20" t="s">
        <v>1835</v>
      </c>
      <c r="C6" s="20" t="s">
        <v>1836</v>
      </c>
      <c r="D6" s="20" t="s">
        <v>1837</v>
      </c>
      <c r="E6" s="139">
        <v>5525.6888399999989</v>
      </c>
      <c r="F6" s="36">
        <f t="shared" si="0"/>
        <v>4643.4359999999997</v>
      </c>
      <c r="G6" s="36">
        <f t="shared" si="1"/>
        <v>3714.7487999999998</v>
      </c>
      <c r="H6" s="36"/>
      <c r="I6" s="36"/>
    </row>
    <row r="7" spans="1:10" x14ac:dyDescent="0.25">
      <c r="A7" s="20" t="s">
        <v>2966</v>
      </c>
      <c r="B7" s="20" t="s">
        <v>761</v>
      </c>
      <c r="C7" s="20" t="s">
        <v>767</v>
      </c>
      <c r="D7" s="20" t="s">
        <v>765</v>
      </c>
      <c r="E7" s="139">
        <v>3012.7944000000002</v>
      </c>
      <c r="F7" s="36">
        <f t="shared" si="0"/>
        <v>2531.7600000000002</v>
      </c>
      <c r="G7" s="36">
        <f t="shared" si="1"/>
        <v>2025.4080000000001</v>
      </c>
      <c r="H7" s="36"/>
      <c r="I7" s="36"/>
    </row>
    <row r="8" spans="1:10" x14ac:dyDescent="0.25">
      <c r="A8" s="20" t="s">
        <v>2966</v>
      </c>
      <c r="B8" s="20" t="s">
        <v>762</v>
      </c>
      <c r="C8" s="20" t="s">
        <v>768</v>
      </c>
      <c r="D8" s="20" t="s">
        <v>766</v>
      </c>
      <c r="E8" s="139">
        <v>3684.7921600000009</v>
      </c>
      <c r="F8" s="36">
        <f t="shared" si="0"/>
        <v>3096.4640000000009</v>
      </c>
      <c r="G8" s="36">
        <f t="shared" si="1"/>
        <v>2477.1712000000007</v>
      </c>
      <c r="H8" s="36"/>
      <c r="I8" s="36"/>
    </row>
    <row r="9" spans="1:10" x14ac:dyDescent="0.25">
      <c r="A9" s="20" t="s">
        <v>2966</v>
      </c>
      <c r="B9" s="20" t="s">
        <v>2957</v>
      </c>
      <c r="C9" s="20" t="s">
        <v>2959</v>
      </c>
      <c r="D9" s="20" t="s">
        <v>2961</v>
      </c>
      <c r="E9" s="126">
        <v>3399</v>
      </c>
      <c r="F9" s="143">
        <f t="shared" si="0"/>
        <v>2856.3025210084033</v>
      </c>
      <c r="G9" s="143">
        <f t="shared" si="1"/>
        <v>2285.042016806723</v>
      </c>
      <c r="H9" s="191"/>
      <c r="I9" s="191"/>
    </row>
    <row r="10" spans="1:10" x14ac:dyDescent="0.25">
      <c r="A10" s="20" t="s">
        <v>2966</v>
      </c>
      <c r="B10" s="20" t="s">
        <v>2958</v>
      </c>
      <c r="C10" s="20" t="s">
        <v>2960</v>
      </c>
      <c r="D10" s="20" t="s">
        <v>2962</v>
      </c>
      <c r="E10" s="126">
        <v>3999</v>
      </c>
      <c r="F10" s="143">
        <f t="shared" si="0"/>
        <v>3360.5042016806724</v>
      </c>
      <c r="G10" s="143">
        <f t="shared" si="1"/>
        <v>2688.4033613445376</v>
      </c>
      <c r="H10" s="191"/>
      <c r="I10" s="191"/>
    </row>
    <row r="11" spans="1:10" x14ac:dyDescent="0.25">
      <c r="A11" s="20" t="s">
        <v>2966</v>
      </c>
      <c r="B11" s="20" t="s">
        <v>763</v>
      </c>
      <c r="C11" s="20" t="s">
        <v>288</v>
      </c>
      <c r="D11" s="20" t="s">
        <v>132</v>
      </c>
      <c r="E11" s="139">
        <v>1220.7948200000001</v>
      </c>
      <c r="F11" s="36">
        <f t="shared" si="0"/>
        <v>1025.8780000000002</v>
      </c>
      <c r="G11" s="36">
        <f t="shared" si="1"/>
        <v>820.70240000000013</v>
      </c>
      <c r="H11" s="36"/>
      <c r="I11" s="36"/>
      <c r="J11" s="241"/>
    </row>
    <row r="12" spans="1:10" x14ac:dyDescent="0.25">
      <c r="A12" s="20" t="s">
        <v>770</v>
      </c>
      <c r="B12" s="20" t="s">
        <v>771</v>
      </c>
      <c r="C12" s="20" t="s">
        <v>1576</v>
      </c>
      <c r="D12" s="20" t="s">
        <v>1944</v>
      </c>
      <c r="E12" s="139">
        <v>5588.7969199999998</v>
      </c>
      <c r="F12" s="36">
        <f t="shared" si="0"/>
        <v>4696.4679999999998</v>
      </c>
      <c r="G12" s="36">
        <f t="shared" si="1"/>
        <v>3757.1743999999999</v>
      </c>
      <c r="H12" s="36"/>
      <c r="I12" s="36"/>
    </row>
    <row r="13" spans="1:10" x14ac:dyDescent="0.25">
      <c r="A13" s="20" t="s">
        <v>770</v>
      </c>
      <c r="B13" s="20" t="s">
        <v>772</v>
      </c>
      <c r="C13" s="20" t="s">
        <v>774</v>
      </c>
      <c r="D13" s="20" t="s">
        <v>1943</v>
      </c>
      <c r="E13" s="139">
        <v>6708.7987400000011</v>
      </c>
      <c r="F13" s="36">
        <f t="shared" si="0"/>
        <v>5637.6460000000015</v>
      </c>
      <c r="G13" s="36">
        <f t="shared" si="1"/>
        <v>4510.1168000000016</v>
      </c>
    </row>
    <row r="14" spans="1:10" ht="25.5" x14ac:dyDescent="0.25">
      <c r="A14" s="20" t="s">
        <v>770</v>
      </c>
      <c r="B14" s="20" t="s">
        <v>1577</v>
      </c>
      <c r="C14" s="20" t="s">
        <v>1575</v>
      </c>
      <c r="D14" s="20" t="s">
        <v>1945</v>
      </c>
      <c r="E14" s="139">
        <v>7156.8028000000004</v>
      </c>
      <c r="F14" s="36">
        <f t="shared" si="0"/>
        <v>6014.1200000000008</v>
      </c>
      <c r="G14" s="36">
        <f t="shared" si="1"/>
        <v>4811.2960000000003</v>
      </c>
      <c r="H14" s="67" t="s">
        <v>695</v>
      </c>
    </row>
    <row r="15" spans="1:10" ht="51" x14ac:dyDescent="0.25">
      <c r="A15" s="20" t="s">
        <v>2967</v>
      </c>
      <c r="B15" s="20" t="s">
        <v>2968</v>
      </c>
      <c r="C15" s="20" t="s">
        <v>2971</v>
      </c>
      <c r="D15" s="20" t="s">
        <v>2974</v>
      </c>
      <c r="E15" s="126">
        <v>5956.5</v>
      </c>
      <c r="F15" s="143">
        <f t="shared" si="0"/>
        <v>5005.4621848739498</v>
      </c>
      <c r="G15" s="143">
        <f t="shared" si="1"/>
        <v>4004.3697478991598</v>
      </c>
      <c r="H15" s="191"/>
      <c r="I15" s="191"/>
    </row>
    <row r="16" spans="1:10" ht="25.5" x14ac:dyDescent="0.25">
      <c r="A16" s="209" t="s">
        <v>2967</v>
      </c>
      <c r="B16" s="20" t="s">
        <v>2969</v>
      </c>
      <c r="C16" s="20" t="s">
        <v>2973</v>
      </c>
      <c r="D16" s="20" t="s">
        <v>2975</v>
      </c>
      <c r="E16" s="126">
        <v>950</v>
      </c>
      <c r="F16" s="143">
        <f t="shared" si="0"/>
        <v>798.31932773109247</v>
      </c>
      <c r="G16" s="143">
        <f t="shared" si="1"/>
        <v>638.65546218487395</v>
      </c>
      <c r="H16" s="191"/>
      <c r="I16" s="191"/>
    </row>
    <row r="17" spans="1:10" ht="25.5" x14ac:dyDescent="0.25">
      <c r="A17" s="20" t="s">
        <v>2967</v>
      </c>
      <c r="B17" s="20" t="s">
        <v>2970</v>
      </c>
      <c r="C17" s="20" t="s">
        <v>2972</v>
      </c>
      <c r="D17" s="20" t="s">
        <v>2976</v>
      </c>
      <c r="E17" s="126">
        <v>5006.5</v>
      </c>
      <c r="F17" s="143">
        <f t="shared" si="0"/>
        <v>4207.1428571428569</v>
      </c>
      <c r="G17" s="143">
        <f t="shared" si="1"/>
        <v>3365.7142857142853</v>
      </c>
      <c r="H17" s="191"/>
      <c r="I17" s="191"/>
    </row>
    <row r="18" spans="1:10" x14ac:dyDescent="0.25">
      <c r="A18" s="20" t="s">
        <v>1838</v>
      </c>
      <c r="B18" s="20" t="s">
        <v>1840</v>
      </c>
      <c r="C18" s="20" t="s">
        <v>784</v>
      </c>
      <c r="D18" s="20" t="s">
        <v>785</v>
      </c>
      <c r="E18" s="139">
        <v>6119.0514000000003</v>
      </c>
      <c r="F18" s="36">
        <f t="shared" si="0"/>
        <v>5142.0600000000004</v>
      </c>
      <c r="G18" s="36">
        <f t="shared" si="1"/>
        <v>4113.648000000001</v>
      </c>
      <c r="I18" s="67" t="s">
        <v>695</v>
      </c>
    </row>
    <row r="19" spans="1:10" x14ac:dyDescent="0.25">
      <c r="A19" s="20" t="s">
        <v>1838</v>
      </c>
      <c r="B19" s="20" t="s">
        <v>2552</v>
      </c>
      <c r="C19" s="20" t="s">
        <v>2548</v>
      </c>
      <c r="D19" s="20" t="s">
        <v>2549</v>
      </c>
      <c r="E19" s="139">
        <v>3801.2289000000001</v>
      </c>
      <c r="F19" s="36">
        <f t="shared" si="0"/>
        <v>3194.3100000000004</v>
      </c>
      <c r="G19" s="36">
        <f t="shared" si="1"/>
        <v>2555.4480000000003</v>
      </c>
    </row>
    <row r="20" spans="1:10" x14ac:dyDescent="0.25">
      <c r="A20" s="20" t="s">
        <v>1839</v>
      </c>
      <c r="B20" s="20" t="s">
        <v>2551</v>
      </c>
      <c r="C20" s="20" t="s">
        <v>2550</v>
      </c>
      <c r="D20" s="20" t="s">
        <v>2553</v>
      </c>
      <c r="E20" s="139">
        <v>4580.0172600000005</v>
      </c>
      <c r="F20" s="36">
        <f t="shared" si="0"/>
        <v>3848.7540000000008</v>
      </c>
      <c r="G20" s="36">
        <f t="shared" si="1"/>
        <v>3079.003200000001</v>
      </c>
    </row>
    <row r="21" spans="1:10" ht="28.5" customHeight="1" x14ac:dyDescent="0.25">
      <c r="A21" s="20" t="s">
        <v>795</v>
      </c>
      <c r="B21" s="20" t="s">
        <v>2573</v>
      </c>
      <c r="C21" s="20" t="s">
        <v>2574</v>
      </c>
      <c r="D21" s="20" t="s">
        <v>2575</v>
      </c>
      <c r="E21" s="139">
        <v>18486.952260000005</v>
      </c>
      <c r="F21" s="36">
        <f t="shared" si="0"/>
        <v>15535.254000000004</v>
      </c>
      <c r="G21" s="36">
        <f t="shared" si="1"/>
        <v>12428.203200000004</v>
      </c>
    </row>
    <row r="22" spans="1:10" ht="38.25" x14ac:dyDescent="0.25">
      <c r="A22" s="20" t="s">
        <v>1848</v>
      </c>
      <c r="B22" s="20" t="s">
        <v>2576</v>
      </c>
      <c r="C22" s="20" t="s">
        <v>2577</v>
      </c>
      <c r="D22" s="20" t="s">
        <v>2578</v>
      </c>
      <c r="E22" s="139">
        <v>18486.952260000005</v>
      </c>
      <c r="F22" s="36">
        <f t="shared" si="0"/>
        <v>15535.254000000004</v>
      </c>
      <c r="G22" s="36">
        <f t="shared" si="1"/>
        <v>12428.203200000004</v>
      </c>
    </row>
    <row r="23" spans="1:10" x14ac:dyDescent="0.25">
      <c r="A23" s="20" t="s">
        <v>789</v>
      </c>
      <c r="B23" s="20" t="s">
        <v>790</v>
      </c>
      <c r="C23" s="20" t="s">
        <v>1841</v>
      </c>
      <c r="D23" s="20" t="s">
        <v>776</v>
      </c>
      <c r="E23" s="139">
        <v>7156.8028000000004</v>
      </c>
      <c r="F23" s="36">
        <f t="shared" si="0"/>
        <v>6014.1200000000008</v>
      </c>
      <c r="G23" s="36">
        <f t="shared" si="1"/>
        <v>4811.2960000000003</v>
      </c>
      <c r="H23" s="67" t="s">
        <v>695</v>
      </c>
    </row>
    <row r="24" spans="1:10" x14ac:dyDescent="0.25">
      <c r="A24" s="20" t="s">
        <v>789</v>
      </c>
      <c r="B24" s="20" t="s">
        <v>1574</v>
      </c>
      <c r="C24" s="20" t="s">
        <v>1842</v>
      </c>
      <c r="D24" s="20" t="s">
        <v>776</v>
      </c>
      <c r="E24" s="139">
        <v>6708.7987400000011</v>
      </c>
      <c r="F24" s="36">
        <f t="shared" si="0"/>
        <v>5637.6460000000015</v>
      </c>
      <c r="G24" s="36">
        <f t="shared" si="1"/>
        <v>4510.1168000000016</v>
      </c>
    </row>
    <row r="25" spans="1:10" x14ac:dyDescent="0.25">
      <c r="A25" s="20" t="s">
        <v>789</v>
      </c>
      <c r="B25" s="20" t="s">
        <v>791</v>
      </c>
      <c r="C25" s="20" t="s">
        <v>793</v>
      </c>
      <c r="D25" s="20" t="s">
        <v>792</v>
      </c>
      <c r="E25" s="139">
        <v>5588.7969199999998</v>
      </c>
      <c r="F25" s="36">
        <f t="shared" si="0"/>
        <v>4696.4679999999998</v>
      </c>
      <c r="G25" s="36">
        <f t="shared" si="1"/>
        <v>3757.1743999999999</v>
      </c>
    </row>
    <row r="26" spans="1:10" x14ac:dyDescent="0.25">
      <c r="A26" s="20" t="s">
        <v>1843</v>
      </c>
      <c r="B26" s="20" t="s">
        <v>1580</v>
      </c>
      <c r="C26" s="20" t="s">
        <v>1846</v>
      </c>
      <c r="D26" s="20" t="s">
        <v>1847</v>
      </c>
      <c r="E26" s="139">
        <v>6148.806160000001</v>
      </c>
      <c r="F26" s="36">
        <f t="shared" si="0"/>
        <v>5167.0640000000012</v>
      </c>
      <c r="G26" s="36">
        <f t="shared" si="1"/>
        <v>4133.6512000000012</v>
      </c>
    </row>
    <row r="27" spans="1:10" ht="38.25" x14ac:dyDescent="0.25">
      <c r="A27" s="20" t="s">
        <v>1843</v>
      </c>
      <c r="B27" s="20" t="s">
        <v>1579</v>
      </c>
      <c r="C27" s="20" t="s">
        <v>1578</v>
      </c>
      <c r="D27" s="20" t="s">
        <v>1845</v>
      </c>
      <c r="E27" s="139">
        <v>1108.8063000000002</v>
      </c>
      <c r="F27" s="36">
        <f t="shared" si="0"/>
        <v>931.77000000000021</v>
      </c>
      <c r="G27" s="36">
        <f t="shared" si="1"/>
        <v>745.41600000000017</v>
      </c>
    </row>
    <row r="28" spans="1:10" ht="25.5" x14ac:dyDescent="0.25">
      <c r="A28" s="20" t="s">
        <v>3053</v>
      </c>
      <c r="B28" s="20" t="s">
        <v>1844</v>
      </c>
      <c r="C28" s="20" t="s">
        <v>3054</v>
      </c>
      <c r="D28" s="20" t="s">
        <v>3055</v>
      </c>
      <c r="E28" s="139">
        <v>1108.8063000000002</v>
      </c>
      <c r="F28" s="36">
        <f t="shared" si="0"/>
        <v>931.77000000000021</v>
      </c>
      <c r="G28" s="36">
        <f t="shared" si="1"/>
        <v>745.41600000000017</v>
      </c>
    </row>
    <row r="29" spans="1:10" ht="51" x14ac:dyDescent="0.25">
      <c r="A29" s="20" t="s">
        <v>3053</v>
      </c>
      <c r="B29" s="20" t="s">
        <v>2323</v>
      </c>
      <c r="C29" s="20" t="s">
        <v>2772</v>
      </c>
      <c r="D29" s="20" t="s">
        <v>2773</v>
      </c>
      <c r="E29" s="139">
        <v>6148.811200000001</v>
      </c>
      <c r="F29" s="36">
        <f t="shared" si="0"/>
        <v>5167.0682352941185</v>
      </c>
      <c r="G29" s="36">
        <f t="shared" si="1"/>
        <v>4133.6545882352948</v>
      </c>
      <c r="I29" s="67" t="s">
        <v>695</v>
      </c>
    </row>
    <row r="30" spans="1:10" x14ac:dyDescent="0.25">
      <c r="A30" s="20" t="s">
        <v>804</v>
      </c>
      <c r="B30" s="20" t="s">
        <v>2394</v>
      </c>
      <c r="C30" s="20" t="s">
        <v>807</v>
      </c>
      <c r="D30" s="20" t="s">
        <v>809</v>
      </c>
      <c r="E30" s="139">
        <v>7268.8079799999996</v>
      </c>
      <c r="F30" s="36">
        <f t="shared" si="0"/>
        <v>6108.2420000000002</v>
      </c>
      <c r="G30" s="36">
        <f t="shared" si="1"/>
        <v>4886.5936000000002</v>
      </c>
      <c r="I30" s="67" t="s">
        <v>695</v>
      </c>
    </row>
    <row r="31" spans="1:10" ht="25.5" x14ac:dyDescent="0.25">
      <c r="A31" s="20" t="s">
        <v>804</v>
      </c>
      <c r="B31" s="20" t="s">
        <v>805</v>
      </c>
      <c r="C31" s="20" t="s">
        <v>2395</v>
      </c>
      <c r="D31" s="20" t="s">
        <v>2396</v>
      </c>
      <c r="E31" s="139">
        <v>6702.8864000000012</v>
      </c>
      <c r="F31" s="36">
        <f t="shared" si="0"/>
        <v>5632.6776470588247</v>
      </c>
      <c r="G31" s="36">
        <f t="shared" si="1"/>
        <v>4506.1421176470603</v>
      </c>
      <c r="I31" s="67" t="s">
        <v>695</v>
      </c>
    </row>
    <row r="32" spans="1:10" ht="25.5" x14ac:dyDescent="0.25">
      <c r="A32" s="20" t="s">
        <v>1492</v>
      </c>
      <c r="B32" s="20" t="s">
        <v>806</v>
      </c>
      <c r="C32" s="20" t="s">
        <v>808</v>
      </c>
      <c r="D32" s="20" t="s">
        <v>369</v>
      </c>
      <c r="E32" s="139">
        <v>1668.7988799999998</v>
      </c>
      <c r="F32" s="36">
        <f t="shared" si="0"/>
        <v>1402.3519999999999</v>
      </c>
      <c r="G32" s="36">
        <f t="shared" si="1"/>
        <v>1121.8815999999997</v>
      </c>
      <c r="J32" s="241"/>
    </row>
    <row r="33" spans="1:10" ht="25.5" x14ac:dyDescent="0.25">
      <c r="A33" s="20" t="s">
        <v>1492</v>
      </c>
      <c r="B33" s="20" t="s">
        <v>1686</v>
      </c>
      <c r="C33" s="20" t="s">
        <v>1684</v>
      </c>
      <c r="D33" s="20" t="s">
        <v>1685</v>
      </c>
      <c r="E33" s="139">
        <v>2452.7999874000002</v>
      </c>
      <c r="F33" s="36">
        <f t="shared" si="0"/>
        <v>2061.1764600000001</v>
      </c>
      <c r="G33" s="36">
        <f t="shared" si="1"/>
        <v>1648.9411680000001</v>
      </c>
      <c r="J33" s="241"/>
    </row>
    <row r="34" spans="1:10" ht="25.5" x14ac:dyDescent="0.25">
      <c r="A34" s="20" t="s">
        <v>811</v>
      </c>
      <c r="B34" s="20" t="s">
        <v>812</v>
      </c>
      <c r="C34" s="20" t="s">
        <v>2187</v>
      </c>
      <c r="D34" s="20" t="s">
        <v>2188</v>
      </c>
      <c r="E34" s="139">
        <v>9445.2736000000023</v>
      </c>
      <c r="F34" s="36">
        <f t="shared" si="0"/>
        <v>7937.2047058823555</v>
      </c>
      <c r="G34" s="36">
        <f t="shared" si="1"/>
        <v>6349.7637647058846</v>
      </c>
      <c r="I34" s="67" t="s">
        <v>695</v>
      </c>
    </row>
    <row r="35" spans="1:10" x14ac:dyDescent="0.25">
      <c r="A35" s="20" t="s">
        <v>811</v>
      </c>
      <c r="B35" s="20" t="s">
        <v>2320</v>
      </c>
      <c r="C35" s="20" t="s">
        <v>2321</v>
      </c>
      <c r="D35" s="20" t="s">
        <v>2322</v>
      </c>
      <c r="E35" s="139">
        <v>9683.6432000000023</v>
      </c>
      <c r="F35" s="36">
        <f t="shared" ref="F35:F56" si="2">SUM(E:E/1.19)</f>
        <v>8137.5152941176493</v>
      </c>
      <c r="G35" s="36">
        <f t="shared" ref="G35:G56" si="3">SUM(F:F/100*80)</f>
        <v>6510.0122352941198</v>
      </c>
    </row>
    <row r="36" spans="1:10" ht="25.5" x14ac:dyDescent="0.25">
      <c r="A36" s="20" t="s">
        <v>811</v>
      </c>
      <c r="B36" s="20" t="s">
        <v>813</v>
      </c>
      <c r="C36" s="20" t="s">
        <v>814</v>
      </c>
      <c r="D36" s="20" t="s">
        <v>817</v>
      </c>
      <c r="E36" s="139">
        <v>3148.7400000000002</v>
      </c>
      <c r="F36" s="36">
        <f t="shared" si="2"/>
        <v>2646.0000000000005</v>
      </c>
      <c r="G36" s="36">
        <f t="shared" si="3"/>
        <v>2116.8000000000002</v>
      </c>
    </row>
    <row r="37" spans="1:10" x14ac:dyDescent="0.25">
      <c r="A37" s="20" t="s">
        <v>811</v>
      </c>
      <c r="B37" s="20" t="s">
        <v>806</v>
      </c>
      <c r="C37" s="20" t="s">
        <v>288</v>
      </c>
      <c r="D37" s="20" t="s">
        <v>819</v>
      </c>
      <c r="E37" s="139">
        <v>1668.7988799999998</v>
      </c>
      <c r="F37" s="36">
        <f t="shared" si="2"/>
        <v>1402.3519999999999</v>
      </c>
      <c r="G37" s="36">
        <f t="shared" si="3"/>
        <v>1121.8815999999997</v>
      </c>
      <c r="H37" s="36"/>
      <c r="I37" s="36"/>
      <c r="J37" s="241"/>
    </row>
    <row r="38" spans="1:10" ht="25.5" x14ac:dyDescent="0.25">
      <c r="A38" s="20" t="s">
        <v>1492</v>
      </c>
      <c r="B38" s="20" t="s">
        <v>1686</v>
      </c>
      <c r="C38" s="20" t="s">
        <v>1684</v>
      </c>
      <c r="D38" s="20" t="s">
        <v>1685</v>
      </c>
      <c r="E38" s="139">
        <v>2452.7999874000002</v>
      </c>
      <c r="F38" s="36">
        <f t="shared" si="2"/>
        <v>2061.1764600000001</v>
      </c>
      <c r="G38" s="36">
        <f t="shared" si="3"/>
        <v>1648.9411680000001</v>
      </c>
      <c r="J38" s="241"/>
    </row>
    <row r="39" spans="1:10" x14ac:dyDescent="0.25">
      <c r="A39" s="20" t="s">
        <v>1431</v>
      </c>
      <c r="B39" s="20" t="s">
        <v>1430</v>
      </c>
      <c r="C39" s="20" t="s">
        <v>1434</v>
      </c>
      <c r="D39" s="20" t="s">
        <v>1432</v>
      </c>
      <c r="E39" s="139">
        <v>7268.8079799999996</v>
      </c>
      <c r="F39" s="36">
        <f t="shared" si="2"/>
        <v>6108.2420000000002</v>
      </c>
      <c r="G39" s="36">
        <f t="shared" si="3"/>
        <v>4886.5936000000002</v>
      </c>
      <c r="H39" s="36"/>
      <c r="I39" s="36"/>
    </row>
    <row r="40" spans="1:10" ht="25.5" x14ac:dyDescent="0.25">
      <c r="A40" s="20" t="s">
        <v>1492</v>
      </c>
      <c r="B40" s="20" t="s">
        <v>806</v>
      </c>
      <c r="C40" s="20" t="s">
        <v>808</v>
      </c>
      <c r="D40" s="20" t="s">
        <v>369</v>
      </c>
      <c r="E40" s="139">
        <v>1668.7988799999998</v>
      </c>
      <c r="F40" s="36">
        <f t="shared" si="2"/>
        <v>1402.3519999999999</v>
      </c>
      <c r="G40" s="36">
        <f t="shared" si="3"/>
        <v>1121.8815999999997</v>
      </c>
      <c r="H40" s="36"/>
      <c r="I40" s="36"/>
      <c r="J40" s="241"/>
    </row>
    <row r="41" spans="1:10" ht="25.5" x14ac:dyDescent="0.25">
      <c r="A41" s="20" t="s">
        <v>1492</v>
      </c>
      <c r="B41" s="20" t="s">
        <v>1686</v>
      </c>
      <c r="C41" s="20" t="s">
        <v>1684</v>
      </c>
      <c r="D41" s="20" t="s">
        <v>1685</v>
      </c>
      <c r="E41" s="139">
        <v>2452.7999874000002</v>
      </c>
      <c r="F41" s="36">
        <f t="shared" si="2"/>
        <v>2061.1764600000001</v>
      </c>
      <c r="G41" s="36">
        <f t="shared" si="3"/>
        <v>1648.9411680000001</v>
      </c>
      <c r="H41" s="36"/>
      <c r="I41" s="36"/>
      <c r="J41" s="241"/>
    </row>
    <row r="42" spans="1:10" x14ac:dyDescent="0.25">
      <c r="A42" s="20" t="s">
        <v>1562</v>
      </c>
      <c r="B42" s="20" t="s">
        <v>1563</v>
      </c>
      <c r="C42" s="20" t="s">
        <v>1564</v>
      </c>
      <c r="D42" s="20" t="s">
        <v>1565</v>
      </c>
      <c r="E42" s="139">
        <v>6708.7987400000011</v>
      </c>
      <c r="F42" s="36">
        <f t="shared" si="2"/>
        <v>5637.6460000000015</v>
      </c>
      <c r="G42" s="36">
        <f t="shared" si="3"/>
        <v>4510.1168000000016</v>
      </c>
      <c r="H42" s="36"/>
      <c r="I42" s="36"/>
    </row>
    <row r="43" spans="1:10" x14ac:dyDescent="0.25">
      <c r="A43" s="20" t="s">
        <v>1562</v>
      </c>
      <c r="B43" s="20" t="s">
        <v>1566</v>
      </c>
      <c r="C43" s="20" t="s">
        <v>808</v>
      </c>
      <c r="D43" s="20" t="s">
        <v>369</v>
      </c>
      <c r="E43" s="139">
        <v>2116.80294</v>
      </c>
      <c r="F43" s="36">
        <f t="shared" si="2"/>
        <v>1778.826</v>
      </c>
      <c r="G43" s="36">
        <f t="shared" si="3"/>
        <v>1423.0608000000002</v>
      </c>
      <c r="H43" s="36"/>
      <c r="I43" s="36"/>
      <c r="J43" s="241"/>
    </row>
    <row r="44" spans="1:10" x14ac:dyDescent="0.25">
      <c r="A44" s="20" t="s">
        <v>1562</v>
      </c>
      <c r="B44" s="20" t="s">
        <v>2229</v>
      </c>
      <c r="C44" s="20" t="s">
        <v>2231</v>
      </c>
      <c r="D44" s="20" t="s">
        <v>2230</v>
      </c>
      <c r="E44" s="139">
        <v>2900.8</v>
      </c>
      <c r="F44" s="36">
        <f t="shared" si="2"/>
        <v>2437.6470588235297</v>
      </c>
      <c r="G44" s="36">
        <f t="shared" si="3"/>
        <v>1950.1176470588236</v>
      </c>
      <c r="H44" s="36"/>
      <c r="I44" s="36"/>
      <c r="J44" s="241"/>
    </row>
    <row r="45" spans="1:10" ht="25.5" x14ac:dyDescent="0.25">
      <c r="A45" s="20" t="s">
        <v>1562</v>
      </c>
      <c r="B45" s="20" t="s">
        <v>1567</v>
      </c>
      <c r="C45" s="20" t="s">
        <v>2891</v>
      </c>
      <c r="D45" s="20" t="s">
        <v>2892</v>
      </c>
      <c r="E45" s="139">
        <v>1108.8063000000002</v>
      </c>
      <c r="F45" s="36">
        <f t="shared" si="2"/>
        <v>931.77000000000021</v>
      </c>
      <c r="G45" s="36">
        <f t="shared" si="3"/>
        <v>745.41600000000017</v>
      </c>
    </row>
    <row r="46" spans="1:10" ht="38.25" x14ac:dyDescent="0.25">
      <c r="A46" s="20" t="s">
        <v>1568</v>
      </c>
      <c r="B46" s="20" t="s">
        <v>1572</v>
      </c>
      <c r="C46" s="20" t="s">
        <v>2937</v>
      </c>
      <c r="D46" s="20" t="s">
        <v>2940</v>
      </c>
      <c r="E46" s="139">
        <v>7156.8028000000004</v>
      </c>
      <c r="F46" s="36">
        <f t="shared" si="2"/>
        <v>6014.1200000000008</v>
      </c>
      <c r="G46" s="36">
        <f t="shared" si="3"/>
        <v>4811.2960000000003</v>
      </c>
    </row>
    <row r="47" spans="1:10" ht="38.25" x14ac:dyDescent="0.25">
      <c r="A47" s="20" t="s">
        <v>1568</v>
      </c>
      <c r="B47" s="20" t="s">
        <v>1573</v>
      </c>
      <c r="C47" s="20" t="s">
        <v>2938</v>
      </c>
      <c r="D47" s="20" t="s">
        <v>2939</v>
      </c>
      <c r="E47" s="139">
        <v>6596.7935600000001</v>
      </c>
      <c r="F47" s="36">
        <f t="shared" si="2"/>
        <v>5543.5240000000003</v>
      </c>
      <c r="G47" s="36">
        <f t="shared" si="3"/>
        <v>4434.8191999999999</v>
      </c>
    </row>
    <row r="48" spans="1:10" x14ac:dyDescent="0.25">
      <c r="A48" s="20" t="s">
        <v>1568</v>
      </c>
      <c r="B48" s="20" t="s">
        <v>2554</v>
      </c>
      <c r="C48" s="20" t="s">
        <v>2555</v>
      </c>
      <c r="D48" s="20" t="s">
        <v>2556</v>
      </c>
      <c r="E48" s="139">
        <v>3908.800021</v>
      </c>
      <c r="F48" s="36">
        <f t="shared" si="2"/>
        <v>3284.7059000000004</v>
      </c>
      <c r="G48" s="36">
        <f t="shared" si="3"/>
        <v>2627.7647200000001</v>
      </c>
    </row>
    <row r="49" spans="1:9" x14ac:dyDescent="0.25">
      <c r="A49" s="20" t="s">
        <v>1568</v>
      </c>
      <c r="B49" s="20" t="s">
        <v>1571</v>
      </c>
      <c r="C49" s="20" t="s">
        <v>1569</v>
      </c>
      <c r="D49" s="20" t="s">
        <v>1570</v>
      </c>
      <c r="E49" s="139">
        <v>2788.8000336</v>
      </c>
      <c r="F49" s="36">
        <f t="shared" si="2"/>
        <v>2343.5294400000002</v>
      </c>
      <c r="G49" s="36">
        <f t="shared" si="3"/>
        <v>1874.8235520000003</v>
      </c>
    </row>
    <row r="50" spans="1:9" ht="38.25" x14ac:dyDescent="0.25">
      <c r="A50" s="20" t="s">
        <v>1568</v>
      </c>
      <c r="B50" s="20" t="s">
        <v>2102</v>
      </c>
      <c r="C50" s="20" t="s">
        <v>2828</v>
      </c>
      <c r="D50" s="20" t="s">
        <v>2746</v>
      </c>
      <c r="E50" s="139">
        <v>2072</v>
      </c>
      <c r="F50" s="36">
        <f t="shared" si="2"/>
        <v>1741.1764705882354</v>
      </c>
      <c r="G50" s="36">
        <f t="shared" si="3"/>
        <v>1392.9411764705883</v>
      </c>
    </row>
    <row r="51" spans="1:9" ht="51" x14ac:dyDescent="0.25">
      <c r="A51" s="20" t="s">
        <v>1568</v>
      </c>
      <c r="B51" s="20" t="s">
        <v>2882</v>
      </c>
      <c r="C51" s="20" t="s">
        <v>2886</v>
      </c>
      <c r="D51" s="20" t="s">
        <v>2887</v>
      </c>
      <c r="E51" s="126">
        <v>6636.8</v>
      </c>
      <c r="F51" s="143">
        <f t="shared" si="2"/>
        <v>5577.1428571428578</v>
      </c>
      <c r="G51" s="143">
        <f t="shared" si="3"/>
        <v>4461.7142857142862</v>
      </c>
      <c r="H51" s="191"/>
      <c r="I51" s="191"/>
    </row>
    <row r="52" spans="1:9" ht="25.5" x14ac:dyDescent="0.25">
      <c r="A52" s="20" t="s">
        <v>1568</v>
      </c>
      <c r="B52" s="20" t="s">
        <v>2883</v>
      </c>
      <c r="C52" s="20" t="s">
        <v>2884</v>
      </c>
      <c r="D52" s="20" t="s">
        <v>2885</v>
      </c>
      <c r="E52" s="126">
        <v>6076.79</v>
      </c>
      <c r="F52" s="143">
        <f t="shared" si="2"/>
        <v>5106.546218487395</v>
      </c>
      <c r="G52" s="143">
        <f t="shared" si="3"/>
        <v>4085.2369747899161</v>
      </c>
      <c r="H52" s="191"/>
      <c r="I52" s="191"/>
    </row>
    <row r="53" spans="1:9" ht="51" x14ac:dyDescent="0.25">
      <c r="A53" s="20" t="s">
        <v>2819</v>
      </c>
      <c r="B53" s="20" t="s">
        <v>2820</v>
      </c>
      <c r="C53" s="20" t="s">
        <v>2825</v>
      </c>
      <c r="D53" s="20" t="s">
        <v>2832</v>
      </c>
      <c r="E53" s="126">
        <v>6636.8</v>
      </c>
      <c r="F53" s="143">
        <f t="shared" si="2"/>
        <v>5577.1428571428578</v>
      </c>
      <c r="G53" s="143">
        <f t="shared" si="3"/>
        <v>4461.7142857142862</v>
      </c>
      <c r="H53" s="191"/>
      <c r="I53" s="191"/>
    </row>
    <row r="54" spans="1:9" ht="38.25" x14ac:dyDescent="0.25">
      <c r="A54" s="20" t="s">
        <v>2819</v>
      </c>
      <c r="B54" s="20" t="s">
        <v>2821</v>
      </c>
      <c r="C54" s="20" t="s">
        <v>2826</v>
      </c>
      <c r="D54" s="20" t="s">
        <v>2833</v>
      </c>
      <c r="E54" s="126">
        <v>7156.8</v>
      </c>
      <c r="F54" s="143">
        <f t="shared" si="2"/>
        <v>6014.1176470588243</v>
      </c>
      <c r="G54" s="143">
        <f t="shared" si="3"/>
        <v>4811.2941176470595</v>
      </c>
      <c r="H54" s="191"/>
      <c r="I54" s="191"/>
    </row>
    <row r="55" spans="1:9" ht="51" x14ac:dyDescent="0.25">
      <c r="A55" s="20" t="s">
        <v>2819</v>
      </c>
      <c r="B55" s="20" t="s">
        <v>2822</v>
      </c>
      <c r="C55" s="20" t="s">
        <v>2827</v>
      </c>
      <c r="D55" s="20" t="s">
        <v>2835</v>
      </c>
      <c r="E55" s="126">
        <v>6636.8</v>
      </c>
      <c r="F55" s="143">
        <f t="shared" si="2"/>
        <v>5577.1428571428578</v>
      </c>
      <c r="G55" s="143">
        <f t="shared" si="3"/>
        <v>4461.7142857142862</v>
      </c>
      <c r="H55" s="191"/>
      <c r="I55" s="191"/>
    </row>
    <row r="56" spans="1:9" ht="51" x14ac:dyDescent="0.25">
      <c r="A56" s="20" t="s">
        <v>2819</v>
      </c>
      <c r="B56" s="20" t="s">
        <v>2823</v>
      </c>
      <c r="C56" s="20" t="s">
        <v>2824</v>
      </c>
      <c r="D56" s="20" t="s">
        <v>2834</v>
      </c>
      <c r="E56" s="126">
        <v>7156.8</v>
      </c>
      <c r="F56" s="143">
        <f t="shared" si="2"/>
        <v>6014.1176470588243</v>
      </c>
      <c r="G56" s="143">
        <f t="shared" si="3"/>
        <v>4811.2941176470595</v>
      </c>
      <c r="H56" s="191"/>
      <c r="I56" s="191"/>
    </row>
    <row r="89" spans="8:9" x14ac:dyDescent="0.25">
      <c r="H89" s="36"/>
      <c r="I89" s="36"/>
    </row>
    <row r="90" spans="8:9" x14ac:dyDescent="0.25">
      <c r="H90" s="36"/>
      <c r="I90" s="36"/>
    </row>
    <row r="102" spans="8:9" x14ac:dyDescent="0.25">
      <c r="H102" s="36"/>
      <c r="I102" s="36"/>
    </row>
    <row r="103" spans="8:9" x14ac:dyDescent="0.25">
      <c r="H103" s="36"/>
      <c r="I103" s="36"/>
    </row>
    <row r="104" spans="8:9" x14ac:dyDescent="0.25">
      <c r="H104" s="36"/>
      <c r="I104" s="36"/>
    </row>
    <row r="105" spans="8:9" x14ac:dyDescent="0.25">
      <c r="H105" s="36"/>
      <c r="I105" s="36"/>
    </row>
    <row r="106" spans="8:9" x14ac:dyDescent="0.25">
      <c r="H106" s="36"/>
      <c r="I106" s="36"/>
    </row>
    <row r="107" spans="8:9" x14ac:dyDescent="0.25">
      <c r="H107" s="36"/>
      <c r="I107" s="36"/>
    </row>
    <row r="108" spans="8:9" x14ac:dyDescent="0.25">
      <c r="H108" s="36"/>
      <c r="I108" s="36"/>
    </row>
    <row r="109" spans="8:9" x14ac:dyDescent="0.25">
      <c r="H109" s="36"/>
      <c r="I109" s="36"/>
    </row>
    <row r="169" spans="8:9" x14ac:dyDescent="0.25">
      <c r="H169" s="36"/>
      <c r="I169" s="36"/>
    </row>
    <row r="173" spans="8:9" x14ac:dyDescent="0.25">
      <c r="H173" s="36"/>
      <c r="I173" s="36"/>
    </row>
    <row r="190" spans="8:9" x14ac:dyDescent="0.25">
      <c r="H190" s="36"/>
      <c r="I190" s="36"/>
    </row>
    <row r="191" spans="8:9" x14ac:dyDescent="0.25">
      <c r="H191" s="36"/>
      <c r="I191" s="36"/>
    </row>
  </sheetData>
  <hyperlinks>
    <hyperlink ref="A1" r:id="rId1"/>
  </hyperlinks>
  <pageMargins left="0.7" right="0.7" top="0.78740157499999996" bottom="0.78740157499999996" header="0.3" footer="0.3"/>
  <pageSetup paperSize="9" orientation="portrait"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7"/>
  <sheetViews>
    <sheetView showGridLines="0" workbookViewId="0">
      <pane ySplit="2" topLeftCell="A3" activePane="bottomLeft" state="frozen"/>
      <selection pane="bottomLeft" activeCell="E13" sqref="E13"/>
    </sheetView>
  </sheetViews>
  <sheetFormatPr baseColWidth="10" defaultColWidth="11.42578125" defaultRowHeight="15" x14ac:dyDescent="0.25"/>
  <cols>
    <col min="1" max="1" width="21.85546875" bestFit="1" customWidth="1"/>
    <col min="2" max="2" width="15.85546875" bestFit="1" customWidth="1"/>
    <col min="3" max="3" width="43.85546875" customWidth="1"/>
    <col min="4" max="4" width="43" bestFit="1" customWidth="1"/>
    <col min="5" max="5" width="15.7109375" style="129" customWidth="1"/>
    <col min="6" max="6" width="12.85546875" style="117" bestFit="1" customWidth="1"/>
    <col min="7" max="7" width="18.5703125" style="140" customWidth="1"/>
    <col min="8" max="8" width="8.7109375" style="117" bestFit="1" customWidth="1"/>
    <col min="9" max="9" width="19.28515625" style="117" customWidth="1"/>
  </cols>
  <sheetData>
    <row r="1" spans="1:9" ht="26.25" x14ac:dyDescent="0.4">
      <c r="A1" s="104" t="s">
        <v>2793</v>
      </c>
    </row>
    <row r="2" spans="1:9" s="95" customFormat="1" ht="30" customHeight="1" x14ac:dyDescent="0.25">
      <c r="A2" s="95" t="s">
        <v>144</v>
      </c>
      <c r="B2" s="98" t="s">
        <v>2782</v>
      </c>
      <c r="C2" s="98" t="s">
        <v>2780</v>
      </c>
      <c r="D2" s="98" t="s">
        <v>2781</v>
      </c>
      <c r="E2" s="127" t="s">
        <v>2815</v>
      </c>
      <c r="F2" s="121" t="s">
        <v>2816</v>
      </c>
      <c r="G2" s="121" t="s">
        <v>2817</v>
      </c>
      <c r="H2" s="127" t="s">
        <v>688</v>
      </c>
      <c r="I2" s="121" t="s">
        <v>2818</v>
      </c>
    </row>
    <row r="3" spans="1:9" s="24" customFormat="1" ht="25.5" x14ac:dyDescent="0.2">
      <c r="A3" s="24" t="s">
        <v>3167</v>
      </c>
      <c r="B3" s="24" t="s">
        <v>1249</v>
      </c>
      <c r="C3" s="24" t="s">
        <v>1250</v>
      </c>
      <c r="D3" s="24" t="s">
        <v>1251</v>
      </c>
      <c r="E3" s="130">
        <v>10599.6757664</v>
      </c>
      <c r="F3" s="130">
        <f t="shared" ref="F3:F7" si="0">SUM(E:E/1.19)</f>
        <v>8907.2905599999995</v>
      </c>
      <c r="G3" s="141">
        <f t="shared" ref="G3:G7" si="1">SUM(F:F/100*80)</f>
        <v>7125.8324480000001</v>
      </c>
      <c r="H3" s="92"/>
      <c r="I3" s="92"/>
    </row>
    <row r="4" spans="1:9" s="24" customFormat="1" ht="25.5" x14ac:dyDescent="0.2">
      <c r="A4" s="24" t="s">
        <v>3167</v>
      </c>
      <c r="B4" s="24" t="s">
        <v>1252</v>
      </c>
      <c r="C4" s="24" t="s">
        <v>1253</v>
      </c>
      <c r="D4" s="24" t="s">
        <v>1254</v>
      </c>
      <c r="E4" s="130">
        <v>10599.6757664</v>
      </c>
      <c r="F4" s="130">
        <f t="shared" si="0"/>
        <v>8907.2905599999995</v>
      </c>
      <c r="G4" s="141">
        <f t="shared" si="1"/>
        <v>7125.8324480000001</v>
      </c>
      <c r="H4" s="92"/>
      <c r="I4" s="92"/>
    </row>
    <row r="5" spans="1:9" s="24" customFormat="1" ht="25.5" x14ac:dyDescent="0.2">
      <c r="A5" s="24" t="s">
        <v>3167</v>
      </c>
      <c r="B5" s="24" t="s">
        <v>1255</v>
      </c>
      <c r="C5" s="24" t="s">
        <v>1256</v>
      </c>
      <c r="D5" s="24" t="s">
        <v>1257</v>
      </c>
      <c r="E5" s="130">
        <v>9972.4840768000013</v>
      </c>
      <c r="F5" s="130">
        <f t="shared" si="0"/>
        <v>8380.2387200000012</v>
      </c>
      <c r="G5" s="141">
        <f t="shared" si="1"/>
        <v>6704.1909760000008</v>
      </c>
      <c r="H5" s="92"/>
      <c r="I5" s="92"/>
    </row>
    <row r="6" spans="1:9" s="24" customFormat="1" ht="25.5" x14ac:dyDescent="0.2">
      <c r="A6" s="24" t="s">
        <v>3167</v>
      </c>
      <c r="B6" s="24" t="s">
        <v>1258</v>
      </c>
      <c r="C6" s="24" t="s">
        <v>1259</v>
      </c>
      <c r="D6" s="24" t="s">
        <v>1260</v>
      </c>
      <c r="E6" s="130">
        <v>9972.4840768000013</v>
      </c>
      <c r="F6" s="130">
        <f t="shared" si="0"/>
        <v>8380.2387200000012</v>
      </c>
      <c r="G6" s="141">
        <f t="shared" si="1"/>
        <v>6704.1909760000008</v>
      </c>
      <c r="H6" s="92"/>
      <c r="I6" s="92"/>
    </row>
    <row r="7" spans="1:9" s="24" customFormat="1" ht="12.75" x14ac:dyDescent="0.2">
      <c r="A7" s="24" t="s">
        <v>804</v>
      </c>
      <c r="B7" s="24" t="s">
        <v>2100</v>
      </c>
      <c r="C7" s="24" t="s">
        <v>2101</v>
      </c>
      <c r="E7" s="130">
        <v>3148.7456000000002</v>
      </c>
      <c r="F7" s="130">
        <f t="shared" si="0"/>
        <v>2646.0047058823534</v>
      </c>
      <c r="G7" s="141">
        <f t="shared" si="1"/>
        <v>2116.8037647058827</v>
      </c>
      <c r="H7" s="92"/>
      <c r="I7" s="92"/>
    </row>
  </sheetData>
  <hyperlinks>
    <hyperlink ref="A1" r:id="rId1"/>
  </hyperlinks>
  <pageMargins left="0.7" right="0.7" top="0.78740157499999996" bottom="0.78740157499999996" header="0.3" footer="0.3"/>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I10"/>
  <sheetViews>
    <sheetView showGridLines="0" workbookViewId="0">
      <selection activeCell="F45" sqref="F45"/>
    </sheetView>
  </sheetViews>
  <sheetFormatPr baseColWidth="10" defaultColWidth="11.42578125" defaultRowHeight="12.75" x14ac:dyDescent="0.25"/>
  <cols>
    <col min="1" max="1" width="12.85546875" style="19" bestFit="1" customWidth="1"/>
    <col min="2" max="2" width="13.140625" style="19" bestFit="1" customWidth="1"/>
    <col min="3" max="3" width="49.140625" style="20" bestFit="1" customWidth="1"/>
    <col min="4" max="4" width="50.7109375" style="20" customWidth="1"/>
    <col min="5" max="7" width="16.140625" style="29" customWidth="1"/>
    <col min="8" max="8" width="7.140625" style="29" customWidth="1"/>
    <col min="9" max="9" width="18.42578125" style="29" customWidth="1"/>
    <col min="10" max="16384" width="11.42578125" style="19"/>
  </cols>
  <sheetData>
    <row r="1" spans="1:9" ht="26.25" x14ac:dyDescent="0.25">
      <c r="A1" s="94" t="s">
        <v>2794</v>
      </c>
    </row>
    <row r="2" spans="1:9" s="101" customFormat="1" ht="30" customHeight="1" x14ac:dyDescent="0.25">
      <c r="A2" s="101" t="s">
        <v>144</v>
      </c>
      <c r="B2" s="99" t="s">
        <v>2782</v>
      </c>
      <c r="C2" s="99" t="s">
        <v>2780</v>
      </c>
      <c r="D2" s="99" t="s">
        <v>2781</v>
      </c>
      <c r="E2" s="127" t="s">
        <v>2815</v>
      </c>
      <c r="F2" s="121" t="s">
        <v>2816</v>
      </c>
      <c r="G2" s="121" t="s">
        <v>2817</v>
      </c>
      <c r="H2" s="127" t="s">
        <v>688</v>
      </c>
      <c r="I2" s="121" t="s">
        <v>2818</v>
      </c>
    </row>
    <row r="3" spans="1:9" ht="25.5" x14ac:dyDescent="0.25">
      <c r="A3" s="19" t="s">
        <v>1937</v>
      </c>
      <c r="B3" s="19" t="s">
        <v>1938</v>
      </c>
      <c r="C3" s="20" t="s">
        <v>2775</v>
      </c>
      <c r="D3" s="20" t="s">
        <v>2774</v>
      </c>
      <c r="E3" s="135">
        <v>4804.8106400000006</v>
      </c>
      <c r="F3" s="29">
        <f>SUM(E:E/1.19)</f>
        <v>4037.6560000000009</v>
      </c>
      <c r="G3" s="29">
        <f>SUM(F:F/100*80)</f>
        <v>3230.124800000001</v>
      </c>
    </row>
    <row r="8" spans="1:9" x14ac:dyDescent="0.2">
      <c r="C8" s="24"/>
      <c r="D8" s="24"/>
    </row>
    <row r="9" spans="1:9" x14ac:dyDescent="0.2">
      <c r="C9" s="24"/>
      <c r="D9" s="24"/>
    </row>
    <row r="10" spans="1:9" x14ac:dyDescent="0.2">
      <c r="C10" s="24"/>
      <c r="D10" s="24"/>
    </row>
  </sheetData>
  <hyperlinks>
    <hyperlink ref="A1" r:id="rId1"/>
  </hyperlinks>
  <pageMargins left="0.7" right="0.7" top="0.78740157499999996" bottom="0.78740157499999996" header="0.3" footer="0.3"/>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J19"/>
  <sheetViews>
    <sheetView showGridLines="0" workbookViewId="0">
      <pane ySplit="2" topLeftCell="A6" activePane="bottomLeft" state="frozen"/>
      <selection pane="bottomLeft" activeCell="D19" sqref="D19"/>
    </sheetView>
  </sheetViews>
  <sheetFormatPr baseColWidth="10" defaultColWidth="11.42578125" defaultRowHeight="15" x14ac:dyDescent="0.25"/>
  <cols>
    <col min="1" max="1" width="37" style="20" bestFit="1" customWidth="1"/>
    <col min="2" max="2" width="13.5703125" style="20" bestFit="1" customWidth="1"/>
    <col min="3" max="3" width="50.7109375" style="20" customWidth="1"/>
    <col min="4" max="4" width="48.140625" style="20" bestFit="1" customWidth="1"/>
    <col min="5" max="6" width="16.85546875" style="36" bestFit="1" customWidth="1"/>
    <col min="7" max="7" width="17.7109375" style="117" customWidth="1"/>
    <col min="8" max="8" width="11.28515625" style="36" customWidth="1"/>
    <col min="9" max="9" width="19.42578125" style="36" customWidth="1"/>
    <col min="10" max="16384" width="11.42578125" style="20"/>
  </cols>
  <sheetData>
    <row r="1" spans="1:10" ht="26.25" x14ac:dyDescent="0.25">
      <c r="A1" s="106" t="s">
        <v>2795</v>
      </c>
    </row>
    <row r="2" spans="1:10" s="103" customFormat="1" ht="30" x14ac:dyDescent="0.25">
      <c r="A2" s="103" t="s">
        <v>144</v>
      </c>
      <c r="B2" s="99" t="s">
        <v>2782</v>
      </c>
      <c r="C2" s="99" t="s">
        <v>2780</v>
      </c>
      <c r="D2" s="99" t="s">
        <v>2781</v>
      </c>
      <c r="E2" s="127" t="s">
        <v>2815</v>
      </c>
      <c r="F2" s="121" t="s">
        <v>2816</v>
      </c>
      <c r="G2" s="121" t="s">
        <v>2817</v>
      </c>
      <c r="H2" s="127" t="s">
        <v>688</v>
      </c>
      <c r="I2" s="121" t="s">
        <v>2818</v>
      </c>
    </row>
    <row r="3" spans="1:10" ht="12.75" x14ac:dyDescent="0.2">
      <c r="A3" s="20" t="s">
        <v>255</v>
      </c>
      <c r="B3" s="20" t="s">
        <v>1348</v>
      </c>
      <c r="C3" s="20" t="s">
        <v>256</v>
      </c>
      <c r="D3" s="20" t="s">
        <v>257</v>
      </c>
      <c r="E3" s="138">
        <v>5655.4869000000008</v>
      </c>
      <c r="F3" s="138">
        <f t="shared" ref="F3:F16" si="0">SUM(E:E/1.19)</f>
        <v>4752.5100000000011</v>
      </c>
      <c r="G3" s="142">
        <f t="shared" ref="G3:G16" si="1">SUM(F:F/100*80)</f>
        <v>3802.0080000000007</v>
      </c>
    </row>
    <row r="4" spans="1:10" ht="12.75" x14ac:dyDescent="0.2">
      <c r="A4" s="20" t="s">
        <v>258</v>
      </c>
      <c r="B4" s="20" t="s">
        <v>259</v>
      </c>
      <c r="C4" s="20" t="s">
        <v>265</v>
      </c>
      <c r="D4" s="20" t="s">
        <v>262</v>
      </c>
      <c r="E4" s="139">
        <v>5544.231420000001</v>
      </c>
      <c r="F4" s="139">
        <f t="shared" si="0"/>
        <v>4659.0180000000009</v>
      </c>
      <c r="G4" s="142">
        <f t="shared" si="1"/>
        <v>3727.2144000000008</v>
      </c>
    </row>
    <row r="5" spans="1:10" ht="38.25" x14ac:dyDescent="0.25">
      <c r="A5" s="20" t="s">
        <v>258</v>
      </c>
      <c r="B5" s="20" t="s">
        <v>260</v>
      </c>
      <c r="C5" s="20" t="s">
        <v>266</v>
      </c>
      <c r="D5" s="20" t="s">
        <v>263</v>
      </c>
      <c r="E5" s="139">
        <v>4672.7301600000001</v>
      </c>
      <c r="F5" s="139">
        <f t="shared" si="0"/>
        <v>3926.6640000000002</v>
      </c>
      <c r="G5" s="29">
        <f t="shared" si="1"/>
        <v>3141.3312000000001</v>
      </c>
    </row>
    <row r="6" spans="1:10" ht="12.75" x14ac:dyDescent="0.2">
      <c r="A6" s="20" t="s">
        <v>258</v>
      </c>
      <c r="B6" s="20" t="s">
        <v>261</v>
      </c>
      <c r="C6" s="20" t="s">
        <v>264</v>
      </c>
      <c r="D6" s="20" t="s">
        <v>264</v>
      </c>
      <c r="E6" s="139">
        <v>778.78836000000001</v>
      </c>
      <c r="F6" s="139">
        <f t="shared" si="0"/>
        <v>654.44400000000007</v>
      </c>
      <c r="G6" s="142">
        <f t="shared" si="1"/>
        <v>523.55520000000001</v>
      </c>
    </row>
    <row r="7" spans="1:10" ht="12.75" x14ac:dyDescent="0.2">
      <c r="A7" s="20" t="s">
        <v>267</v>
      </c>
      <c r="B7" s="20" t="s">
        <v>268</v>
      </c>
      <c r="C7" s="20" t="s">
        <v>265</v>
      </c>
      <c r="D7" s="20" t="s">
        <v>262</v>
      </c>
      <c r="E7" s="139">
        <v>5544.231420000001</v>
      </c>
      <c r="F7" s="139">
        <f t="shared" si="0"/>
        <v>4659.0180000000009</v>
      </c>
      <c r="G7" s="142">
        <f t="shared" si="1"/>
        <v>3727.2144000000008</v>
      </c>
    </row>
    <row r="8" spans="1:10" ht="38.25" x14ac:dyDescent="0.25">
      <c r="A8" s="20" t="s">
        <v>267</v>
      </c>
      <c r="B8" s="20" t="s">
        <v>269</v>
      </c>
      <c r="C8" s="20" t="s">
        <v>266</v>
      </c>
      <c r="D8" s="20" t="s">
        <v>271</v>
      </c>
      <c r="E8" s="139">
        <v>4672.7301600000001</v>
      </c>
      <c r="F8" s="139">
        <f t="shared" si="0"/>
        <v>3926.6640000000002</v>
      </c>
      <c r="G8" s="29">
        <f t="shared" si="1"/>
        <v>3141.3312000000001</v>
      </c>
    </row>
    <row r="9" spans="1:10" ht="12.75" x14ac:dyDescent="0.2">
      <c r="A9" s="20" t="s">
        <v>267</v>
      </c>
      <c r="B9" s="20" t="s">
        <v>270</v>
      </c>
      <c r="C9" s="20" t="s">
        <v>264</v>
      </c>
      <c r="D9" s="20" t="s">
        <v>264</v>
      </c>
      <c r="E9" s="139">
        <v>778.78836000000001</v>
      </c>
      <c r="F9" s="139">
        <f t="shared" si="0"/>
        <v>654.44400000000007</v>
      </c>
      <c r="G9" s="142">
        <f t="shared" si="1"/>
        <v>523.55520000000001</v>
      </c>
    </row>
    <row r="10" spans="1:10" ht="25.5" x14ac:dyDescent="0.25">
      <c r="A10" s="20" t="s">
        <v>2053</v>
      </c>
      <c r="B10" s="20" t="s">
        <v>2052</v>
      </c>
      <c r="C10" s="20" t="s">
        <v>2054</v>
      </c>
      <c r="E10" s="139">
        <v>5544.235200000001</v>
      </c>
      <c r="F10" s="139">
        <f t="shared" si="0"/>
        <v>4659.0211764705891</v>
      </c>
      <c r="G10" s="29">
        <f t="shared" si="1"/>
        <v>3727.2169411764712</v>
      </c>
    </row>
    <row r="11" spans="1:10" ht="12.75" x14ac:dyDescent="0.2">
      <c r="A11" s="20" t="s">
        <v>2053</v>
      </c>
      <c r="B11" s="20" t="s">
        <v>2055</v>
      </c>
      <c r="C11" s="20" t="s">
        <v>2056</v>
      </c>
      <c r="E11" s="139">
        <v>778.79200000000014</v>
      </c>
      <c r="F11" s="139">
        <f t="shared" si="0"/>
        <v>654.44705882352957</v>
      </c>
      <c r="G11" s="142">
        <f t="shared" si="1"/>
        <v>523.5576470588237</v>
      </c>
    </row>
    <row r="12" spans="1:10" ht="12.75" x14ac:dyDescent="0.2">
      <c r="A12" s="20" t="s">
        <v>2053</v>
      </c>
      <c r="B12" s="20" t="s">
        <v>2057</v>
      </c>
      <c r="C12" s="20" t="s">
        <v>2058</v>
      </c>
      <c r="E12" s="139">
        <v>666.79200000000014</v>
      </c>
      <c r="F12" s="139">
        <f t="shared" si="0"/>
        <v>560.32941176470604</v>
      </c>
      <c r="G12" s="142">
        <f t="shared" si="1"/>
        <v>448.26352941176481</v>
      </c>
    </row>
    <row r="13" spans="1:10" ht="51" x14ac:dyDescent="0.25">
      <c r="A13" s="20" t="s">
        <v>2703</v>
      </c>
      <c r="B13" s="20" t="s">
        <v>2696</v>
      </c>
      <c r="C13" s="20" t="s">
        <v>2700</v>
      </c>
      <c r="D13" s="20" t="s">
        <v>2704</v>
      </c>
      <c r="E13" s="139">
        <v>4865.7168000000011</v>
      </c>
      <c r="F13" s="139">
        <f t="shared" si="0"/>
        <v>4088.8376470588246</v>
      </c>
      <c r="G13" s="29">
        <f t="shared" si="1"/>
        <v>3271.0701176470598</v>
      </c>
    </row>
    <row r="14" spans="1:10" ht="51" x14ac:dyDescent="0.25">
      <c r="A14" s="20" t="s">
        <v>2703</v>
      </c>
      <c r="B14" s="20" t="s">
        <v>2698</v>
      </c>
      <c r="C14" s="20" t="s">
        <v>2701</v>
      </c>
      <c r="D14" s="20" t="s">
        <v>2705</v>
      </c>
      <c r="E14" s="139">
        <v>4865.7168000000011</v>
      </c>
      <c r="F14" s="139">
        <f t="shared" si="0"/>
        <v>4088.8376470588246</v>
      </c>
      <c r="G14" s="29">
        <f t="shared" si="1"/>
        <v>3271.0701176470598</v>
      </c>
    </row>
    <row r="15" spans="1:10" ht="25.5" x14ac:dyDescent="0.25">
      <c r="A15" s="20" t="s">
        <v>2697</v>
      </c>
      <c r="B15" s="20" t="s">
        <v>2699</v>
      </c>
      <c r="C15" s="20" t="s">
        <v>2702</v>
      </c>
      <c r="D15" s="20" t="s">
        <v>2706</v>
      </c>
      <c r="E15" s="139">
        <v>2932.1600000000003</v>
      </c>
      <c r="F15" s="139">
        <f t="shared" si="0"/>
        <v>2464.0000000000005</v>
      </c>
      <c r="G15" s="29">
        <f t="shared" si="1"/>
        <v>1971.2000000000003</v>
      </c>
      <c r="J15" s="241"/>
    </row>
    <row r="16" spans="1:10" ht="38.25" x14ac:dyDescent="0.25">
      <c r="A16" s="20" t="s">
        <v>2725</v>
      </c>
      <c r="B16" s="20" t="s">
        <v>2726</v>
      </c>
      <c r="C16" s="20" t="s">
        <v>2841</v>
      </c>
      <c r="D16" s="20" t="s">
        <v>2842</v>
      </c>
      <c r="E16" s="139">
        <v>3950.0048000000002</v>
      </c>
      <c r="F16" s="139">
        <f t="shared" si="0"/>
        <v>3319.3317647058825</v>
      </c>
      <c r="G16" s="29">
        <f t="shared" si="1"/>
        <v>2655.465411764706</v>
      </c>
    </row>
    <row r="17" spans="1:9" ht="25.5" x14ac:dyDescent="0.25">
      <c r="A17" s="209" t="s">
        <v>2725</v>
      </c>
      <c r="B17" s="20" t="s">
        <v>2876</v>
      </c>
      <c r="C17" s="20" t="s">
        <v>2879</v>
      </c>
      <c r="D17" s="20" t="s">
        <v>2880</v>
      </c>
      <c r="E17" s="126">
        <v>4575</v>
      </c>
      <c r="F17" s="126">
        <f t="shared" ref="F17:F18" si="2">SUM(E:E/1.19)</f>
        <v>3844.5378151260506</v>
      </c>
      <c r="G17" s="143">
        <f t="shared" ref="G17:G18" si="3">SUM(F:F/100*80)</f>
        <v>3075.6302521008406</v>
      </c>
      <c r="H17" s="143"/>
      <c r="I17" s="143"/>
    </row>
    <row r="18" spans="1:9" ht="25.5" x14ac:dyDescent="0.25">
      <c r="A18" s="209" t="s">
        <v>2725</v>
      </c>
      <c r="B18" s="20" t="s">
        <v>2877</v>
      </c>
      <c r="C18" s="20" t="s">
        <v>2878</v>
      </c>
      <c r="D18" s="20" t="s">
        <v>2881</v>
      </c>
      <c r="E18" s="126">
        <v>2600</v>
      </c>
      <c r="F18" s="126">
        <f t="shared" si="2"/>
        <v>2184.8739495798322</v>
      </c>
      <c r="G18" s="143">
        <f t="shared" si="3"/>
        <v>1747.8991596638659</v>
      </c>
      <c r="H18" s="143"/>
      <c r="I18" s="143"/>
    </row>
    <row r="19" spans="1:9" s="306" customFormat="1" ht="12.75" x14ac:dyDescent="0.25">
      <c r="A19" s="305" t="s">
        <v>2725</v>
      </c>
      <c r="B19" s="306" t="s">
        <v>3251</v>
      </c>
      <c r="C19" s="306" t="s">
        <v>3253</v>
      </c>
      <c r="D19" s="306" t="s">
        <v>3252</v>
      </c>
      <c r="E19" s="307">
        <v>0</v>
      </c>
      <c r="F19" s="307">
        <f t="shared" ref="F19" si="4">SUM(E:E/1.19)</f>
        <v>0</v>
      </c>
      <c r="G19" s="308">
        <f t="shared" ref="G19" si="5">SUM(F:F/100*80)</f>
        <v>0</v>
      </c>
      <c r="H19" s="308"/>
      <c r="I19" s="308"/>
    </row>
  </sheetData>
  <hyperlinks>
    <hyperlink ref="A1" r:id="rId1"/>
  </hyperlinks>
  <pageMargins left="0.7" right="0.7" top="0.78740157499999996" bottom="0.78740157499999996" header="0.3" footer="0.3"/>
  <pageSetup paperSize="9" orientation="portrait"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I10"/>
  <sheetViews>
    <sheetView showGridLines="0" workbookViewId="0">
      <selection activeCell="C10" sqref="C10"/>
    </sheetView>
  </sheetViews>
  <sheetFormatPr baseColWidth="10" defaultColWidth="11.42578125" defaultRowHeight="15" x14ac:dyDescent="0.25"/>
  <cols>
    <col min="1" max="1" width="8.140625" customWidth="1"/>
    <col min="2" max="2" width="13.85546875" bestFit="1" customWidth="1"/>
    <col min="3" max="3" width="48.85546875" bestFit="1" customWidth="1"/>
    <col min="4" max="4" width="35.140625" bestFit="1" customWidth="1"/>
    <col min="5" max="6" width="14.5703125" style="129" customWidth="1"/>
    <col min="7" max="7" width="16.7109375" style="117" customWidth="1"/>
    <col min="8" max="8" width="8.7109375" style="117" customWidth="1"/>
    <col min="9" max="9" width="20.7109375" style="117" customWidth="1"/>
  </cols>
  <sheetData>
    <row r="1" spans="1:9" ht="26.25" x14ac:dyDescent="0.4">
      <c r="A1" s="104" t="s">
        <v>2796</v>
      </c>
    </row>
    <row r="2" spans="1:9" s="95" customFormat="1" ht="30" x14ac:dyDescent="0.25">
      <c r="A2" s="95" t="s">
        <v>144</v>
      </c>
      <c r="B2" s="99" t="s">
        <v>2782</v>
      </c>
      <c r="C2" s="99" t="s">
        <v>2780</v>
      </c>
      <c r="D2" s="99" t="s">
        <v>2781</v>
      </c>
      <c r="E2" s="127" t="s">
        <v>2815</v>
      </c>
      <c r="F2" s="121" t="s">
        <v>2816</v>
      </c>
      <c r="G2" s="121" t="s">
        <v>2817</v>
      </c>
      <c r="H2" s="127" t="s">
        <v>688</v>
      </c>
      <c r="I2" s="121" t="s">
        <v>2818</v>
      </c>
    </row>
    <row r="3" spans="1:9" s="24" customFormat="1" ht="12.75" x14ac:dyDescent="0.2">
      <c r="A3" s="24" t="s">
        <v>1672</v>
      </c>
      <c r="B3" s="24" t="s">
        <v>2370</v>
      </c>
      <c r="C3" s="24" t="s">
        <v>2371</v>
      </c>
      <c r="D3" s="24" t="s">
        <v>2372</v>
      </c>
      <c r="E3" s="132">
        <v>9732.7919920000004</v>
      </c>
      <c r="F3" s="132">
        <f t="shared" ref="F3:F10" si="0">SUM(E:E/1.19)</f>
        <v>8178.8168000000005</v>
      </c>
      <c r="G3" s="130">
        <f t="shared" ref="G3:G10" si="1">SUM(F:F/100*80)</f>
        <v>6543.0534399999997</v>
      </c>
      <c r="H3" s="92"/>
      <c r="I3" s="92"/>
    </row>
    <row r="4" spans="1:9" s="24" customFormat="1" ht="12.75" x14ac:dyDescent="0.2">
      <c r="A4" s="24" t="s">
        <v>1671</v>
      </c>
      <c r="B4" s="24" t="s">
        <v>1459</v>
      </c>
      <c r="C4" s="24" t="s">
        <v>2373</v>
      </c>
      <c r="D4" s="24" t="s">
        <v>2374</v>
      </c>
      <c r="E4" s="133">
        <v>9732.7919920000004</v>
      </c>
      <c r="F4" s="133">
        <f t="shared" si="0"/>
        <v>8178.8168000000005</v>
      </c>
      <c r="G4" s="130">
        <f t="shared" si="1"/>
        <v>6543.0534399999997</v>
      </c>
      <c r="H4" s="92"/>
      <c r="I4" s="92"/>
    </row>
    <row r="5" spans="1:9" s="24" customFormat="1" ht="12.75" x14ac:dyDescent="0.2">
      <c r="A5" s="24" t="s">
        <v>1671</v>
      </c>
      <c r="B5" s="24" t="s">
        <v>1474</v>
      </c>
      <c r="C5" s="24" t="s">
        <v>1475</v>
      </c>
      <c r="D5" s="24" t="s">
        <v>1476</v>
      </c>
      <c r="E5" s="133">
        <v>7995.6887779999988</v>
      </c>
      <c r="F5" s="133">
        <f t="shared" si="0"/>
        <v>6719.0661999999993</v>
      </c>
      <c r="G5" s="130">
        <f t="shared" si="1"/>
        <v>5375.2529599999989</v>
      </c>
      <c r="H5" s="92"/>
      <c r="I5" s="92"/>
    </row>
    <row r="6" spans="1:9" s="24" customFormat="1" ht="12.75" x14ac:dyDescent="0.2">
      <c r="A6" s="24" t="s">
        <v>1671</v>
      </c>
      <c r="B6" s="24" t="s">
        <v>2051</v>
      </c>
      <c r="C6" s="24" t="s">
        <v>1669</v>
      </c>
      <c r="D6" s="24" t="s">
        <v>1670</v>
      </c>
      <c r="E6" s="133">
        <v>2788.8000336</v>
      </c>
      <c r="F6" s="133">
        <f t="shared" si="0"/>
        <v>2343.5294400000002</v>
      </c>
      <c r="G6" s="130">
        <f t="shared" si="1"/>
        <v>1874.8235520000003</v>
      </c>
      <c r="H6" s="92"/>
      <c r="I6" s="92"/>
    </row>
    <row r="7" spans="1:9" s="24" customFormat="1" ht="51" x14ac:dyDescent="0.2">
      <c r="A7" s="24" t="s">
        <v>1671</v>
      </c>
      <c r="B7" s="24" t="s">
        <v>2732</v>
      </c>
      <c r="C7" s="24" t="s">
        <v>2736</v>
      </c>
      <c r="D7" s="24" t="s">
        <v>2734</v>
      </c>
      <c r="E7" s="133">
        <v>949.99520000000018</v>
      </c>
      <c r="F7" s="133">
        <f t="shared" si="0"/>
        <v>798.31529411764723</v>
      </c>
      <c r="G7" s="130">
        <f t="shared" si="1"/>
        <v>638.65223529411776</v>
      </c>
      <c r="H7" s="92"/>
      <c r="I7" s="92"/>
    </row>
    <row r="8" spans="1:9" s="24" customFormat="1" ht="38.25" x14ac:dyDescent="0.2">
      <c r="A8" s="24" t="s">
        <v>1671</v>
      </c>
      <c r="B8" s="24" t="s">
        <v>2733</v>
      </c>
      <c r="C8" s="24" t="s">
        <v>2737</v>
      </c>
      <c r="D8" s="24" t="s">
        <v>2735</v>
      </c>
      <c r="E8" s="133">
        <v>1350.0032000000001</v>
      </c>
      <c r="F8" s="133">
        <f t="shared" si="0"/>
        <v>1134.4564705882353</v>
      </c>
      <c r="G8" s="130">
        <f t="shared" si="1"/>
        <v>907.56517647058831</v>
      </c>
      <c r="H8" s="92"/>
      <c r="I8" s="92"/>
    </row>
    <row r="9" spans="1:9" s="24" customFormat="1" ht="25.5" x14ac:dyDescent="0.2">
      <c r="A9" s="24" t="s">
        <v>1488</v>
      </c>
      <c r="B9" s="24" t="s">
        <v>1489</v>
      </c>
      <c r="C9" s="24" t="s">
        <v>1490</v>
      </c>
      <c r="D9" s="24" t="s">
        <v>1491</v>
      </c>
      <c r="E9" s="133">
        <v>7995.6837800000012</v>
      </c>
      <c r="F9" s="133">
        <f t="shared" si="0"/>
        <v>6719.0620000000017</v>
      </c>
      <c r="G9" s="130">
        <f t="shared" si="1"/>
        <v>5375.2496000000019</v>
      </c>
      <c r="H9" s="92"/>
      <c r="I9" s="92"/>
    </row>
    <row r="10" spans="1:9" s="24" customFormat="1" ht="12.75" x14ac:dyDescent="0.2">
      <c r="A10" s="24" t="s">
        <v>1488</v>
      </c>
      <c r="B10" s="24" t="s">
        <v>1668</v>
      </c>
      <c r="C10" s="24" t="s">
        <v>1669</v>
      </c>
      <c r="D10" s="24" t="s">
        <v>1670</v>
      </c>
      <c r="E10" s="133">
        <v>2788.8000336</v>
      </c>
      <c r="F10" s="133">
        <f t="shared" si="0"/>
        <v>2343.5294400000002</v>
      </c>
      <c r="G10" s="130">
        <f t="shared" si="1"/>
        <v>1874.8235520000003</v>
      </c>
      <c r="H10" s="92"/>
      <c r="I10" s="92"/>
    </row>
  </sheetData>
  <hyperlinks>
    <hyperlink ref="A1" r:id="rId1"/>
  </hyperlinks>
  <pageMargins left="0.7" right="0.7" top="0.78740157499999996" bottom="0.78740157499999996"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J19"/>
  <sheetViews>
    <sheetView showGridLines="0" zoomScaleNormal="100" workbookViewId="0">
      <pane ySplit="2" topLeftCell="A3" activePane="bottomLeft" state="frozen"/>
      <selection pane="bottomLeft" activeCell="D26" sqref="D26"/>
    </sheetView>
  </sheetViews>
  <sheetFormatPr baseColWidth="10" defaultColWidth="11.42578125" defaultRowHeight="15" x14ac:dyDescent="0.25"/>
  <cols>
    <col min="1" max="1" width="32.5703125" style="32" customWidth="1"/>
    <col min="2" max="2" width="20.28515625" style="32" customWidth="1"/>
    <col min="3" max="3" width="50.42578125" style="49" bestFit="1" customWidth="1"/>
    <col min="4" max="4" width="50.7109375" style="1" customWidth="1"/>
    <col min="5" max="5" width="10.7109375" style="158" bestFit="1" customWidth="1"/>
    <col min="6" max="6" width="15.140625" style="158" bestFit="1" customWidth="1"/>
    <col min="7" max="7" width="17" style="158" bestFit="1" customWidth="1"/>
    <col min="8" max="8" width="8.7109375" style="158" bestFit="1" customWidth="1"/>
    <col min="9" max="9" width="18.85546875" style="158" bestFit="1" customWidth="1"/>
    <col min="10" max="16384" width="11.42578125" style="32"/>
  </cols>
  <sheetData>
    <row r="1" spans="1:10" ht="26.25" x14ac:dyDescent="0.25">
      <c r="A1" s="94" t="s">
        <v>23</v>
      </c>
    </row>
    <row r="2" spans="1:10" s="101" customFormat="1" ht="30" customHeight="1" x14ac:dyDescent="0.25">
      <c r="A2" s="101" t="s">
        <v>144</v>
      </c>
      <c r="B2" s="101" t="s">
        <v>2782</v>
      </c>
      <c r="C2" s="99" t="s">
        <v>2780</v>
      </c>
      <c r="D2" s="99" t="s">
        <v>2781</v>
      </c>
      <c r="E2" s="127" t="s">
        <v>2815</v>
      </c>
      <c r="F2" s="127" t="s">
        <v>2816</v>
      </c>
      <c r="G2" s="127" t="s">
        <v>2817</v>
      </c>
      <c r="H2" s="127" t="s">
        <v>688</v>
      </c>
      <c r="I2" s="127" t="s">
        <v>2818</v>
      </c>
    </row>
    <row r="3" spans="1:10" ht="24" customHeight="1" x14ac:dyDescent="0.25">
      <c r="A3" s="89" t="s">
        <v>1178</v>
      </c>
      <c r="B3" s="89" t="s">
        <v>24</v>
      </c>
      <c r="C3" s="90" t="s">
        <v>25</v>
      </c>
      <c r="D3" s="190" t="s">
        <v>33</v>
      </c>
      <c r="E3" s="154">
        <v>5454.2999069999996</v>
      </c>
      <c r="F3" s="180">
        <f t="shared" ref="F3:F19" si="0">SUM(E:E/1.19)</f>
        <v>4583.4453000000003</v>
      </c>
      <c r="G3" s="163">
        <f t="shared" ref="G3:G19" si="1">SUM(F:F/100*80)</f>
        <v>3666.7562400000002</v>
      </c>
      <c r="H3" s="154"/>
      <c r="I3" s="163"/>
      <c r="J3" s="19"/>
    </row>
    <row r="4" spans="1:10" ht="24" customHeight="1" x14ac:dyDescent="0.25">
      <c r="A4" s="89" t="s">
        <v>1178</v>
      </c>
      <c r="B4" s="89" t="s">
        <v>26</v>
      </c>
      <c r="C4" s="90" t="s">
        <v>27</v>
      </c>
      <c r="D4" s="190" t="s">
        <v>34</v>
      </c>
      <c r="E4" s="154">
        <v>1337.8471470000002</v>
      </c>
      <c r="F4" s="180">
        <f t="shared" si="0"/>
        <v>1124.2413000000001</v>
      </c>
      <c r="G4" s="163">
        <f t="shared" si="1"/>
        <v>899.39304000000004</v>
      </c>
      <c r="H4" s="154"/>
      <c r="I4" s="163"/>
      <c r="J4" s="241"/>
    </row>
    <row r="5" spans="1:10" ht="24" customHeight="1" x14ac:dyDescent="0.25">
      <c r="A5" s="89" t="s">
        <v>1178</v>
      </c>
      <c r="B5" s="89" t="s">
        <v>29</v>
      </c>
      <c r="C5" s="90" t="s">
        <v>28</v>
      </c>
      <c r="D5" s="190" t="s">
        <v>35</v>
      </c>
      <c r="E5" s="154">
        <v>782.12602440000001</v>
      </c>
      <c r="F5" s="180">
        <f t="shared" si="0"/>
        <v>657.24876000000006</v>
      </c>
      <c r="G5" s="163">
        <f t="shared" si="1"/>
        <v>525.79900800000007</v>
      </c>
      <c r="H5" s="154"/>
      <c r="I5" s="163"/>
      <c r="J5" s="241"/>
    </row>
    <row r="6" spans="1:10" ht="24" customHeight="1" x14ac:dyDescent="0.25">
      <c r="A6" s="89" t="s">
        <v>1178</v>
      </c>
      <c r="B6" s="89" t="s">
        <v>31</v>
      </c>
      <c r="C6" s="90" t="s">
        <v>30</v>
      </c>
      <c r="D6" s="190" t="s">
        <v>36</v>
      </c>
      <c r="E6" s="154">
        <v>3754.8814463999993</v>
      </c>
      <c r="F6" s="180">
        <f t="shared" si="0"/>
        <v>3155.3625599999996</v>
      </c>
      <c r="G6" s="163">
        <f t="shared" si="1"/>
        <v>2524.2900479999998</v>
      </c>
      <c r="H6" s="154"/>
      <c r="I6" s="163"/>
      <c r="J6" s="19"/>
    </row>
    <row r="7" spans="1:10" ht="24" customHeight="1" x14ac:dyDescent="0.25">
      <c r="A7" s="89" t="s">
        <v>3146</v>
      </c>
      <c r="B7" s="89" t="s">
        <v>37</v>
      </c>
      <c r="C7" s="90" t="s">
        <v>42</v>
      </c>
      <c r="D7" s="190" t="s">
        <v>43</v>
      </c>
      <c r="E7" s="154">
        <v>5503.4377439999998</v>
      </c>
      <c r="F7" s="180">
        <f t="shared" si="0"/>
        <v>4624.7376000000004</v>
      </c>
      <c r="G7" s="163">
        <f t="shared" si="1"/>
        <v>3699.7900800000002</v>
      </c>
      <c r="H7" s="154"/>
      <c r="I7" s="163"/>
      <c r="J7" s="19"/>
    </row>
    <row r="8" spans="1:10" ht="24" customHeight="1" x14ac:dyDescent="0.25">
      <c r="A8" s="89" t="s">
        <v>3146</v>
      </c>
      <c r="B8" s="89" t="s">
        <v>38</v>
      </c>
      <c r="C8" s="90" t="s">
        <v>40</v>
      </c>
      <c r="D8" s="190" t="s">
        <v>1129</v>
      </c>
      <c r="E8" s="154">
        <v>1337.84798</v>
      </c>
      <c r="F8" s="180">
        <f t="shared" si="0"/>
        <v>1124.242</v>
      </c>
      <c r="G8" s="163">
        <f t="shared" si="1"/>
        <v>899.39359999999988</v>
      </c>
      <c r="H8" s="154"/>
      <c r="I8" s="163"/>
      <c r="J8" s="241"/>
    </row>
    <row r="9" spans="1:10" ht="24" customHeight="1" x14ac:dyDescent="0.25">
      <c r="A9" s="89" t="s">
        <v>3146</v>
      </c>
      <c r="B9" s="89" t="s">
        <v>39</v>
      </c>
      <c r="C9" s="90" t="s">
        <v>41</v>
      </c>
      <c r="D9" s="190" t="s">
        <v>1130</v>
      </c>
      <c r="E9" s="154">
        <v>782.12035999999989</v>
      </c>
      <c r="F9" s="180">
        <f t="shared" si="0"/>
        <v>657.24399999999991</v>
      </c>
      <c r="G9" s="163">
        <f t="shared" si="1"/>
        <v>525.79519999999991</v>
      </c>
      <c r="H9" s="154"/>
      <c r="I9" s="163"/>
      <c r="J9" s="241"/>
    </row>
    <row r="10" spans="1:10" ht="24" customHeight="1" x14ac:dyDescent="0.25">
      <c r="A10" s="89" t="s">
        <v>3146</v>
      </c>
      <c r="B10" s="89" t="s">
        <v>1778</v>
      </c>
      <c r="C10" s="90" t="s">
        <v>30</v>
      </c>
      <c r="D10" s="190" t="s">
        <v>1779</v>
      </c>
      <c r="E10" s="154">
        <v>3908.8025199999997</v>
      </c>
      <c r="F10" s="180">
        <f t="shared" si="0"/>
        <v>3284.7080000000001</v>
      </c>
      <c r="G10" s="163">
        <f t="shared" si="1"/>
        <v>2627.7664</v>
      </c>
      <c r="H10" s="154"/>
      <c r="I10" s="163"/>
      <c r="J10" s="19"/>
    </row>
    <row r="11" spans="1:10" ht="24" customHeight="1" x14ac:dyDescent="0.25">
      <c r="A11" s="89" t="s">
        <v>3145</v>
      </c>
      <c r="B11" s="89" t="s">
        <v>1705</v>
      </c>
      <c r="C11" s="90" t="s">
        <v>1706</v>
      </c>
      <c r="D11" s="190" t="s">
        <v>1707</v>
      </c>
      <c r="E11" s="154">
        <v>6483.0080924000013</v>
      </c>
      <c r="F11" s="180">
        <f t="shared" si="0"/>
        <v>5447.905960000001</v>
      </c>
      <c r="G11" s="163">
        <f t="shared" si="1"/>
        <v>4358.3247680000004</v>
      </c>
      <c r="H11" s="154" t="s">
        <v>695</v>
      </c>
      <c r="I11" s="163"/>
      <c r="J11" s="19"/>
    </row>
    <row r="12" spans="1:10" ht="24" customHeight="1" x14ac:dyDescent="0.25">
      <c r="A12" s="89" t="s">
        <v>3145</v>
      </c>
      <c r="B12" s="89" t="s">
        <v>2253</v>
      </c>
      <c r="C12" s="90" t="s">
        <v>2251</v>
      </c>
      <c r="D12" s="190" t="s">
        <v>2252</v>
      </c>
      <c r="E12" s="154">
        <v>3967.0398824000004</v>
      </c>
      <c r="F12" s="180">
        <f t="shared" si="0"/>
        <v>3333.6469600000005</v>
      </c>
      <c r="G12" s="163">
        <f t="shared" si="1"/>
        <v>2666.9175680000008</v>
      </c>
      <c r="H12" s="154"/>
      <c r="I12" s="163"/>
      <c r="J12" s="19"/>
    </row>
    <row r="13" spans="1:10" ht="24" customHeight="1" x14ac:dyDescent="0.25">
      <c r="A13" s="89" t="s">
        <v>3145</v>
      </c>
      <c r="B13" s="89" t="s">
        <v>1708</v>
      </c>
      <c r="C13" s="90" t="s">
        <v>1709</v>
      </c>
      <c r="D13" s="190" t="s">
        <v>1713</v>
      </c>
      <c r="E13" s="154">
        <v>2562.5598992</v>
      </c>
      <c r="F13" s="180">
        <f t="shared" si="0"/>
        <v>2153.4116800000002</v>
      </c>
      <c r="G13" s="163">
        <f t="shared" si="1"/>
        <v>1722.7293440000003</v>
      </c>
      <c r="H13" s="154"/>
      <c r="I13" s="163"/>
      <c r="J13" s="241"/>
    </row>
    <row r="14" spans="1:10" ht="24" customHeight="1" x14ac:dyDescent="0.25">
      <c r="A14" s="89" t="s">
        <v>3145</v>
      </c>
      <c r="B14" s="89" t="s">
        <v>1711</v>
      </c>
      <c r="C14" s="90" t="s">
        <v>1710</v>
      </c>
      <c r="D14" s="190" t="s">
        <v>1712</v>
      </c>
      <c r="E14" s="154">
        <v>1096.4799825</v>
      </c>
      <c r="F14" s="180">
        <f t="shared" si="0"/>
        <v>921.4117500000001</v>
      </c>
      <c r="G14" s="163">
        <f t="shared" si="1"/>
        <v>737.12940000000003</v>
      </c>
      <c r="H14" s="154"/>
      <c r="I14" s="163"/>
      <c r="J14" s="241"/>
    </row>
    <row r="15" spans="1:10" ht="25.5" x14ac:dyDescent="0.25">
      <c r="A15" s="89" t="s">
        <v>3145</v>
      </c>
      <c r="B15" s="89" t="s">
        <v>2872</v>
      </c>
      <c r="C15" s="90" t="s">
        <v>2874</v>
      </c>
      <c r="D15" s="190" t="s">
        <v>2873</v>
      </c>
      <c r="E15" s="204">
        <v>1499</v>
      </c>
      <c r="F15" s="206">
        <f t="shared" si="0"/>
        <v>1259.6638655462186</v>
      </c>
      <c r="G15" s="207">
        <f t="shared" si="1"/>
        <v>1007.7310924369749</v>
      </c>
      <c r="H15" s="208"/>
      <c r="I15" s="207"/>
    </row>
    <row r="16" spans="1:10" ht="38.25" x14ac:dyDescent="0.25">
      <c r="A16" s="89" t="s">
        <v>3229</v>
      </c>
      <c r="B16" s="89" t="s">
        <v>3230</v>
      </c>
      <c r="C16" s="90" t="s">
        <v>3231</v>
      </c>
      <c r="D16" s="190" t="s">
        <v>3232</v>
      </c>
      <c r="E16" s="252">
        <v>5948</v>
      </c>
      <c r="F16" s="247">
        <f t="shared" si="0"/>
        <v>4998.3193277310929</v>
      </c>
      <c r="G16" s="248">
        <f t="shared" si="1"/>
        <v>3998.6554621848745</v>
      </c>
      <c r="H16" s="250"/>
      <c r="I16" s="248"/>
    </row>
    <row r="17" spans="1:9" ht="38.25" x14ac:dyDescent="0.25">
      <c r="A17" s="89" t="s">
        <v>3138</v>
      </c>
      <c r="B17" s="89" t="s">
        <v>3139</v>
      </c>
      <c r="C17" s="90" t="s">
        <v>3247</v>
      </c>
      <c r="D17" s="190" t="s">
        <v>3248</v>
      </c>
      <c r="E17" s="252">
        <v>5900</v>
      </c>
      <c r="F17" s="247">
        <f t="shared" si="0"/>
        <v>4957.9831932773113</v>
      </c>
      <c r="G17" s="248">
        <f t="shared" si="1"/>
        <v>3966.386554621849</v>
      </c>
      <c r="H17" s="154" t="s">
        <v>695</v>
      </c>
      <c r="I17" s="248"/>
    </row>
    <row r="18" spans="1:9" x14ac:dyDescent="0.25">
      <c r="A18" s="89" t="s">
        <v>3138</v>
      </c>
      <c r="B18" s="89" t="s">
        <v>2253</v>
      </c>
      <c r="C18" s="90" t="s">
        <v>3141</v>
      </c>
      <c r="D18" s="190" t="s">
        <v>3143</v>
      </c>
      <c r="E18" s="252">
        <v>3990</v>
      </c>
      <c r="F18" s="247">
        <f t="shared" si="0"/>
        <v>3352.9411764705883</v>
      </c>
      <c r="G18" s="248">
        <f t="shared" si="1"/>
        <v>2682.3529411764707</v>
      </c>
      <c r="H18" s="250"/>
      <c r="I18" s="248"/>
    </row>
    <row r="19" spans="1:9" x14ac:dyDescent="0.25">
      <c r="A19" s="251" t="s">
        <v>3138</v>
      </c>
      <c r="B19" s="251" t="s">
        <v>3140</v>
      </c>
      <c r="C19" s="90" t="s">
        <v>3142</v>
      </c>
      <c r="D19" s="190" t="s">
        <v>3144</v>
      </c>
      <c r="E19" s="252">
        <v>3990</v>
      </c>
      <c r="F19" s="247">
        <f t="shared" si="0"/>
        <v>3352.9411764705883</v>
      </c>
      <c r="G19" s="248">
        <f t="shared" si="1"/>
        <v>2682.3529411764707</v>
      </c>
      <c r="H19" s="250"/>
      <c r="I19" s="248"/>
    </row>
  </sheetData>
  <hyperlinks>
    <hyperlink ref="A1" r:id="rId1"/>
  </hyperlinks>
  <pageMargins left="0.7" right="0.7" top="0.78740157499999996" bottom="0.78740157499999996" header="0.3" footer="0.3"/>
  <pageSetup paperSize="9" orientation="portrait" horizontalDpi="4294967294" verticalDpi="4294967294"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K115"/>
  <sheetViews>
    <sheetView showGridLines="0" zoomScaleNormal="100" workbookViewId="0">
      <pane ySplit="2" topLeftCell="A87" activePane="bottomLeft" state="frozen"/>
      <selection pane="bottomLeft" activeCell="D125" sqref="D125"/>
    </sheetView>
  </sheetViews>
  <sheetFormatPr baseColWidth="10" defaultColWidth="11.42578125" defaultRowHeight="12.75" x14ac:dyDescent="0.25"/>
  <cols>
    <col min="1" max="1" width="57.5703125" style="8" bestFit="1" customWidth="1"/>
    <col min="2" max="2" width="18" style="8" customWidth="1"/>
    <col min="3" max="3" width="52.7109375" style="8" customWidth="1"/>
    <col min="4" max="4" width="51" style="8" customWidth="1"/>
    <col min="5" max="6" width="15.140625" style="36" customWidth="1"/>
    <col min="7" max="7" width="17.5703125" style="36" customWidth="1"/>
    <col min="8" max="8" width="10.85546875" style="37" customWidth="1"/>
    <col min="9" max="9" width="19.85546875" style="37" customWidth="1"/>
    <col min="10" max="16384" width="11.42578125" style="8"/>
  </cols>
  <sheetData>
    <row r="1" spans="1:11" ht="26.25" x14ac:dyDescent="0.25">
      <c r="A1" s="111" t="s">
        <v>2797</v>
      </c>
    </row>
    <row r="2" spans="1:11" s="103" customFormat="1" ht="30" x14ac:dyDescent="0.25">
      <c r="A2" s="103" t="s">
        <v>144</v>
      </c>
      <c r="B2" s="99" t="s">
        <v>2782</v>
      </c>
      <c r="C2" s="99" t="s">
        <v>2780</v>
      </c>
      <c r="D2" s="99" t="s">
        <v>2781</v>
      </c>
      <c r="E2" s="127" t="s">
        <v>2815</v>
      </c>
      <c r="F2" s="121" t="s">
        <v>2816</v>
      </c>
      <c r="G2" s="121" t="s">
        <v>2817</v>
      </c>
      <c r="H2" s="127" t="s">
        <v>688</v>
      </c>
      <c r="I2" s="121" t="s">
        <v>2818</v>
      </c>
    </row>
    <row r="3" spans="1:11" ht="25.5" x14ac:dyDescent="0.25">
      <c r="A3" s="8" t="s">
        <v>855</v>
      </c>
      <c r="B3" s="8" t="s">
        <v>854</v>
      </c>
      <c r="C3" s="8" t="s">
        <v>853</v>
      </c>
      <c r="D3" s="8" t="s">
        <v>852</v>
      </c>
      <c r="E3" s="138">
        <v>6026.3385000000007</v>
      </c>
      <c r="F3" s="36">
        <f t="shared" ref="F3:F45" si="0">SUM(E:E/1.19)</f>
        <v>5064.1500000000005</v>
      </c>
      <c r="G3" s="36">
        <f t="shared" ref="G3:G34" si="1">SUM(F:F/100*80)</f>
        <v>4051.3200000000006</v>
      </c>
      <c r="H3" s="114"/>
      <c r="I3" s="114"/>
    </row>
    <row r="4" spans="1:11" x14ac:dyDescent="0.25">
      <c r="A4" s="8" t="s">
        <v>855</v>
      </c>
      <c r="B4" s="8" t="s">
        <v>2264</v>
      </c>
      <c r="C4" s="8" t="s">
        <v>2268</v>
      </c>
      <c r="D4" s="8" t="s">
        <v>2267</v>
      </c>
      <c r="E4" s="139">
        <v>2788.8006999999998</v>
      </c>
      <c r="F4" s="36">
        <f t="shared" si="0"/>
        <v>2343.5299999999997</v>
      </c>
      <c r="G4" s="36">
        <f t="shared" si="1"/>
        <v>1874.8239999999998</v>
      </c>
      <c r="H4" s="114"/>
      <c r="I4" s="114"/>
    </row>
    <row r="5" spans="1:11" x14ac:dyDescent="0.25">
      <c r="A5" s="8" t="s">
        <v>855</v>
      </c>
      <c r="B5" s="8" t="s">
        <v>2263</v>
      </c>
      <c r="C5" s="8" t="s">
        <v>1420</v>
      </c>
      <c r="D5" s="8" t="s">
        <v>1458</v>
      </c>
      <c r="E5" s="139">
        <v>1668.8000462000002</v>
      </c>
      <c r="F5" s="36">
        <f t="shared" si="0"/>
        <v>1402.3529800000003</v>
      </c>
      <c r="G5" s="36">
        <f t="shared" si="1"/>
        <v>1121.8823840000002</v>
      </c>
      <c r="H5" s="114"/>
      <c r="I5" s="114"/>
    </row>
    <row r="6" spans="1:11" x14ac:dyDescent="0.25">
      <c r="A6" s="8" t="s">
        <v>855</v>
      </c>
      <c r="B6" s="8" t="s">
        <v>2265</v>
      </c>
      <c r="C6" s="8" t="s">
        <v>2269</v>
      </c>
      <c r="D6" s="8" t="s">
        <v>2266</v>
      </c>
      <c r="E6" s="139">
        <v>2788.8006999999998</v>
      </c>
      <c r="F6" s="36">
        <f t="shared" si="0"/>
        <v>2343.5299999999997</v>
      </c>
      <c r="G6" s="36">
        <f t="shared" si="1"/>
        <v>1874.8239999999998</v>
      </c>
      <c r="H6" s="114"/>
      <c r="I6" s="114"/>
    </row>
    <row r="7" spans="1:11" ht="25.5" x14ac:dyDescent="0.25">
      <c r="A7" s="8" t="s">
        <v>851</v>
      </c>
      <c r="B7" s="8" t="s">
        <v>838</v>
      </c>
      <c r="C7" s="8" t="s">
        <v>1153</v>
      </c>
      <c r="D7" s="8" t="s">
        <v>1154</v>
      </c>
      <c r="E7" s="139">
        <v>6304.4772000000003</v>
      </c>
      <c r="F7" s="36">
        <f t="shared" si="0"/>
        <v>5297.88</v>
      </c>
      <c r="G7" s="36">
        <f t="shared" si="1"/>
        <v>4238.3040000000001</v>
      </c>
      <c r="H7" s="114"/>
      <c r="I7" s="114" t="s">
        <v>695</v>
      </c>
    </row>
    <row r="8" spans="1:11" x14ac:dyDescent="0.25">
      <c r="A8" s="8" t="s">
        <v>851</v>
      </c>
      <c r="B8" s="8" t="s">
        <v>834</v>
      </c>
      <c r="C8" s="8" t="s">
        <v>831</v>
      </c>
      <c r="D8" s="8" t="s">
        <v>836</v>
      </c>
      <c r="E8" s="139">
        <v>1765.2536160000002</v>
      </c>
      <c r="F8" s="36">
        <f t="shared" si="0"/>
        <v>1483.4064000000003</v>
      </c>
      <c r="G8" s="36">
        <f t="shared" si="1"/>
        <v>1186.7251200000003</v>
      </c>
      <c r="H8" s="114"/>
      <c r="I8" s="114" t="s">
        <v>695</v>
      </c>
    </row>
    <row r="9" spans="1:11" x14ac:dyDescent="0.25">
      <c r="A9" s="8" t="s">
        <v>851</v>
      </c>
      <c r="B9" s="8" t="s">
        <v>1271</v>
      </c>
      <c r="C9" s="8" t="s">
        <v>1272</v>
      </c>
      <c r="D9" s="8" t="s">
        <v>1273</v>
      </c>
      <c r="E9" s="139">
        <v>1038.3844799999999</v>
      </c>
      <c r="F9" s="36">
        <f t="shared" si="0"/>
        <v>872.59199999999998</v>
      </c>
      <c r="G9" s="36">
        <f t="shared" si="1"/>
        <v>698.07360000000006</v>
      </c>
      <c r="H9" s="114"/>
      <c r="I9" s="114"/>
    </row>
    <row r="10" spans="1:11" x14ac:dyDescent="0.25">
      <c r="A10" s="8" t="s">
        <v>851</v>
      </c>
      <c r="B10" s="8" t="s">
        <v>1268</v>
      </c>
      <c r="C10" s="8" t="s">
        <v>1269</v>
      </c>
      <c r="D10" s="8" t="s">
        <v>1270</v>
      </c>
      <c r="E10" s="139">
        <v>1038.3844799999999</v>
      </c>
      <c r="F10" s="36">
        <f t="shared" si="0"/>
        <v>872.59199999999998</v>
      </c>
      <c r="G10" s="36">
        <f t="shared" si="1"/>
        <v>698.07360000000006</v>
      </c>
      <c r="H10" s="114"/>
      <c r="I10" s="114"/>
      <c r="J10" s="241"/>
      <c r="K10" s="8" t="s">
        <v>1914</v>
      </c>
    </row>
    <row r="11" spans="1:11" x14ac:dyDescent="0.25">
      <c r="A11" s="8" t="s">
        <v>851</v>
      </c>
      <c r="B11" s="8" t="s">
        <v>843</v>
      </c>
      <c r="C11" s="8" t="s">
        <v>844</v>
      </c>
      <c r="D11" s="8" t="s">
        <v>841</v>
      </c>
      <c r="E11" s="139">
        <v>5655.4869000000008</v>
      </c>
      <c r="F11" s="36">
        <f t="shared" si="0"/>
        <v>4752.5100000000011</v>
      </c>
      <c r="G11" s="36">
        <f t="shared" si="1"/>
        <v>3802.0080000000007</v>
      </c>
      <c r="H11" s="114"/>
      <c r="I11" s="114"/>
    </row>
    <row r="12" spans="1:11" ht="25.5" x14ac:dyDescent="0.25">
      <c r="A12" s="8" t="s">
        <v>1378</v>
      </c>
      <c r="B12" s="8" t="s">
        <v>846</v>
      </c>
      <c r="C12" s="8" t="s">
        <v>849</v>
      </c>
      <c r="D12" s="8" t="s">
        <v>850</v>
      </c>
      <c r="E12" s="139">
        <v>6560.3648040000007</v>
      </c>
      <c r="F12" s="36">
        <f t="shared" si="0"/>
        <v>5512.9116000000013</v>
      </c>
      <c r="G12" s="36">
        <f t="shared" si="1"/>
        <v>4410.3292800000008</v>
      </c>
      <c r="H12" s="114" t="s">
        <v>695</v>
      </c>
      <c r="I12" s="114"/>
    </row>
    <row r="13" spans="1:11" x14ac:dyDescent="0.25">
      <c r="A13" s="8" t="s">
        <v>1460</v>
      </c>
      <c r="B13" s="8" t="s">
        <v>1461</v>
      </c>
      <c r="C13" s="8" t="s">
        <v>1463</v>
      </c>
      <c r="D13" s="8" t="s">
        <v>1464</v>
      </c>
      <c r="E13" s="139">
        <v>6304.4772000000003</v>
      </c>
      <c r="F13" s="36">
        <f t="shared" si="0"/>
        <v>5297.88</v>
      </c>
      <c r="G13" s="36">
        <f t="shared" si="1"/>
        <v>4238.3040000000001</v>
      </c>
      <c r="H13" s="114"/>
      <c r="I13" s="114"/>
    </row>
    <row r="14" spans="1:11" x14ac:dyDescent="0.25">
      <c r="A14" s="8" t="s">
        <v>1460</v>
      </c>
      <c r="B14" s="8" t="s">
        <v>1462</v>
      </c>
      <c r="C14" s="8" t="s">
        <v>844</v>
      </c>
      <c r="D14" s="8" t="s">
        <v>841</v>
      </c>
      <c r="E14" s="139">
        <v>5655.4869000000008</v>
      </c>
      <c r="F14" s="36">
        <f t="shared" si="0"/>
        <v>4752.5100000000011</v>
      </c>
      <c r="G14" s="36">
        <f t="shared" si="1"/>
        <v>3802.0080000000007</v>
      </c>
      <c r="H14" s="114"/>
      <c r="I14" s="114"/>
    </row>
    <row r="15" spans="1:11" x14ac:dyDescent="0.25">
      <c r="A15" s="8" t="s">
        <v>1378</v>
      </c>
      <c r="B15" s="8" t="s">
        <v>1727</v>
      </c>
      <c r="C15" s="8" t="s">
        <v>1728</v>
      </c>
      <c r="D15" s="8" t="s">
        <v>1729</v>
      </c>
      <c r="E15" s="139">
        <v>2341.9199904800003</v>
      </c>
      <c r="F15" s="36">
        <f t="shared" si="0"/>
        <v>1967.9999920000002</v>
      </c>
      <c r="G15" s="36">
        <f t="shared" si="1"/>
        <v>1574.3999936000002</v>
      </c>
      <c r="H15" s="114"/>
      <c r="I15" s="114"/>
    </row>
    <row r="16" spans="1:11" ht="25.5" x14ac:dyDescent="0.25">
      <c r="A16" s="8" t="s">
        <v>1378</v>
      </c>
      <c r="B16" s="8" t="s">
        <v>2112</v>
      </c>
      <c r="C16" s="8" t="s">
        <v>2113</v>
      </c>
      <c r="E16" s="139">
        <v>6046.880000000001</v>
      </c>
      <c r="F16" s="36">
        <f t="shared" si="0"/>
        <v>5081.4117647058838</v>
      </c>
      <c r="G16" s="36">
        <f t="shared" si="1"/>
        <v>4065.1294117647067</v>
      </c>
      <c r="H16" s="114"/>
      <c r="I16" s="114"/>
    </row>
    <row r="17" spans="1:10" x14ac:dyDescent="0.25">
      <c r="A17" s="8" t="s">
        <v>1378</v>
      </c>
      <c r="B17" s="8" t="s">
        <v>2248</v>
      </c>
      <c r="C17" s="8" t="s">
        <v>2249</v>
      </c>
      <c r="D17" s="8" t="s">
        <v>2250</v>
      </c>
      <c r="E17" s="139">
        <v>3799.0399426000004</v>
      </c>
      <c r="F17" s="36">
        <f t="shared" si="0"/>
        <v>3192.4705400000003</v>
      </c>
      <c r="G17" s="36">
        <f t="shared" si="1"/>
        <v>2553.9764320000004</v>
      </c>
      <c r="H17" s="114"/>
      <c r="I17" s="114"/>
    </row>
    <row r="18" spans="1:10" x14ac:dyDescent="0.25">
      <c r="A18" s="8" t="s">
        <v>2810</v>
      </c>
      <c r="B18" s="8" t="s">
        <v>2811</v>
      </c>
      <c r="C18" s="8" t="s">
        <v>2558</v>
      </c>
      <c r="D18" s="8" t="s">
        <v>2814</v>
      </c>
      <c r="E18" s="126">
        <v>3999</v>
      </c>
      <c r="F18" s="143">
        <f t="shared" si="0"/>
        <v>3360.5042016806724</v>
      </c>
      <c r="G18" s="143">
        <f t="shared" si="1"/>
        <v>2688.4033613445376</v>
      </c>
      <c r="H18" s="125"/>
      <c r="I18" s="125"/>
    </row>
    <row r="19" spans="1:10" x14ac:dyDescent="0.25">
      <c r="A19" s="8" t="s">
        <v>2810</v>
      </c>
      <c r="B19" s="8" t="s">
        <v>2812</v>
      </c>
      <c r="C19" s="8" t="s">
        <v>2560</v>
      </c>
      <c r="D19" s="8" t="s">
        <v>2267</v>
      </c>
      <c r="E19" s="126">
        <v>3999</v>
      </c>
      <c r="F19" s="143">
        <f t="shared" si="0"/>
        <v>3360.5042016806724</v>
      </c>
      <c r="G19" s="143">
        <f t="shared" si="1"/>
        <v>2688.4033613445376</v>
      </c>
      <c r="H19" s="125"/>
      <c r="I19" s="125"/>
    </row>
    <row r="20" spans="1:10" x14ac:dyDescent="0.25">
      <c r="A20" s="8" t="s">
        <v>2810</v>
      </c>
      <c r="B20" s="8" t="s">
        <v>2813</v>
      </c>
      <c r="C20" s="8" t="s">
        <v>1164</v>
      </c>
      <c r="D20" s="8" t="s">
        <v>1458</v>
      </c>
      <c r="E20" s="126">
        <v>2599</v>
      </c>
      <c r="F20" s="143">
        <f t="shared" si="0"/>
        <v>2184.0336134453783</v>
      </c>
      <c r="G20" s="143">
        <f t="shared" si="1"/>
        <v>1747.2268907563025</v>
      </c>
      <c r="H20" s="125"/>
      <c r="I20" s="125"/>
    </row>
    <row r="21" spans="1:10" ht="25.5" x14ac:dyDescent="0.25">
      <c r="A21" s="8" t="s">
        <v>851</v>
      </c>
      <c r="B21" s="8" t="s">
        <v>830</v>
      </c>
      <c r="C21" s="8" t="s">
        <v>2270</v>
      </c>
      <c r="D21" s="8" t="s">
        <v>2271</v>
      </c>
      <c r="E21" s="139">
        <v>6304.48</v>
      </c>
      <c r="F21" s="36">
        <f t="shared" si="0"/>
        <v>5297.8823529411766</v>
      </c>
      <c r="G21" s="36">
        <f t="shared" si="1"/>
        <v>4238.3058823529409</v>
      </c>
      <c r="H21" s="114"/>
      <c r="I21" s="114"/>
    </row>
    <row r="22" spans="1:10" ht="25.5" x14ac:dyDescent="0.25">
      <c r="A22" s="8" t="s">
        <v>1823</v>
      </c>
      <c r="B22" s="8" t="s">
        <v>1824</v>
      </c>
      <c r="C22" s="8" t="s">
        <v>1825</v>
      </c>
      <c r="D22" s="8" t="s">
        <v>1826</v>
      </c>
      <c r="E22" s="139">
        <v>5471.4772000000003</v>
      </c>
      <c r="F22" s="36">
        <f t="shared" si="0"/>
        <v>4597.88</v>
      </c>
      <c r="G22" s="36">
        <f t="shared" si="1"/>
        <v>3678.3040000000001</v>
      </c>
      <c r="H22" s="114"/>
      <c r="I22" s="114"/>
    </row>
    <row r="23" spans="1:10" ht="25.5" x14ac:dyDescent="0.25">
      <c r="A23" s="8" t="s">
        <v>1465</v>
      </c>
      <c r="B23" s="8" t="s">
        <v>2260</v>
      </c>
      <c r="C23" s="8" t="s">
        <v>2261</v>
      </c>
      <c r="D23" s="8" t="s">
        <v>2262</v>
      </c>
      <c r="E23" s="139">
        <v>6304.4772000000003</v>
      </c>
      <c r="F23" s="36">
        <f t="shared" si="0"/>
        <v>5297.88</v>
      </c>
      <c r="G23" s="36">
        <f t="shared" si="1"/>
        <v>4238.3040000000001</v>
      </c>
      <c r="H23" s="114"/>
      <c r="I23" s="114"/>
    </row>
    <row r="24" spans="1:10" ht="25.5" x14ac:dyDescent="0.25">
      <c r="A24" s="8" t="s">
        <v>2777</v>
      </c>
      <c r="B24" s="8" t="s">
        <v>860</v>
      </c>
      <c r="C24" s="8" t="s">
        <v>861</v>
      </c>
      <c r="D24" s="8" t="s">
        <v>859</v>
      </c>
      <c r="E24" s="139">
        <v>6026.3385000000007</v>
      </c>
      <c r="F24" s="36">
        <f t="shared" si="0"/>
        <v>5064.1500000000005</v>
      </c>
      <c r="G24" s="36">
        <f t="shared" si="1"/>
        <v>4051.3200000000006</v>
      </c>
      <c r="H24" s="114"/>
      <c r="I24" s="114"/>
    </row>
    <row r="25" spans="1:10" ht="25.5" x14ac:dyDescent="0.25">
      <c r="A25" s="8" t="s">
        <v>2776</v>
      </c>
      <c r="B25" s="8" t="s">
        <v>857</v>
      </c>
      <c r="C25" s="8" t="s">
        <v>858</v>
      </c>
      <c r="D25" s="8" t="s">
        <v>859</v>
      </c>
      <c r="E25" s="139">
        <v>6026.3385000000007</v>
      </c>
      <c r="F25" s="36">
        <f t="shared" si="0"/>
        <v>5064.1500000000005</v>
      </c>
      <c r="G25" s="36">
        <f t="shared" si="1"/>
        <v>4051.3200000000006</v>
      </c>
      <c r="H25" s="114"/>
      <c r="I25" s="114"/>
    </row>
    <row r="26" spans="1:10" x14ac:dyDescent="0.25">
      <c r="A26" s="8" t="s">
        <v>864</v>
      </c>
      <c r="B26" s="8" t="s">
        <v>1421</v>
      </c>
      <c r="C26" s="8" t="s">
        <v>1420</v>
      </c>
      <c r="D26" s="8" t="s">
        <v>1458</v>
      </c>
      <c r="E26" s="139">
        <v>1668.7988799999998</v>
      </c>
      <c r="F26" s="36">
        <f t="shared" si="0"/>
        <v>1402.3519999999999</v>
      </c>
      <c r="G26" s="36">
        <f t="shared" si="1"/>
        <v>1121.8815999999997</v>
      </c>
      <c r="H26" s="114"/>
      <c r="I26" s="114"/>
    </row>
    <row r="27" spans="1:10" x14ac:dyDescent="0.25">
      <c r="A27" s="8" t="s">
        <v>864</v>
      </c>
      <c r="B27" s="8" t="s">
        <v>1416</v>
      </c>
      <c r="C27" s="8" t="s">
        <v>2268</v>
      </c>
      <c r="D27" s="8" t="s">
        <v>2267</v>
      </c>
      <c r="E27" s="139">
        <v>2788.8006999999998</v>
      </c>
      <c r="F27" s="36">
        <f t="shared" si="0"/>
        <v>2343.5299999999997</v>
      </c>
      <c r="G27" s="36">
        <f t="shared" si="1"/>
        <v>1874.8239999999998</v>
      </c>
      <c r="H27" s="114"/>
      <c r="I27" s="114"/>
    </row>
    <row r="28" spans="1:10" ht="38.25" x14ac:dyDescent="0.25">
      <c r="A28" s="8" t="s">
        <v>1396</v>
      </c>
      <c r="B28" s="8" t="s">
        <v>1395</v>
      </c>
      <c r="C28" s="8" t="s">
        <v>1393</v>
      </c>
      <c r="D28" s="8" t="s">
        <v>1394</v>
      </c>
      <c r="E28" s="139">
        <v>6560.3581400000012</v>
      </c>
      <c r="F28" s="36">
        <f t="shared" si="0"/>
        <v>5512.9060000000009</v>
      </c>
      <c r="G28" s="36">
        <f t="shared" si="1"/>
        <v>4410.3248000000003</v>
      </c>
      <c r="H28" s="114"/>
      <c r="I28" s="114"/>
      <c r="J28" s="241"/>
    </row>
    <row r="29" spans="1:10" x14ac:dyDescent="0.25">
      <c r="A29" s="8" t="s">
        <v>1481</v>
      </c>
      <c r="B29" s="8" t="s">
        <v>1485</v>
      </c>
      <c r="C29" s="8" t="s">
        <v>1487</v>
      </c>
      <c r="D29" s="8" t="s">
        <v>1486</v>
      </c>
      <c r="E29" s="139">
        <v>5280.2370600000004</v>
      </c>
      <c r="F29" s="36">
        <f t="shared" si="0"/>
        <v>4437.1740000000009</v>
      </c>
      <c r="G29" s="36">
        <f t="shared" si="1"/>
        <v>3549.7392000000009</v>
      </c>
      <c r="H29" s="114"/>
      <c r="I29" s="114"/>
    </row>
    <row r="30" spans="1:10" x14ac:dyDescent="0.25">
      <c r="A30" s="8" t="s">
        <v>1481</v>
      </c>
      <c r="B30" s="8" t="s">
        <v>1482</v>
      </c>
      <c r="C30" s="8" t="s">
        <v>1483</v>
      </c>
      <c r="D30" s="8" t="s">
        <v>1484</v>
      </c>
      <c r="E30" s="139">
        <v>4776.2387399999998</v>
      </c>
      <c r="F30" s="36">
        <f t="shared" si="0"/>
        <v>4013.6460000000002</v>
      </c>
      <c r="G30" s="36">
        <f t="shared" si="1"/>
        <v>3210.9168</v>
      </c>
      <c r="H30" s="114"/>
      <c r="I30" s="114"/>
    </row>
    <row r="31" spans="1:10" ht="25.5" x14ac:dyDescent="0.25">
      <c r="A31" s="8" t="s">
        <v>2115</v>
      </c>
      <c r="B31" s="8" t="s">
        <v>2114</v>
      </c>
      <c r="C31" s="8" t="s">
        <v>2117</v>
      </c>
      <c r="D31" s="8" t="s">
        <v>2116</v>
      </c>
      <c r="E31" s="139">
        <v>5280.2400000000007</v>
      </c>
      <c r="F31" s="36">
        <f t="shared" si="0"/>
        <v>4437.176470588236</v>
      </c>
      <c r="G31" s="36">
        <f t="shared" si="1"/>
        <v>3549.7411764705889</v>
      </c>
      <c r="H31" s="114" t="s">
        <v>695</v>
      </c>
      <c r="I31" s="114"/>
      <c r="J31" s="241"/>
    </row>
    <row r="32" spans="1:10" x14ac:dyDescent="0.25">
      <c r="A32" s="8" t="s">
        <v>1665</v>
      </c>
      <c r="B32" s="8" t="s">
        <v>1660</v>
      </c>
      <c r="C32" s="8" t="s">
        <v>1661</v>
      </c>
      <c r="D32" s="8" t="s">
        <v>1486</v>
      </c>
      <c r="E32" s="139">
        <v>5280.2370600000004</v>
      </c>
      <c r="F32" s="36">
        <f t="shared" si="0"/>
        <v>4437.1740000000009</v>
      </c>
      <c r="G32" s="36">
        <f t="shared" si="1"/>
        <v>3549.7392000000009</v>
      </c>
      <c r="H32" s="114" t="s">
        <v>695</v>
      </c>
      <c r="I32" s="114"/>
    </row>
    <row r="33" spans="1:10" x14ac:dyDescent="0.25">
      <c r="A33" s="8" t="s">
        <v>1662</v>
      </c>
      <c r="B33" s="8" t="s">
        <v>1663</v>
      </c>
      <c r="C33" s="8" t="s">
        <v>1661</v>
      </c>
      <c r="D33" s="8" t="s">
        <v>1664</v>
      </c>
      <c r="E33" s="139">
        <v>5280.2370600000004</v>
      </c>
      <c r="F33" s="36">
        <f t="shared" si="0"/>
        <v>4437.1740000000009</v>
      </c>
      <c r="G33" s="36">
        <f t="shared" si="1"/>
        <v>3549.7392000000009</v>
      </c>
      <c r="H33" s="114" t="s">
        <v>695</v>
      </c>
      <c r="I33" s="114"/>
    </row>
    <row r="34" spans="1:10" ht="25.5" x14ac:dyDescent="0.25">
      <c r="A34" s="8" t="s">
        <v>1396</v>
      </c>
      <c r="B34" s="8" t="s">
        <v>2118</v>
      </c>
      <c r="C34" s="8" t="s">
        <v>2113</v>
      </c>
      <c r="D34" s="8" t="s">
        <v>2119</v>
      </c>
      <c r="E34" s="139">
        <v>6046.880000000001</v>
      </c>
      <c r="F34" s="36">
        <f t="shared" si="0"/>
        <v>5081.4117647058838</v>
      </c>
      <c r="G34" s="36">
        <f t="shared" si="1"/>
        <v>4065.1294117647067</v>
      </c>
      <c r="H34" s="114"/>
      <c r="I34" s="114"/>
    </row>
    <row r="35" spans="1:10" x14ac:dyDescent="0.25">
      <c r="A35" s="8" t="s">
        <v>864</v>
      </c>
      <c r="B35" s="8" t="s">
        <v>3056</v>
      </c>
      <c r="C35" s="8" t="s">
        <v>2269</v>
      </c>
      <c r="D35" s="8" t="s">
        <v>2266</v>
      </c>
      <c r="E35" s="139">
        <v>2788.8006999999998</v>
      </c>
      <c r="F35" s="36">
        <f t="shared" si="0"/>
        <v>2343.5299999999997</v>
      </c>
      <c r="G35" s="36">
        <f t="shared" ref="G35:G66" si="2">SUM(F:F/100*80)</f>
        <v>1874.8239999999998</v>
      </c>
      <c r="H35" s="114"/>
      <c r="I35" s="114"/>
      <c r="J35" s="241"/>
    </row>
    <row r="36" spans="1:10" ht="25.5" x14ac:dyDescent="0.25">
      <c r="A36" s="8" t="s">
        <v>2126</v>
      </c>
      <c r="B36" s="8" t="s">
        <v>2124</v>
      </c>
      <c r="C36" s="8" t="s">
        <v>2125</v>
      </c>
      <c r="D36" s="8" t="s">
        <v>2127</v>
      </c>
      <c r="E36" s="139">
        <v>5909.4000000000005</v>
      </c>
      <c r="F36" s="36">
        <f t="shared" si="0"/>
        <v>4965.8823529411775</v>
      </c>
      <c r="G36" s="36">
        <f t="shared" si="2"/>
        <v>3972.7058823529424</v>
      </c>
      <c r="H36" s="114"/>
      <c r="I36" s="114"/>
    </row>
    <row r="37" spans="1:10" ht="25.5" x14ac:dyDescent="0.25">
      <c r="A37" s="8" t="s">
        <v>929</v>
      </c>
      <c r="B37" s="8" t="s">
        <v>930</v>
      </c>
      <c r="C37" s="8" t="s">
        <v>931</v>
      </c>
      <c r="D37" s="8" t="s">
        <v>262</v>
      </c>
      <c r="E37" s="139">
        <v>6718.7680840000003</v>
      </c>
      <c r="F37" s="36">
        <f t="shared" si="0"/>
        <v>5646.0236000000004</v>
      </c>
      <c r="G37" s="36">
        <f t="shared" si="2"/>
        <v>4516.8188799999998</v>
      </c>
      <c r="H37" s="114"/>
      <c r="I37" s="114" t="s">
        <v>695</v>
      </c>
    </row>
    <row r="38" spans="1:10" ht="15" customHeight="1" x14ac:dyDescent="0.25">
      <c r="A38" s="8" t="s">
        <v>1120</v>
      </c>
      <c r="B38" s="8" t="s">
        <v>927</v>
      </c>
      <c r="C38" s="8" t="s">
        <v>928</v>
      </c>
      <c r="D38" s="8" t="s">
        <v>926</v>
      </c>
      <c r="E38" s="139">
        <v>5191.9224000000004</v>
      </c>
      <c r="F38" s="36">
        <f t="shared" si="0"/>
        <v>4362.9600000000009</v>
      </c>
      <c r="G38" s="36">
        <f t="shared" si="2"/>
        <v>3490.3680000000008</v>
      </c>
      <c r="H38" s="114"/>
      <c r="I38" s="114"/>
    </row>
    <row r="39" spans="1:10" x14ac:dyDescent="0.25">
      <c r="A39" s="8" t="s">
        <v>1312</v>
      </c>
      <c r="B39" s="8" t="s">
        <v>914</v>
      </c>
      <c r="C39" s="8" t="s">
        <v>911</v>
      </c>
      <c r="D39" s="8" t="s">
        <v>917</v>
      </c>
      <c r="E39" s="139">
        <v>5954.4597629999998</v>
      </c>
      <c r="F39" s="36">
        <f t="shared" si="0"/>
        <v>5003.7476999999999</v>
      </c>
      <c r="G39" s="36">
        <f t="shared" si="2"/>
        <v>4002.9981599999996</v>
      </c>
      <c r="H39" s="114"/>
      <c r="I39" s="114"/>
    </row>
    <row r="40" spans="1:10" x14ac:dyDescent="0.25">
      <c r="A40" s="8" t="s">
        <v>1121</v>
      </c>
      <c r="B40" s="8" t="s">
        <v>915</v>
      </c>
      <c r="C40" s="8" t="s">
        <v>2572</v>
      </c>
      <c r="D40" s="8" t="s">
        <v>2571</v>
      </c>
      <c r="E40" s="139">
        <v>2788.8</v>
      </c>
      <c r="F40" s="36">
        <f t="shared" si="0"/>
        <v>2343.5294117647063</v>
      </c>
      <c r="G40" s="36">
        <f t="shared" si="2"/>
        <v>1874.8235294117651</v>
      </c>
      <c r="H40" s="114"/>
      <c r="I40" s="114"/>
    </row>
    <row r="41" spans="1:10" x14ac:dyDescent="0.25">
      <c r="A41" s="8" t="s">
        <v>1121</v>
      </c>
      <c r="B41" s="8" t="s">
        <v>2568</v>
      </c>
      <c r="C41" s="8" t="s">
        <v>2569</v>
      </c>
      <c r="D41" s="8" t="s">
        <v>2570</v>
      </c>
      <c r="E41" s="139">
        <v>2788.8</v>
      </c>
      <c r="F41" s="36">
        <f t="shared" si="0"/>
        <v>2343.5294117647063</v>
      </c>
      <c r="G41" s="36">
        <f t="shared" si="2"/>
        <v>1874.8235294117651</v>
      </c>
      <c r="H41" s="114"/>
      <c r="I41" s="114"/>
    </row>
    <row r="42" spans="1:10" ht="38.25" x14ac:dyDescent="0.25">
      <c r="A42" s="232" t="s">
        <v>2992</v>
      </c>
      <c r="B42" s="232" t="s">
        <v>2993</v>
      </c>
      <c r="C42" s="232" t="s">
        <v>3208</v>
      </c>
      <c r="D42" s="232" t="s">
        <v>3209</v>
      </c>
      <c r="E42" s="234">
        <v>6599</v>
      </c>
      <c r="F42" s="235">
        <f t="shared" si="0"/>
        <v>5545.3781512605046</v>
      </c>
      <c r="G42" s="235">
        <f t="shared" si="2"/>
        <v>4436.3025210084033</v>
      </c>
      <c r="H42" s="227" t="s">
        <v>695</v>
      </c>
      <c r="I42" s="236"/>
    </row>
    <row r="43" spans="1:10" ht="25.5" x14ac:dyDescent="0.25">
      <c r="A43" s="232" t="s">
        <v>2992</v>
      </c>
      <c r="B43" s="232" t="s">
        <v>3212</v>
      </c>
      <c r="C43" s="8" t="s">
        <v>3210</v>
      </c>
      <c r="D43" s="8" t="s">
        <v>3211</v>
      </c>
      <c r="E43" s="282">
        <v>6399</v>
      </c>
      <c r="F43" s="283">
        <f t="shared" si="0"/>
        <v>5377.3109243697481</v>
      </c>
      <c r="G43" s="283">
        <f t="shared" si="2"/>
        <v>4301.8487394957983</v>
      </c>
      <c r="H43" s="281"/>
      <c r="I43" s="281"/>
    </row>
    <row r="44" spans="1:10" x14ac:dyDescent="0.25">
      <c r="A44" s="8" t="s">
        <v>1296</v>
      </c>
      <c r="B44" s="8" t="s">
        <v>1346</v>
      </c>
      <c r="C44" s="8" t="s">
        <v>1286</v>
      </c>
      <c r="D44" s="8" t="s">
        <v>1287</v>
      </c>
      <c r="E44" s="139">
        <v>6560.3581400000012</v>
      </c>
      <c r="F44" s="36">
        <f t="shared" si="0"/>
        <v>5512.9060000000009</v>
      </c>
      <c r="G44" s="36">
        <f t="shared" si="2"/>
        <v>4410.3248000000003</v>
      </c>
      <c r="H44" s="114"/>
      <c r="I44" s="114"/>
    </row>
    <row r="45" spans="1:10" ht="25.5" x14ac:dyDescent="0.25">
      <c r="A45" s="8" t="s">
        <v>3066</v>
      </c>
      <c r="B45" s="8" t="s">
        <v>1521</v>
      </c>
      <c r="C45" s="8" t="s">
        <v>1522</v>
      </c>
      <c r="D45" s="8" t="s">
        <v>3068</v>
      </c>
      <c r="E45" s="139">
        <v>6560.3581400000012</v>
      </c>
      <c r="F45" s="36">
        <f t="shared" si="0"/>
        <v>5512.9060000000009</v>
      </c>
      <c r="G45" s="36">
        <f t="shared" si="2"/>
        <v>4410.3248000000003</v>
      </c>
      <c r="H45" s="114" t="s">
        <v>695</v>
      </c>
      <c r="I45" s="114"/>
      <c r="J45" s="241"/>
    </row>
    <row r="46" spans="1:10" ht="38.25" x14ac:dyDescent="0.25">
      <c r="A46" s="205" t="s">
        <v>2854</v>
      </c>
      <c r="B46" s="8" t="s">
        <v>3250</v>
      </c>
      <c r="C46" s="8" t="s">
        <v>2855</v>
      </c>
      <c r="D46" s="8" t="s">
        <v>2856</v>
      </c>
      <c r="E46" s="126">
        <v>6099.99</v>
      </c>
      <c r="F46" s="143">
        <v>5126.05</v>
      </c>
      <c r="G46" s="143">
        <f t="shared" si="2"/>
        <v>4100.84</v>
      </c>
      <c r="H46" s="125"/>
      <c r="I46" s="125"/>
    </row>
    <row r="47" spans="1:10" ht="38.25" x14ac:dyDescent="0.25">
      <c r="A47" s="8" t="s">
        <v>3002</v>
      </c>
      <c r="B47" s="8" t="s">
        <v>3003</v>
      </c>
      <c r="C47" s="8" t="s">
        <v>3102</v>
      </c>
      <c r="D47" s="8" t="s">
        <v>3104</v>
      </c>
      <c r="E47" s="126">
        <v>6599</v>
      </c>
      <c r="F47" s="143">
        <f t="shared" ref="F47:F78" si="3">SUM(E:E/1.19)</f>
        <v>5545.3781512605046</v>
      </c>
      <c r="G47" s="143">
        <f t="shared" si="2"/>
        <v>4436.3025210084033</v>
      </c>
      <c r="H47" s="114" t="s">
        <v>695</v>
      </c>
      <c r="I47" s="125"/>
    </row>
    <row r="48" spans="1:10" ht="25.5" x14ac:dyDescent="0.25">
      <c r="A48" s="8" t="s">
        <v>3065</v>
      </c>
      <c r="B48" s="8" t="s">
        <v>3067</v>
      </c>
      <c r="C48" s="8" t="s">
        <v>1522</v>
      </c>
      <c r="D48" s="8" t="s">
        <v>3068</v>
      </c>
      <c r="E48" s="139">
        <v>6560.3581400000012</v>
      </c>
      <c r="F48" s="143">
        <f t="shared" si="3"/>
        <v>5512.9060000000009</v>
      </c>
      <c r="G48" s="143">
        <f t="shared" si="2"/>
        <v>4410.3248000000003</v>
      </c>
      <c r="H48" s="125"/>
      <c r="I48" s="125"/>
    </row>
    <row r="49" spans="1:10" ht="38.25" x14ac:dyDescent="0.25">
      <c r="A49" s="232" t="s">
        <v>3002</v>
      </c>
      <c r="B49" s="232" t="s">
        <v>3101</v>
      </c>
      <c r="C49" s="232" t="s">
        <v>3103</v>
      </c>
      <c r="D49" s="232" t="s">
        <v>3105</v>
      </c>
      <c r="E49" s="234">
        <v>6399</v>
      </c>
      <c r="F49" s="235">
        <f t="shared" si="3"/>
        <v>5377.3109243697481</v>
      </c>
      <c r="G49" s="235">
        <f t="shared" si="2"/>
        <v>4301.8487394957983</v>
      </c>
      <c r="H49" s="236"/>
      <c r="I49" s="236"/>
    </row>
    <row r="50" spans="1:10" ht="38.25" x14ac:dyDescent="0.25">
      <c r="A50" s="8" t="s">
        <v>1869</v>
      </c>
      <c r="B50" s="8" t="s">
        <v>922</v>
      </c>
      <c r="C50" s="8" t="s">
        <v>923</v>
      </c>
      <c r="D50" s="8" t="s">
        <v>924</v>
      </c>
      <c r="E50" s="139">
        <v>6304.4772000000003</v>
      </c>
      <c r="F50" s="36">
        <f t="shared" si="3"/>
        <v>5297.88</v>
      </c>
      <c r="G50" s="36">
        <f t="shared" si="2"/>
        <v>4238.3040000000001</v>
      </c>
      <c r="H50" s="114"/>
      <c r="I50" s="114"/>
    </row>
    <row r="51" spans="1:10" ht="38.25" x14ac:dyDescent="0.25">
      <c r="A51" s="8" t="s">
        <v>921</v>
      </c>
      <c r="B51" s="8" t="s">
        <v>922</v>
      </c>
      <c r="C51" s="8" t="s">
        <v>923</v>
      </c>
      <c r="D51" s="8" t="s">
        <v>924</v>
      </c>
      <c r="E51" s="139">
        <v>6304.4772000000003</v>
      </c>
      <c r="F51" s="36">
        <f t="shared" si="3"/>
        <v>5297.88</v>
      </c>
      <c r="G51" s="36">
        <f t="shared" si="2"/>
        <v>4238.3040000000001</v>
      </c>
      <c r="H51" s="114"/>
      <c r="I51" s="114"/>
    </row>
    <row r="52" spans="1:10" x14ac:dyDescent="0.25">
      <c r="A52" s="8" t="s">
        <v>1387</v>
      </c>
      <c r="B52" s="8" t="s">
        <v>1388</v>
      </c>
      <c r="C52" s="8" t="s">
        <v>1389</v>
      </c>
      <c r="D52" s="8" t="s">
        <v>1390</v>
      </c>
      <c r="E52" s="139">
        <v>5710.88</v>
      </c>
      <c r="F52" s="36">
        <f t="shared" si="3"/>
        <v>4799.0588235294117</v>
      </c>
      <c r="G52" s="36">
        <f t="shared" si="2"/>
        <v>3839.2470588235296</v>
      </c>
      <c r="H52" s="114" t="s">
        <v>695</v>
      </c>
      <c r="I52" s="114"/>
      <c r="J52" s="241"/>
    </row>
    <row r="53" spans="1:10" ht="25.5" x14ac:dyDescent="0.25">
      <c r="A53" s="8" t="s">
        <v>896</v>
      </c>
      <c r="B53" s="8" t="s">
        <v>900</v>
      </c>
      <c r="C53" s="8" t="s">
        <v>897</v>
      </c>
      <c r="D53" s="8" t="s">
        <v>903</v>
      </c>
      <c r="E53" s="139">
        <v>6288.7335000000012</v>
      </c>
      <c r="F53" s="36">
        <f t="shared" si="3"/>
        <v>5284.6500000000015</v>
      </c>
      <c r="G53" s="36">
        <f t="shared" si="2"/>
        <v>4227.7200000000012</v>
      </c>
      <c r="H53" s="114" t="s">
        <v>695</v>
      </c>
      <c r="I53" s="114"/>
    </row>
    <row r="54" spans="1:10" x14ac:dyDescent="0.25">
      <c r="A54" s="8" t="s">
        <v>896</v>
      </c>
      <c r="B54" s="8" t="s">
        <v>902</v>
      </c>
      <c r="C54" s="8" t="s">
        <v>899</v>
      </c>
      <c r="D54" s="8" t="s">
        <v>905</v>
      </c>
      <c r="E54" s="139">
        <v>664.73400000000004</v>
      </c>
      <c r="F54" s="36">
        <f t="shared" si="3"/>
        <v>558.6</v>
      </c>
      <c r="G54" s="36">
        <f t="shared" si="2"/>
        <v>446.88</v>
      </c>
      <c r="H54" s="114"/>
      <c r="I54" s="114"/>
    </row>
    <row r="55" spans="1:10" x14ac:dyDescent="0.25">
      <c r="A55" s="8" t="s">
        <v>896</v>
      </c>
      <c r="B55" s="8" t="s">
        <v>901</v>
      </c>
      <c r="C55" s="8" t="s">
        <v>898</v>
      </c>
      <c r="D55" s="8" t="s">
        <v>904</v>
      </c>
      <c r="E55" s="139">
        <v>6288.7335000000012</v>
      </c>
      <c r="F55" s="36">
        <f t="shared" si="3"/>
        <v>5284.6500000000015</v>
      </c>
      <c r="G55" s="36">
        <f t="shared" si="2"/>
        <v>4227.7200000000012</v>
      </c>
      <c r="H55" s="114" t="s">
        <v>695</v>
      </c>
      <c r="I55" s="114"/>
    </row>
    <row r="56" spans="1:10" ht="25.5" x14ac:dyDescent="0.25">
      <c r="A56" s="8" t="s">
        <v>1158</v>
      </c>
      <c r="B56" s="8" t="s">
        <v>907</v>
      </c>
      <c r="C56" s="8" t="s">
        <v>909</v>
      </c>
      <c r="D56" s="8" t="s">
        <v>910</v>
      </c>
      <c r="E56" s="139">
        <v>6560.3581400000012</v>
      </c>
      <c r="F56" s="36">
        <f t="shared" si="3"/>
        <v>5512.9060000000009</v>
      </c>
      <c r="G56" s="36">
        <f t="shared" si="2"/>
        <v>4410.3248000000003</v>
      </c>
      <c r="H56" s="114" t="s">
        <v>695</v>
      </c>
      <c r="I56" s="114"/>
    </row>
    <row r="57" spans="1:10" x14ac:dyDescent="0.25">
      <c r="A57" s="8" t="s">
        <v>1315</v>
      </c>
      <c r="B57" s="8" t="s">
        <v>907</v>
      </c>
      <c r="C57" s="8" t="s">
        <v>1316</v>
      </c>
      <c r="D57" s="8" t="s">
        <v>1317</v>
      </c>
      <c r="E57" s="139">
        <v>6560.3581400000012</v>
      </c>
      <c r="F57" s="36">
        <f t="shared" si="3"/>
        <v>5512.9060000000009</v>
      </c>
      <c r="G57" s="36">
        <f t="shared" si="2"/>
        <v>4410.3248000000003</v>
      </c>
      <c r="H57" s="114" t="s">
        <v>695</v>
      </c>
      <c r="I57" s="114"/>
    </row>
    <row r="58" spans="1:10" ht="25.5" x14ac:dyDescent="0.25">
      <c r="A58" s="8" t="s">
        <v>1158</v>
      </c>
      <c r="B58" s="8" t="s">
        <v>2133</v>
      </c>
      <c r="C58" s="8" t="s">
        <v>2134</v>
      </c>
      <c r="D58" s="8" t="s">
        <v>2132</v>
      </c>
      <c r="E58" s="139">
        <v>6046.880000000001</v>
      </c>
      <c r="F58" s="36">
        <f t="shared" si="3"/>
        <v>5081.4117647058838</v>
      </c>
      <c r="G58" s="36">
        <f t="shared" si="2"/>
        <v>4065.1294117647067</v>
      </c>
      <c r="H58" s="114"/>
      <c r="I58" s="114"/>
    </row>
    <row r="59" spans="1:10" ht="25.5" x14ac:dyDescent="0.25">
      <c r="A59" s="8" t="s">
        <v>2147</v>
      </c>
      <c r="B59" s="8" t="s">
        <v>2146</v>
      </c>
      <c r="C59" s="8" t="s">
        <v>3088</v>
      </c>
      <c r="D59" s="8" t="s">
        <v>2145</v>
      </c>
      <c r="E59" s="139">
        <v>6560.36</v>
      </c>
      <c r="F59" s="36">
        <f t="shared" si="3"/>
        <v>5512.90756302521</v>
      </c>
      <c r="G59" s="36">
        <f t="shared" si="2"/>
        <v>4410.326050420168</v>
      </c>
      <c r="H59" s="114"/>
      <c r="I59" s="114"/>
    </row>
    <row r="60" spans="1:10" ht="25.5" x14ac:dyDescent="0.25">
      <c r="A60" s="8" t="s">
        <v>822</v>
      </c>
      <c r="B60" s="8" t="s">
        <v>1146</v>
      </c>
      <c r="C60" s="8" t="s">
        <v>827</v>
      </c>
      <c r="D60" s="8" t="s">
        <v>828</v>
      </c>
      <c r="E60" s="139">
        <v>4816.767522000001</v>
      </c>
      <c r="F60" s="36">
        <f t="shared" si="3"/>
        <v>4047.7038000000011</v>
      </c>
      <c r="G60" s="36">
        <f t="shared" si="2"/>
        <v>3238.1630400000013</v>
      </c>
      <c r="H60" s="114" t="s">
        <v>695</v>
      </c>
      <c r="I60" s="114"/>
    </row>
    <row r="61" spans="1:10" ht="25.5" x14ac:dyDescent="0.25">
      <c r="A61" s="8" t="s">
        <v>824</v>
      </c>
      <c r="B61" s="8" t="s">
        <v>826</v>
      </c>
      <c r="C61" s="8" t="s">
        <v>827</v>
      </c>
      <c r="D61" s="8" t="s">
        <v>828</v>
      </c>
      <c r="E61" s="139">
        <v>4816.7725199999995</v>
      </c>
      <c r="F61" s="36">
        <f t="shared" si="3"/>
        <v>4047.7079999999996</v>
      </c>
      <c r="G61" s="36">
        <f t="shared" si="2"/>
        <v>3238.1663999999996</v>
      </c>
      <c r="H61" s="114" t="s">
        <v>695</v>
      </c>
      <c r="I61" s="114"/>
    </row>
    <row r="62" spans="1:10" ht="25.5" x14ac:dyDescent="0.25">
      <c r="A62" s="8" t="s">
        <v>823</v>
      </c>
      <c r="B62" s="8" t="s">
        <v>825</v>
      </c>
      <c r="C62" s="8" t="s">
        <v>827</v>
      </c>
      <c r="D62" s="8" t="s">
        <v>828</v>
      </c>
      <c r="E62" s="139">
        <v>4816.7725199999995</v>
      </c>
      <c r="F62" s="36">
        <f t="shared" si="3"/>
        <v>4047.7079999999996</v>
      </c>
      <c r="G62" s="36">
        <f t="shared" si="2"/>
        <v>3238.1663999999996</v>
      </c>
      <c r="H62" s="114" t="s">
        <v>695</v>
      </c>
      <c r="I62" s="114"/>
    </row>
    <row r="63" spans="1:10" x14ac:dyDescent="0.25">
      <c r="A63" s="8" t="s">
        <v>2190</v>
      </c>
      <c r="B63" s="8" t="s">
        <v>2189</v>
      </c>
      <c r="C63" s="8" t="s">
        <v>2192</v>
      </c>
      <c r="D63" s="8" t="s">
        <v>2193</v>
      </c>
      <c r="E63" s="139">
        <v>4088.0000000000005</v>
      </c>
      <c r="F63" s="36">
        <f t="shared" si="3"/>
        <v>3435.2941176470595</v>
      </c>
      <c r="G63" s="36">
        <f t="shared" si="2"/>
        <v>2748.2352941176478</v>
      </c>
      <c r="H63" s="114" t="s">
        <v>695</v>
      </c>
      <c r="I63" s="114"/>
    </row>
    <row r="64" spans="1:10" ht="25.5" x14ac:dyDescent="0.25">
      <c r="A64" s="8" t="s">
        <v>1906</v>
      </c>
      <c r="B64" s="8" t="s">
        <v>1907</v>
      </c>
      <c r="C64" s="8" t="s">
        <v>2109</v>
      </c>
      <c r="D64" s="8" t="s">
        <v>2110</v>
      </c>
      <c r="E64" s="139">
        <v>4312.0078400000002</v>
      </c>
      <c r="F64" s="36">
        <f t="shared" si="3"/>
        <v>3623.5360000000005</v>
      </c>
      <c r="G64" s="36">
        <f t="shared" si="2"/>
        <v>2898.8288000000007</v>
      </c>
      <c r="H64" s="114"/>
      <c r="I64" s="114"/>
    </row>
    <row r="65" spans="1:10" ht="25.5" x14ac:dyDescent="0.25">
      <c r="A65" s="8" t="s">
        <v>1906</v>
      </c>
      <c r="B65" s="8" t="s">
        <v>1908</v>
      </c>
      <c r="C65" s="8" t="s">
        <v>1910</v>
      </c>
      <c r="D65" s="8" t="s">
        <v>1912</v>
      </c>
      <c r="E65" s="139">
        <v>2631.9967799999999</v>
      </c>
      <c r="F65" s="36">
        <f t="shared" si="3"/>
        <v>2211.7620000000002</v>
      </c>
      <c r="G65" s="36">
        <f t="shared" si="2"/>
        <v>1769.4096000000002</v>
      </c>
      <c r="H65" s="114"/>
      <c r="I65" s="114"/>
    </row>
    <row r="66" spans="1:10" x14ac:dyDescent="0.25">
      <c r="A66" s="8" t="s">
        <v>1906</v>
      </c>
      <c r="B66" s="8" t="s">
        <v>1909</v>
      </c>
      <c r="C66" s="8" t="s">
        <v>1911</v>
      </c>
      <c r="D66" s="8" t="s">
        <v>1913</v>
      </c>
      <c r="E66" s="139">
        <v>1532.7200000000003</v>
      </c>
      <c r="F66" s="36">
        <f t="shared" si="3"/>
        <v>1288.0000000000002</v>
      </c>
      <c r="G66" s="36">
        <f t="shared" si="2"/>
        <v>1030.4000000000001</v>
      </c>
      <c r="H66" s="114"/>
      <c r="I66" s="114"/>
    </row>
    <row r="67" spans="1:10" ht="25.5" x14ac:dyDescent="0.25">
      <c r="A67" s="8" t="s">
        <v>2106</v>
      </c>
      <c r="B67" s="8" t="s">
        <v>2107</v>
      </c>
      <c r="C67" s="8" t="s">
        <v>2108</v>
      </c>
      <c r="D67" s="8" t="s">
        <v>2111</v>
      </c>
      <c r="E67" s="139">
        <v>4312</v>
      </c>
      <c r="F67" s="36">
        <f t="shared" si="3"/>
        <v>3623.5294117647059</v>
      </c>
      <c r="G67" s="36">
        <f t="shared" ref="G67:G98" si="4">SUM(F:F/100*80)</f>
        <v>2898.8235294117649</v>
      </c>
      <c r="H67" s="114"/>
      <c r="I67" s="114"/>
    </row>
    <row r="68" spans="1:10" x14ac:dyDescent="0.25">
      <c r="A68" s="8" t="s">
        <v>2191</v>
      </c>
      <c r="B68" s="8" t="s">
        <v>2144</v>
      </c>
      <c r="C68" s="8" t="s">
        <v>10</v>
      </c>
      <c r="D68" s="8" t="s">
        <v>2145</v>
      </c>
      <c r="E68" s="139">
        <v>4088.0000000000005</v>
      </c>
      <c r="F68" s="36">
        <f t="shared" si="3"/>
        <v>3435.2941176470595</v>
      </c>
      <c r="G68" s="36">
        <f t="shared" si="4"/>
        <v>2748.2352941176478</v>
      </c>
      <c r="H68" s="114" t="s">
        <v>695</v>
      </c>
      <c r="I68" s="114"/>
    </row>
    <row r="69" spans="1:10" ht="25.5" x14ac:dyDescent="0.25">
      <c r="A69" s="8" t="s">
        <v>1906</v>
      </c>
      <c r="B69" s="8" t="s">
        <v>2259</v>
      </c>
      <c r="C69" s="8" t="s">
        <v>2257</v>
      </c>
      <c r="D69" s="8" t="s">
        <v>2258</v>
      </c>
      <c r="E69" s="139">
        <v>2631.9967799999999</v>
      </c>
      <c r="F69" s="36">
        <f t="shared" si="3"/>
        <v>2211.7620000000002</v>
      </c>
      <c r="G69" s="36">
        <f t="shared" si="4"/>
        <v>1769.4096000000002</v>
      </c>
      <c r="H69" s="114"/>
      <c r="I69" s="114"/>
    </row>
    <row r="70" spans="1:10" x14ac:dyDescent="0.25">
      <c r="A70" s="8" t="s">
        <v>1659</v>
      </c>
      <c r="B70" s="8" t="s">
        <v>1160</v>
      </c>
      <c r="C70" s="8" t="s">
        <v>1365</v>
      </c>
      <c r="D70" s="8" t="s">
        <v>1190</v>
      </c>
      <c r="E70" s="139">
        <v>6718.3200966000004</v>
      </c>
      <c r="F70" s="36">
        <f t="shared" si="3"/>
        <v>5645.6471400000009</v>
      </c>
      <c r="G70" s="36">
        <f t="shared" si="4"/>
        <v>4516.5177120000008</v>
      </c>
      <c r="H70" s="114" t="s">
        <v>695</v>
      </c>
      <c r="I70" s="114"/>
      <c r="J70" s="241"/>
    </row>
    <row r="71" spans="1:10" x14ac:dyDescent="0.25">
      <c r="A71" s="8" t="s">
        <v>1659</v>
      </c>
      <c r="B71" s="8" t="s">
        <v>1161</v>
      </c>
      <c r="C71" s="8" t="s">
        <v>2560</v>
      </c>
      <c r="D71" s="8" t="s">
        <v>2561</v>
      </c>
      <c r="E71" s="139">
        <v>2788.8000336</v>
      </c>
      <c r="F71" s="36">
        <f t="shared" si="3"/>
        <v>2343.5294400000002</v>
      </c>
      <c r="G71" s="36">
        <f t="shared" si="4"/>
        <v>1874.8235520000003</v>
      </c>
      <c r="H71" s="114"/>
      <c r="I71" s="114"/>
      <c r="J71" s="241"/>
    </row>
    <row r="72" spans="1:10" x14ac:dyDescent="0.25">
      <c r="A72" s="8" t="s">
        <v>1659</v>
      </c>
      <c r="B72" s="8" t="s">
        <v>1162</v>
      </c>
      <c r="C72" s="8" t="s">
        <v>1164</v>
      </c>
      <c r="D72" s="8" t="s">
        <v>1166</v>
      </c>
      <c r="E72" s="139">
        <v>2116.7999412000004</v>
      </c>
      <c r="F72" s="36">
        <f t="shared" si="3"/>
        <v>1778.8234800000005</v>
      </c>
      <c r="G72" s="36">
        <f t="shared" si="4"/>
        <v>1423.0587840000003</v>
      </c>
      <c r="H72" s="114"/>
      <c r="I72" s="114"/>
    </row>
    <row r="73" spans="1:10" x14ac:dyDescent="0.25">
      <c r="A73" s="8" t="s">
        <v>1659</v>
      </c>
      <c r="B73" s="8" t="s">
        <v>1362</v>
      </c>
      <c r="C73" s="8" t="s">
        <v>1364</v>
      </c>
      <c r="D73" s="8" t="s">
        <v>1363</v>
      </c>
      <c r="E73" s="139">
        <v>7112.0000615999988</v>
      </c>
      <c r="F73" s="36">
        <f t="shared" si="3"/>
        <v>5976.4706399999995</v>
      </c>
      <c r="G73" s="36">
        <f t="shared" si="4"/>
        <v>4781.176512</v>
      </c>
      <c r="H73" s="114" t="s">
        <v>695</v>
      </c>
      <c r="I73" s="114"/>
    </row>
    <row r="74" spans="1:10" x14ac:dyDescent="0.25">
      <c r="A74" s="8" t="s">
        <v>1654</v>
      </c>
      <c r="B74" s="8" t="s">
        <v>1655</v>
      </c>
      <c r="C74" s="8" t="s">
        <v>1365</v>
      </c>
      <c r="D74" s="8" t="s">
        <v>1658</v>
      </c>
      <c r="E74" s="139">
        <v>6718.3282600000002</v>
      </c>
      <c r="F74" s="36">
        <f t="shared" si="3"/>
        <v>5645.6540000000005</v>
      </c>
      <c r="G74" s="36">
        <f t="shared" si="4"/>
        <v>4516.5232000000005</v>
      </c>
      <c r="H74" s="114"/>
      <c r="I74" s="114"/>
    </row>
    <row r="75" spans="1:10" x14ac:dyDescent="0.25">
      <c r="A75" s="8" t="s">
        <v>1651</v>
      </c>
      <c r="B75" s="8" t="s">
        <v>1652</v>
      </c>
      <c r="C75" s="8" t="s">
        <v>1365</v>
      </c>
      <c r="D75" s="8" t="s">
        <v>1190</v>
      </c>
      <c r="E75" s="139">
        <v>6718.3282600000002</v>
      </c>
      <c r="F75" s="36">
        <f t="shared" si="3"/>
        <v>5645.6540000000005</v>
      </c>
      <c r="G75" s="36">
        <f t="shared" si="4"/>
        <v>4516.5232000000005</v>
      </c>
      <c r="H75" s="114" t="s">
        <v>695</v>
      </c>
      <c r="I75" s="114"/>
    </row>
    <row r="76" spans="1:10" x14ac:dyDescent="0.25">
      <c r="A76" s="8" t="s">
        <v>1654</v>
      </c>
      <c r="B76" s="8" t="s">
        <v>1656</v>
      </c>
      <c r="C76" s="8" t="s">
        <v>1364</v>
      </c>
      <c r="D76" s="8" t="s">
        <v>1657</v>
      </c>
      <c r="E76" s="139">
        <v>7112.0040600000002</v>
      </c>
      <c r="F76" s="36">
        <f t="shared" si="3"/>
        <v>5976.4740000000002</v>
      </c>
      <c r="G76" s="36">
        <f t="shared" si="4"/>
        <v>4781.1792000000005</v>
      </c>
      <c r="H76" s="114"/>
      <c r="I76" s="114"/>
    </row>
    <row r="77" spans="1:10" x14ac:dyDescent="0.25">
      <c r="A77" s="8" t="s">
        <v>1651</v>
      </c>
      <c r="B77" s="8" t="s">
        <v>1653</v>
      </c>
      <c r="C77" s="8" t="s">
        <v>1364</v>
      </c>
      <c r="D77" s="8" t="s">
        <v>1363</v>
      </c>
      <c r="E77" s="139">
        <v>7112.0040600000002</v>
      </c>
      <c r="F77" s="36">
        <f t="shared" si="3"/>
        <v>5976.4740000000002</v>
      </c>
      <c r="G77" s="36">
        <f t="shared" si="4"/>
        <v>4781.1792000000005</v>
      </c>
      <c r="H77" s="114" t="s">
        <v>695</v>
      </c>
      <c r="I77" s="114"/>
      <c r="J77" s="241"/>
    </row>
    <row r="78" spans="1:10" ht="25.5" x14ac:dyDescent="0.25">
      <c r="A78" s="8" t="s">
        <v>2355</v>
      </c>
      <c r="B78" s="8" t="s">
        <v>2354</v>
      </c>
      <c r="C78" s="8" t="s">
        <v>2198</v>
      </c>
      <c r="D78" s="8" t="s">
        <v>2356</v>
      </c>
      <c r="E78" s="139">
        <v>6251.84</v>
      </c>
      <c r="F78" s="36">
        <f t="shared" si="3"/>
        <v>5253.6470588235297</v>
      </c>
      <c r="G78" s="36">
        <f t="shared" si="4"/>
        <v>4202.9176470588236</v>
      </c>
      <c r="H78" s="114"/>
      <c r="I78" s="114"/>
      <c r="J78" s="241"/>
    </row>
    <row r="79" spans="1:10" ht="25.5" x14ac:dyDescent="0.25">
      <c r="A79" s="8" t="s">
        <v>2196</v>
      </c>
      <c r="B79" s="8" t="s">
        <v>2194</v>
      </c>
      <c r="C79" s="8" t="s">
        <v>2198</v>
      </c>
      <c r="D79" s="8" t="s">
        <v>2356</v>
      </c>
      <c r="E79" s="139">
        <v>6251.84</v>
      </c>
      <c r="F79" s="36">
        <f t="shared" ref="F79:F110" si="5">SUM(E:E/1.19)</f>
        <v>5253.6470588235297</v>
      </c>
      <c r="G79" s="36">
        <f t="shared" si="4"/>
        <v>4202.9176470588236</v>
      </c>
      <c r="H79" s="114"/>
      <c r="I79" s="114"/>
    </row>
    <row r="80" spans="1:10" ht="25.5" x14ac:dyDescent="0.25">
      <c r="A80" s="8" t="s">
        <v>2197</v>
      </c>
      <c r="B80" s="8" t="s">
        <v>2195</v>
      </c>
      <c r="C80" s="8" t="s">
        <v>2198</v>
      </c>
      <c r="E80" s="139">
        <v>6251.84</v>
      </c>
      <c r="F80" s="36">
        <f t="shared" si="5"/>
        <v>5253.6470588235297</v>
      </c>
      <c r="G80" s="36">
        <f t="shared" si="4"/>
        <v>4202.9176470588236</v>
      </c>
      <c r="H80" s="114"/>
      <c r="I80" s="114"/>
    </row>
    <row r="81" spans="1:10" x14ac:dyDescent="0.25">
      <c r="A81" s="8" t="s">
        <v>1659</v>
      </c>
      <c r="B81" s="8" t="s">
        <v>2557</v>
      </c>
      <c r="C81" s="8" t="s">
        <v>2558</v>
      </c>
      <c r="D81" s="8" t="s">
        <v>2559</v>
      </c>
      <c r="E81" s="139">
        <v>2788.8000336</v>
      </c>
      <c r="F81" s="36">
        <f t="shared" si="5"/>
        <v>2343.5294400000002</v>
      </c>
      <c r="G81" s="36">
        <f t="shared" si="4"/>
        <v>1874.8235520000003</v>
      </c>
      <c r="H81" s="114"/>
      <c r="I81" s="114"/>
    </row>
    <row r="82" spans="1:10" ht="25.5" x14ac:dyDescent="0.25">
      <c r="A82" s="8" t="s">
        <v>3255</v>
      </c>
      <c r="B82" s="8" t="s">
        <v>892</v>
      </c>
      <c r="C82" s="8" t="s">
        <v>2652</v>
      </c>
      <c r="D82" s="8" t="s">
        <v>2651</v>
      </c>
      <c r="E82" s="139">
        <v>5632.2608607999991</v>
      </c>
      <c r="F82" s="36">
        <f t="shared" si="5"/>
        <v>4732.9923199999994</v>
      </c>
      <c r="G82" s="36">
        <f t="shared" si="4"/>
        <v>3786.3938559999997</v>
      </c>
      <c r="H82" s="114"/>
      <c r="I82" s="114"/>
    </row>
    <row r="83" spans="1:10" ht="29.25" customHeight="1" x14ac:dyDescent="0.25">
      <c r="A83" s="8" t="s">
        <v>3255</v>
      </c>
      <c r="B83" s="8" t="s">
        <v>3254</v>
      </c>
      <c r="C83" s="8" t="s">
        <v>3256</v>
      </c>
      <c r="D83" s="8" t="s">
        <v>3257</v>
      </c>
      <c r="E83" s="139">
        <v>5099</v>
      </c>
      <c r="F83" s="36">
        <f t="shared" si="5"/>
        <v>4284.8739495798318</v>
      </c>
      <c r="G83" s="36">
        <f t="shared" si="4"/>
        <v>3427.8991596638657</v>
      </c>
      <c r="H83" s="114"/>
      <c r="I83" s="114"/>
      <c r="J83" s="310"/>
    </row>
    <row r="84" spans="1:10" ht="25.5" x14ac:dyDescent="0.25">
      <c r="A84" s="8" t="s">
        <v>1722</v>
      </c>
      <c r="B84" s="8" t="s">
        <v>1723</v>
      </c>
      <c r="C84" s="8" t="s">
        <v>3137</v>
      </c>
      <c r="D84" s="8" t="s">
        <v>3136</v>
      </c>
      <c r="E84" s="139">
        <v>6560.3581400000012</v>
      </c>
      <c r="F84" s="36">
        <f t="shared" si="5"/>
        <v>5512.9060000000009</v>
      </c>
      <c r="G84" s="36">
        <f t="shared" si="4"/>
        <v>4410.3248000000003</v>
      </c>
      <c r="H84" s="114"/>
      <c r="I84" s="114"/>
    </row>
    <row r="85" spans="1:10" ht="25.5" x14ac:dyDescent="0.25">
      <c r="A85" s="8" t="s">
        <v>2647</v>
      </c>
      <c r="B85" s="8" t="s">
        <v>2648</v>
      </c>
      <c r="C85" s="8" t="s">
        <v>2649</v>
      </c>
      <c r="D85" s="8" t="s">
        <v>2650</v>
      </c>
      <c r="E85" s="139">
        <v>6842.5056000000004</v>
      </c>
      <c r="F85" s="36">
        <f t="shared" si="5"/>
        <v>5750.0047058823538</v>
      </c>
      <c r="G85" s="36">
        <f t="shared" si="4"/>
        <v>4600.0037647058834</v>
      </c>
      <c r="H85" s="114"/>
      <c r="I85" s="114"/>
    </row>
    <row r="86" spans="1:10" ht="25.5" x14ac:dyDescent="0.25">
      <c r="A86" s="8" t="s">
        <v>2846</v>
      </c>
      <c r="B86" s="8" t="s">
        <v>2847</v>
      </c>
      <c r="C86" s="8" t="s">
        <v>2848</v>
      </c>
      <c r="D86" s="8" t="s">
        <v>2849</v>
      </c>
      <c r="E86" s="126">
        <v>6099</v>
      </c>
      <c r="F86" s="143">
        <f t="shared" si="5"/>
        <v>5125.2100840336134</v>
      </c>
      <c r="G86" s="143">
        <f t="shared" si="4"/>
        <v>4100.1680672268903</v>
      </c>
      <c r="H86" s="125"/>
      <c r="I86" s="125"/>
    </row>
    <row r="87" spans="1:10" ht="38.25" x14ac:dyDescent="0.25">
      <c r="A87" s="8" t="s">
        <v>3240</v>
      </c>
      <c r="B87" s="8" t="s">
        <v>3241</v>
      </c>
      <c r="C87" s="8" t="s">
        <v>3243</v>
      </c>
      <c r="D87" s="8" t="s">
        <v>3246</v>
      </c>
      <c r="E87" s="126">
        <v>6599</v>
      </c>
      <c r="F87" s="143">
        <f t="shared" si="5"/>
        <v>5545.3781512605046</v>
      </c>
      <c r="G87" s="143">
        <f t="shared" si="4"/>
        <v>4436.3025210084033</v>
      </c>
      <c r="H87" s="125"/>
      <c r="I87" s="125"/>
    </row>
    <row r="88" spans="1:10" ht="25.5" x14ac:dyDescent="0.25">
      <c r="A88" s="8" t="s">
        <v>3240</v>
      </c>
      <c r="B88" s="8" t="s">
        <v>3242</v>
      </c>
      <c r="C88" s="8" t="s">
        <v>3244</v>
      </c>
      <c r="D88" s="8" t="s">
        <v>3245</v>
      </c>
      <c r="E88" s="126">
        <v>6399</v>
      </c>
      <c r="F88" s="143">
        <f t="shared" si="5"/>
        <v>5377.3109243697481</v>
      </c>
      <c r="G88" s="143">
        <f t="shared" si="4"/>
        <v>4301.8487394957983</v>
      </c>
      <c r="H88" s="125"/>
      <c r="I88" s="125"/>
    </row>
    <row r="89" spans="1:10" x14ac:dyDescent="0.25">
      <c r="A89" s="8" t="s">
        <v>1531</v>
      </c>
      <c r="B89" s="8" t="s">
        <v>888</v>
      </c>
      <c r="C89" s="8" t="s">
        <v>866</v>
      </c>
      <c r="D89" s="8" t="s">
        <v>868</v>
      </c>
      <c r="E89" s="139">
        <v>6560.3581400000012</v>
      </c>
      <c r="F89" s="36">
        <f t="shared" si="5"/>
        <v>5512.9060000000009</v>
      </c>
      <c r="G89" s="36">
        <f t="shared" si="4"/>
        <v>4410.3248000000003</v>
      </c>
      <c r="H89" s="114"/>
      <c r="I89" s="114"/>
    </row>
    <row r="90" spans="1:10" x14ac:dyDescent="0.25">
      <c r="A90" s="8" t="s">
        <v>1532</v>
      </c>
      <c r="B90" s="8" t="s">
        <v>867</v>
      </c>
      <c r="C90" s="8" t="s">
        <v>866</v>
      </c>
      <c r="D90" s="8" t="s">
        <v>868</v>
      </c>
      <c r="E90" s="139">
        <v>6560.3581400000012</v>
      </c>
      <c r="F90" s="36">
        <f t="shared" si="5"/>
        <v>5512.9060000000009</v>
      </c>
      <c r="G90" s="36">
        <f t="shared" si="4"/>
        <v>4410.3248000000003</v>
      </c>
      <c r="H90" s="114"/>
      <c r="I90" s="114"/>
    </row>
    <row r="91" spans="1:10" x14ac:dyDescent="0.25">
      <c r="A91" s="8" t="s">
        <v>1532</v>
      </c>
      <c r="B91" s="8" t="s">
        <v>881</v>
      </c>
      <c r="C91" s="8" t="s">
        <v>875</v>
      </c>
      <c r="D91" s="8" t="s">
        <v>869</v>
      </c>
      <c r="E91" s="139">
        <v>2788.8006999999998</v>
      </c>
      <c r="F91" s="36">
        <f t="shared" si="5"/>
        <v>2343.5299999999997</v>
      </c>
      <c r="G91" s="36">
        <f t="shared" si="4"/>
        <v>1874.8239999999998</v>
      </c>
      <c r="H91" s="114"/>
      <c r="I91" s="114"/>
    </row>
    <row r="92" spans="1:10" x14ac:dyDescent="0.25">
      <c r="A92" s="8" t="s">
        <v>1531</v>
      </c>
      <c r="B92" s="8" t="s">
        <v>881</v>
      </c>
      <c r="C92" s="8" t="s">
        <v>875</v>
      </c>
      <c r="D92" s="8" t="s">
        <v>869</v>
      </c>
      <c r="E92" s="139">
        <v>2788.8006999999998</v>
      </c>
      <c r="F92" s="36">
        <f t="shared" si="5"/>
        <v>2343.5299999999997</v>
      </c>
      <c r="G92" s="36">
        <f t="shared" si="4"/>
        <v>1874.8239999999998</v>
      </c>
      <c r="H92" s="114"/>
      <c r="I92" s="114"/>
    </row>
    <row r="93" spans="1:10" x14ac:dyDescent="0.25">
      <c r="A93" s="8" t="s">
        <v>1532</v>
      </c>
      <c r="B93" s="8" t="s">
        <v>882</v>
      </c>
      <c r="C93" s="8" t="s">
        <v>876</v>
      </c>
      <c r="D93" s="8" t="s">
        <v>870</v>
      </c>
      <c r="E93" s="139">
        <v>3012.8000644000003</v>
      </c>
      <c r="F93" s="36">
        <f t="shared" si="5"/>
        <v>2531.7647600000005</v>
      </c>
      <c r="G93" s="36">
        <f t="shared" si="4"/>
        <v>2025.4118080000003</v>
      </c>
      <c r="H93" s="114"/>
      <c r="I93" s="114"/>
    </row>
    <row r="94" spans="1:10" x14ac:dyDescent="0.25">
      <c r="A94" s="8" t="s">
        <v>1531</v>
      </c>
      <c r="B94" s="8" t="s">
        <v>882</v>
      </c>
      <c r="C94" s="8" t="s">
        <v>876</v>
      </c>
      <c r="D94" s="8" t="s">
        <v>870</v>
      </c>
      <c r="E94" s="139">
        <v>3012.8000644000003</v>
      </c>
      <c r="F94" s="36">
        <f t="shared" si="5"/>
        <v>2531.7647600000005</v>
      </c>
      <c r="G94" s="36">
        <f t="shared" si="4"/>
        <v>2025.4118080000003</v>
      </c>
      <c r="H94" s="114"/>
      <c r="I94" s="114"/>
    </row>
    <row r="95" spans="1:10" s="232" customFormat="1" x14ac:dyDescent="0.25">
      <c r="A95" s="8" t="s">
        <v>1532</v>
      </c>
      <c r="B95" s="8" t="s">
        <v>885</v>
      </c>
      <c r="C95" s="8" t="s">
        <v>879</v>
      </c>
      <c r="D95" s="8" t="s">
        <v>873</v>
      </c>
      <c r="E95" s="139">
        <v>1668.7988799999998</v>
      </c>
      <c r="F95" s="36">
        <f t="shared" si="5"/>
        <v>1402.3519999999999</v>
      </c>
      <c r="G95" s="36">
        <f t="shared" si="4"/>
        <v>1121.8815999999997</v>
      </c>
      <c r="H95" s="114"/>
      <c r="I95" s="114"/>
    </row>
    <row r="96" spans="1:10" ht="25.5" customHeight="1" x14ac:dyDescent="0.25">
      <c r="A96" s="8" t="s">
        <v>1531</v>
      </c>
      <c r="B96" s="8" t="s">
        <v>885</v>
      </c>
      <c r="C96" s="8" t="s">
        <v>879</v>
      </c>
      <c r="D96" s="8" t="s">
        <v>873</v>
      </c>
      <c r="E96" s="139">
        <v>1668.7988799999998</v>
      </c>
      <c r="F96" s="36">
        <f t="shared" si="5"/>
        <v>1402.3519999999999</v>
      </c>
      <c r="G96" s="36">
        <f t="shared" si="4"/>
        <v>1121.8815999999997</v>
      </c>
      <c r="H96" s="114"/>
      <c r="I96" s="114"/>
    </row>
    <row r="97" spans="1:9" ht="25.5" customHeight="1" x14ac:dyDescent="0.25">
      <c r="A97" s="8" t="s">
        <v>1532</v>
      </c>
      <c r="B97" s="8" t="s">
        <v>886</v>
      </c>
      <c r="C97" s="8" t="s">
        <v>880</v>
      </c>
      <c r="D97" s="8" t="s">
        <v>874</v>
      </c>
      <c r="E97" s="139">
        <v>1780.8000616000002</v>
      </c>
      <c r="F97" s="36">
        <f t="shared" si="5"/>
        <v>1496.4706400000002</v>
      </c>
      <c r="G97" s="36">
        <f t="shared" si="4"/>
        <v>1197.1765120000002</v>
      </c>
      <c r="H97" s="114"/>
      <c r="I97" s="114"/>
    </row>
    <row r="98" spans="1:9" ht="25.5" customHeight="1" x14ac:dyDescent="0.25">
      <c r="A98" s="8" t="s">
        <v>1531</v>
      </c>
      <c r="B98" s="8" t="s">
        <v>886</v>
      </c>
      <c r="C98" s="8" t="s">
        <v>880</v>
      </c>
      <c r="D98" s="8" t="s">
        <v>874</v>
      </c>
      <c r="E98" s="139">
        <v>1780.8000616000002</v>
      </c>
      <c r="F98" s="36">
        <f t="shared" si="5"/>
        <v>1496.4706400000002</v>
      </c>
      <c r="G98" s="36">
        <f t="shared" si="4"/>
        <v>1197.1765120000002</v>
      </c>
      <c r="H98" s="114"/>
      <c r="I98" s="114"/>
    </row>
    <row r="99" spans="1:9" s="232" customFormat="1" x14ac:dyDescent="0.25">
      <c r="A99" s="8" t="s">
        <v>2121</v>
      </c>
      <c r="B99" s="8" t="s">
        <v>1561</v>
      </c>
      <c r="C99" s="8" t="s">
        <v>1404</v>
      </c>
      <c r="D99" s="8" t="s">
        <v>868</v>
      </c>
      <c r="E99" s="139">
        <v>6560.3581400000012</v>
      </c>
      <c r="F99" s="36">
        <f t="shared" si="5"/>
        <v>5512.9060000000009</v>
      </c>
      <c r="G99" s="36">
        <f t="shared" ref="G99:G113" si="6">SUM(F:F/100*80)</f>
        <v>4410.3248000000003</v>
      </c>
      <c r="H99" s="114" t="s">
        <v>695</v>
      </c>
      <c r="I99" s="114"/>
    </row>
    <row r="100" spans="1:9" x14ac:dyDescent="0.25">
      <c r="A100" s="8" t="s">
        <v>2122</v>
      </c>
      <c r="B100" s="8" t="s">
        <v>2120</v>
      </c>
      <c r="C100" s="8" t="s">
        <v>866</v>
      </c>
      <c r="D100" s="8" t="s">
        <v>2123</v>
      </c>
      <c r="E100" s="139">
        <v>6560.3552000000009</v>
      </c>
      <c r="F100" s="36">
        <f t="shared" si="5"/>
        <v>5512.9035294117657</v>
      </c>
      <c r="G100" s="36">
        <f t="shared" si="6"/>
        <v>4410.3228235294127</v>
      </c>
      <c r="H100" s="114"/>
      <c r="I100" s="114"/>
    </row>
    <row r="101" spans="1:9" x14ac:dyDescent="0.25">
      <c r="A101" s="8" t="s">
        <v>3266</v>
      </c>
      <c r="B101" s="8" t="s">
        <v>2391</v>
      </c>
      <c r="C101" s="8" t="s">
        <v>2392</v>
      </c>
      <c r="D101" s="8" t="s">
        <v>2393</v>
      </c>
      <c r="E101" s="139">
        <v>6560</v>
      </c>
      <c r="F101" s="36">
        <f t="shared" si="5"/>
        <v>5512.6050420168067</v>
      </c>
      <c r="G101" s="36">
        <f t="shared" si="6"/>
        <v>4410.0840336134461</v>
      </c>
      <c r="H101" s="114"/>
      <c r="I101" s="114"/>
    </row>
    <row r="102" spans="1:9" x14ac:dyDescent="0.25">
      <c r="A102" s="8" t="s">
        <v>1532</v>
      </c>
      <c r="B102" s="8" t="s">
        <v>2563</v>
      </c>
      <c r="C102" s="8" t="s">
        <v>2562</v>
      </c>
      <c r="D102" s="8" t="s">
        <v>2564</v>
      </c>
      <c r="E102" s="139">
        <v>2788.8006999999998</v>
      </c>
      <c r="F102" s="36">
        <f t="shared" si="5"/>
        <v>2343.5299999999997</v>
      </c>
      <c r="G102" s="36">
        <f t="shared" si="6"/>
        <v>1874.8239999999998</v>
      </c>
      <c r="H102" s="114"/>
      <c r="I102" s="114"/>
    </row>
    <row r="103" spans="1:9" x14ac:dyDescent="0.25">
      <c r="A103" s="8" t="s">
        <v>1531</v>
      </c>
      <c r="B103" s="8" t="s">
        <v>2563</v>
      </c>
      <c r="C103" s="8" t="s">
        <v>2562</v>
      </c>
      <c r="D103" s="8" t="s">
        <v>2564</v>
      </c>
      <c r="E103" s="139">
        <v>2788.8006999999998</v>
      </c>
      <c r="F103" s="36">
        <f t="shared" si="5"/>
        <v>2343.5299999999997</v>
      </c>
      <c r="G103" s="36">
        <f t="shared" si="6"/>
        <v>1874.8239999999998</v>
      </c>
      <c r="H103" s="114"/>
      <c r="I103" s="114"/>
    </row>
    <row r="104" spans="1:9" x14ac:dyDescent="0.25">
      <c r="A104" s="8" t="s">
        <v>1532</v>
      </c>
      <c r="B104" s="8" t="s">
        <v>2565</v>
      </c>
      <c r="C104" s="8" t="s">
        <v>2566</v>
      </c>
      <c r="D104" s="8" t="s">
        <v>2567</v>
      </c>
      <c r="E104" s="139">
        <v>3012.7944000000002</v>
      </c>
      <c r="F104" s="36">
        <f t="shared" si="5"/>
        <v>2531.7600000000002</v>
      </c>
      <c r="G104" s="36">
        <f t="shared" si="6"/>
        <v>2025.4080000000001</v>
      </c>
      <c r="H104" s="114"/>
      <c r="I104" s="114"/>
    </row>
    <row r="105" spans="1:9" s="232" customFormat="1" x14ac:dyDescent="0.25">
      <c r="A105" s="8" t="s">
        <v>1531</v>
      </c>
      <c r="B105" s="8" t="s">
        <v>2565</v>
      </c>
      <c r="C105" s="8" t="s">
        <v>2566</v>
      </c>
      <c r="D105" s="8" t="s">
        <v>2567</v>
      </c>
      <c r="E105" s="139">
        <v>3012.7944000000002</v>
      </c>
      <c r="F105" s="36">
        <f t="shared" si="5"/>
        <v>2531.7600000000002</v>
      </c>
      <c r="G105" s="36">
        <f t="shared" si="6"/>
        <v>2025.4080000000001</v>
      </c>
      <c r="H105" s="114"/>
      <c r="I105" s="114"/>
    </row>
    <row r="106" spans="1:9" ht="38.25" x14ac:dyDescent="0.25">
      <c r="A106" s="8" t="s">
        <v>1262</v>
      </c>
      <c r="B106" s="8" t="s">
        <v>1261</v>
      </c>
      <c r="C106" s="8" t="s">
        <v>1466</v>
      </c>
      <c r="D106" s="8" t="s">
        <v>1467</v>
      </c>
      <c r="E106" s="139">
        <v>5280.244557</v>
      </c>
      <c r="F106" s="36">
        <f t="shared" si="5"/>
        <v>4437.1803</v>
      </c>
      <c r="G106" s="36">
        <f t="shared" si="6"/>
        <v>3549.74424</v>
      </c>
      <c r="H106" s="114" t="s">
        <v>695</v>
      </c>
      <c r="I106" s="114"/>
    </row>
    <row r="107" spans="1:9" x14ac:dyDescent="0.25">
      <c r="A107" s="8" t="s">
        <v>1262</v>
      </c>
      <c r="B107" s="8" t="s">
        <v>1468</v>
      </c>
      <c r="C107" s="8" t="s">
        <v>1469</v>
      </c>
      <c r="D107" s="8" t="s">
        <v>1470</v>
      </c>
      <c r="E107" s="139">
        <v>4776.2400000000007</v>
      </c>
      <c r="F107" s="36">
        <f t="shared" si="5"/>
        <v>4013.6470588235302</v>
      </c>
      <c r="G107" s="36">
        <f t="shared" si="6"/>
        <v>3210.9176470588245</v>
      </c>
      <c r="H107" s="114" t="s">
        <v>695</v>
      </c>
      <c r="I107" s="114"/>
    </row>
    <row r="108" spans="1:9" ht="25.5" x14ac:dyDescent="0.25">
      <c r="A108" s="8" t="s">
        <v>1493</v>
      </c>
      <c r="B108" s="8" t="s">
        <v>1494</v>
      </c>
      <c r="C108" s="8" t="s">
        <v>1495</v>
      </c>
      <c r="D108" s="8" t="s">
        <v>1496</v>
      </c>
      <c r="E108" s="139">
        <v>6560.3581400000012</v>
      </c>
      <c r="F108" s="36">
        <f t="shared" si="5"/>
        <v>5512.9060000000009</v>
      </c>
      <c r="G108" s="36">
        <f t="shared" si="6"/>
        <v>4410.3248000000003</v>
      </c>
      <c r="H108" s="114"/>
      <c r="I108" s="114"/>
    </row>
    <row r="109" spans="1:9" ht="25.5" x14ac:dyDescent="0.25">
      <c r="A109" s="8" t="s">
        <v>1549</v>
      </c>
      <c r="B109" s="8" t="s">
        <v>1494</v>
      </c>
      <c r="C109" s="8" t="s">
        <v>1495</v>
      </c>
      <c r="D109" s="8" t="s">
        <v>1496</v>
      </c>
      <c r="E109" s="139">
        <v>6560.3581400000012</v>
      </c>
      <c r="F109" s="36">
        <f t="shared" si="5"/>
        <v>5512.9060000000009</v>
      </c>
      <c r="G109" s="36">
        <f t="shared" si="6"/>
        <v>4410.3248000000003</v>
      </c>
      <c r="H109" s="114"/>
      <c r="I109" s="114"/>
    </row>
    <row r="110" spans="1:9" x14ac:dyDescent="0.25">
      <c r="A110" s="8" t="s">
        <v>1549</v>
      </c>
      <c r="B110" s="8" t="s">
        <v>2272</v>
      </c>
      <c r="C110" s="8" t="s">
        <v>2273</v>
      </c>
      <c r="D110" s="8" t="s">
        <v>2274</v>
      </c>
      <c r="E110" s="139">
        <v>3799.04</v>
      </c>
      <c r="F110" s="36">
        <f t="shared" si="5"/>
        <v>3192.4705882352941</v>
      </c>
      <c r="G110" s="36">
        <f t="shared" si="6"/>
        <v>2553.9764705882353</v>
      </c>
      <c r="H110" s="114"/>
      <c r="I110" s="114"/>
    </row>
    <row r="111" spans="1:9" x14ac:dyDescent="0.25">
      <c r="A111" s="232" t="s">
        <v>2989</v>
      </c>
      <c r="B111" s="233"/>
      <c r="C111" s="232" t="s">
        <v>2990</v>
      </c>
      <c r="D111" s="232" t="s">
        <v>2991</v>
      </c>
      <c r="E111" s="309"/>
      <c r="F111" s="235">
        <f t="shared" ref="F111:F113" si="7">SUM(E:E/1.19)</f>
        <v>0</v>
      </c>
      <c r="G111" s="235">
        <f t="shared" si="6"/>
        <v>0</v>
      </c>
      <c r="H111" s="236"/>
      <c r="I111" s="236"/>
    </row>
    <row r="112" spans="1:9" ht="38.25" x14ac:dyDescent="0.25">
      <c r="A112" s="232" t="s">
        <v>3266</v>
      </c>
      <c r="B112" s="232" t="s">
        <v>3265</v>
      </c>
      <c r="C112" s="232" t="s">
        <v>3267</v>
      </c>
      <c r="D112" s="232" t="s">
        <v>3268</v>
      </c>
      <c r="E112" s="309">
        <v>6360</v>
      </c>
      <c r="F112" s="235">
        <f t="shared" si="7"/>
        <v>5344.5378151260511</v>
      </c>
      <c r="G112" s="235">
        <f t="shared" si="6"/>
        <v>4275.6302521008411</v>
      </c>
      <c r="H112" s="236"/>
      <c r="I112" s="236"/>
    </row>
    <row r="113" spans="1:9" ht="25.5" x14ac:dyDescent="0.25">
      <c r="A113" s="8" t="s">
        <v>3262</v>
      </c>
      <c r="B113" s="8" t="s">
        <v>3261</v>
      </c>
      <c r="C113" s="8" t="s">
        <v>3264</v>
      </c>
      <c r="D113" s="8" t="s">
        <v>3263</v>
      </c>
      <c r="E113" s="143">
        <v>6251.84</v>
      </c>
      <c r="F113" s="235">
        <f t="shared" si="7"/>
        <v>5253.6470588235297</v>
      </c>
      <c r="G113" s="235">
        <f t="shared" si="6"/>
        <v>4202.9176470588236</v>
      </c>
      <c r="H113" s="114"/>
      <c r="I113" s="125"/>
    </row>
    <row r="114" spans="1:9" x14ac:dyDescent="0.25">
      <c r="E114" s="143"/>
      <c r="F114" s="235"/>
      <c r="G114" s="235"/>
      <c r="H114" s="114"/>
      <c r="I114" s="125"/>
    </row>
    <row r="115" spans="1:9" x14ac:dyDescent="0.25">
      <c r="E115" s="143"/>
      <c r="F115" s="235"/>
      <c r="G115" s="235"/>
      <c r="H115" s="114"/>
      <c r="I115" s="125"/>
    </row>
  </sheetData>
  <hyperlinks>
    <hyperlink ref="A1" r:id="rId1"/>
  </hyperlinks>
  <pageMargins left="0.7" right="0.7" top="0.78740157499999996" bottom="0.78740157499999996" header="0.3" footer="0.3"/>
  <pageSetup paperSize="9" orientation="portrait"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14"/>
  <sheetViews>
    <sheetView showGridLines="0" workbookViewId="0">
      <selection activeCell="E2" sqref="E2:I2"/>
    </sheetView>
  </sheetViews>
  <sheetFormatPr baseColWidth="10" defaultColWidth="11.42578125" defaultRowHeight="15" x14ac:dyDescent="0.25"/>
  <cols>
    <col min="1" max="1" width="13.85546875" style="88" bestFit="1" customWidth="1"/>
    <col min="2" max="2" width="16.42578125" style="88" bestFit="1" customWidth="1"/>
    <col min="3" max="3" width="59" style="88" customWidth="1"/>
    <col min="4" max="4" width="49.7109375" style="88" customWidth="1"/>
    <col min="5" max="6" width="14.28515625" style="144" customWidth="1"/>
    <col min="7" max="7" width="15.140625" style="144" customWidth="1"/>
    <col min="8" max="8" width="11.140625" style="145" customWidth="1"/>
    <col min="9" max="9" width="18.85546875" style="145" customWidth="1"/>
    <col min="10" max="16384" width="11.42578125" style="88"/>
  </cols>
  <sheetData>
    <row r="1" spans="1:9" ht="26.25" x14ac:dyDescent="0.4">
      <c r="A1" s="112" t="s">
        <v>2798</v>
      </c>
      <c r="B1"/>
    </row>
    <row r="2" spans="1:9" s="113" customFormat="1" ht="30" x14ac:dyDescent="0.25">
      <c r="A2" s="101" t="s">
        <v>144</v>
      </c>
      <c r="B2" s="99" t="s">
        <v>2782</v>
      </c>
      <c r="C2" s="99" t="s">
        <v>2780</v>
      </c>
      <c r="D2" s="99" t="s">
        <v>2781</v>
      </c>
      <c r="E2" s="127" t="s">
        <v>2815</v>
      </c>
      <c r="F2" s="121" t="s">
        <v>2816</v>
      </c>
      <c r="G2" s="121" t="s">
        <v>2817</v>
      </c>
      <c r="H2" s="127" t="s">
        <v>688</v>
      </c>
      <c r="I2" s="121" t="s">
        <v>2818</v>
      </c>
    </row>
    <row r="3" spans="1:9" s="24" customFormat="1" ht="40.5" customHeight="1" x14ac:dyDescent="0.2">
      <c r="A3" s="24" t="s">
        <v>891</v>
      </c>
      <c r="B3" s="24" t="s">
        <v>2128</v>
      </c>
      <c r="C3" s="24" t="s">
        <v>2129</v>
      </c>
      <c r="D3" s="24" t="s">
        <v>2469</v>
      </c>
      <c r="E3" s="146">
        <v>6048.0000000000009</v>
      </c>
      <c r="F3" s="146">
        <f t="shared" ref="F3:F14" si="0">SUM(E:E/1.19)</f>
        <v>5082.3529411764712</v>
      </c>
      <c r="G3" s="146">
        <f t="shared" ref="G3:G14" si="1">SUM(F:F/100*80)</f>
        <v>4065.8823529411766</v>
      </c>
      <c r="H3" s="92"/>
      <c r="I3" s="92" t="s">
        <v>695</v>
      </c>
    </row>
    <row r="4" spans="1:9" s="24" customFormat="1" ht="51" x14ac:dyDescent="0.2">
      <c r="A4" s="24" t="s">
        <v>891</v>
      </c>
      <c r="B4" s="24" t="s">
        <v>2130</v>
      </c>
      <c r="C4" s="24" t="s">
        <v>2131</v>
      </c>
      <c r="D4" s="24" t="s">
        <v>2470</v>
      </c>
      <c r="E4" s="147">
        <v>6048.0000000000009</v>
      </c>
      <c r="F4" s="147">
        <f t="shared" si="0"/>
        <v>5082.3529411764712</v>
      </c>
      <c r="G4" s="147">
        <f t="shared" si="1"/>
        <v>4065.8823529411766</v>
      </c>
      <c r="H4" s="92"/>
      <c r="I4" s="92" t="s">
        <v>695</v>
      </c>
    </row>
    <row r="5" spans="1:9" s="24" customFormat="1" ht="25.5" x14ac:dyDescent="0.2">
      <c r="A5" s="24" t="s">
        <v>891</v>
      </c>
      <c r="B5" s="24" t="s">
        <v>2448</v>
      </c>
      <c r="C5" s="24" t="s">
        <v>2449</v>
      </c>
      <c r="D5" s="24" t="s">
        <v>2465</v>
      </c>
      <c r="E5" s="147">
        <v>1949.9984000000002</v>
      </c>
      <c r="F5" s="147">
        <f t="shared" si="0"/>
        <v>1638.6541176470591</v>
      </c>
      <c r="G5" s="147">
        <f t="shared" si="1"/>
        <v>1310.9232941176472</v>
      </c>
      <c r="H5" s="92"/>
      <c r="I5" s="92" t="s">
        <v>695</v>
      </c>
    </row>
    <row r="6" spans="1:9" s="24" customFormat="1" ht="25.5" x14ac:dyDescent="0.2">
      <c r="A6" s="24" t="s">
        <v>891</v>
      </c>
      <c r="B6" s="24" t="s">
        <v>2447</v>
      </c>
      <c r="C6" s="24" t="s">
        <v>2450</v>
      </c>
      <c r="D6" s="24" t="s">
        <v>2466</v>
      </c>
      <c r="E6" s="147">
        <v>1949.9984000000002</v>
      </c>
      <c r="F6" s="147">
        <f t="shared" si="0"/>
        <v>1638.6541176470591</v>
      </c>
      <c r="G6" s="147">
        <f t="shared" si="1"/>
        <v>1310.9232941176472</v>
      </c>
      <c r="H6" s="92"/>
      <c r="I6" s="92" t="s">
        <v>695</v>
      </c>
    </row>
    <row r="7" spans="1:9" s="24" customFormat="1" ht="25.5" x14ac:dyDescent="0.2">
      <c r="A7" s="24" t="s">
        <v>891</v>
      </c>
      <c r="B7" s="24" t="s">
        <v>2452</v>
      </c>
      <c r="C7" s="24" t="s">
        <v>2453</v>
      </c>
      <c r="D7" s="24" t="s">
        <v>2467</v>
      </c>
      <c r="E7" s="147">
        <v>3450.0032000000006</v>
      </c>
      <c r="F7" s="147">
        <f t="shared" si="0"/>
        <v>2899.1623529411772</v>
      </c>
      <c r="G7" s="147">
        <f t="shared" si="1"/>
        <v>2319.3298823529417</v>
      </c>
      <c r="H7" s="92"/>
      <c r="I7" s="92"/>
    </row>
    <row r="8" spans="1:9" s="24" customFormat="1" ht="25.5" x14ac:dyDescent="0.2">
      <c r="A8" s="24" t="s">
        <v>891</v>
      </c>
      <c r="B8" s="24" t="s">
        <v>2451</v>
      </c>
      <c r="C8" s="24" t="s">
        <v>2454</v>
      </c>
      <c r="D8" s="24" t="s">
        <v>2468</v>
      </c>
      <c r="E8" s="147">
        <v>3450.0032000000006</v>
      </c>
      <c r="F8" s="147">
        <f t="shared" si="0"/>
        <v>2899.1623529411772</v>
      </c>
      <c r="G8" s="147">
        <f t="shared" si="1"/>
        <v>2319.3298823529417</v>
      </c>
      <c r="H8" s="92"/>
      <c r="I8" s="92"/>
    </row>
    <row r="9" spans="1:9" s="24" customFormat="1" ht="25.5" x14ac:dyDescent="0.2">
      <c r="A9" s="24" t="s">
        <v>891</v>
      </c>
      <c r="B9" s="24" t="s">
        <v>2455</v>
      </c>
      <c r="C9" s="24" t="s">
        <v>2462</v>
      </c>
      <c r="D9" s="24" t="s">
        <v>2471</v>
      </c>
      <c r="E9" s="147">
        <v>1949.9984000000002</v>
      </c>
      <c r="F9" s="147">
        <f t="shared" si="0"/>
        <v>1638.6541176470591</v>
      </c>
      <c r="G9" s="147">
        <f t="shared" si="1"/>
        <v>1310.9232941176472</v>
      </c>
      <c r="H9" s="92"/>
      <c r="I9" s="92" t="s">
        <v>695</v>
      </c>
    </row>
    <row r="10" spans="1:9" s="24" customFormat="1" ht="25.5" x14ac:dyDescent="0.2">
      <c r="A10" s="24" t="s">
        <v>891</v>
      </c>
      <c r="B10" s="24" t="s">
        <v>2455</v>
      </c>
      <c r="C10" s="24" t="s">
        <v>2463</v>
      </c>
      <c r="D10" s="24" t="s">
        <v>2472</v>
      </c>
      <c r="E10" s="147">
        <v>1949.9984000000002</v>
      </c>
      <c r="F10" s="147">
        <f t="shared" si="0"/>
        <v>1638.6541176470591</v>
      </c>
      <c r="G10" s="147">
        <f t="shared" si="1"/>
        <v>1310.9232941176472</v>
      </c>
      <c r="H10" s="92"/>
      <c r="I10" s="92" t="s">
        <v>695</v>
      </c>
    </row>
    <row r="11" spans="1:9" s="24" customFormat="1" ht="25.5" x14ac:dyDescent="0.2">
      <c r="A11" s="24" t="s">
        <v>891</v>
      </c>
      <c r="B11" s="24" t="s">
        <v>2456</v>
      </c>
      <c r="C11" s="24" t="s">
        <v>2458</v>
      </c>
      <c r="D11" s="24" t="s">
        <v>2473</v>
      </c>
      <c r="E11" s="147">
        <v>0</v>
      </c>
      <c r="F11" s="147">
        <f t="shared" si="0"/>
        <v>0</v>
      </c>
      <c r="G11" s="147">
        <f t="shared" si="1"/>
        <v>0</v>
      </c>
      <c r="H11" s="92"/>
      <c r="I11" s="92"/>
    </row>
    <row r="12" spans="1:9" s="24" customFormat="1" ht="25.5" x14ac:dyDescent="0.2">
      <c r="A12" s="24" t="s">
        <v>891</v>
      </c>
      <c r="B12" s="24" t="s">
        <v>2457</v>
      </c>
      <c r="C12" s="24" t="s">
        <v>2459</v>
      </c>
      <c r="D12" s="24" t="s">
        <v>2474</v>
      </c>
      <c r="E12" s="147">
        <v>0</v>
      </c>
      <c r="F12" s="147">
        <f t="shared" si="0"/>
        <v>0</v>
      </c>
      <c r="G12" s="147">
        <f t="shared" si="1"/>
        <v>0</v>
      </c>
      <c r="H12" s="92"/>
      <c r="I12" s="92"/>
    </row>
    <row r="13" spans="1:9" s="24" customFormat="1" ht="25.5" x14ac:dyDescent="0.2">
      <c r="A13" s="24" t="s">
        <v>891</v>
      </c>
      <c r="B13" s="24" t="s">
        <v>2461</v>
      </c>
      <c r="C13" s="24" t="s">
        <v>2464</v>
      </c>
      <c r="D13" s="24" t="s">
        <v>2475</v>
      </c>
      <c r="E13" s="147">
        <v>0</v>
      </c>
      <c r="F13" s="147">
        <f t="shared" si="0"/>
        <v>0</v>
      </c>
      <c r="G13" s="147">
        <f t="shared" si="1"/>
        <v>0</v>
      </c>
      <c r="H13" s="92"/>
      <c r="I13" s="92" t="s">
        <v>695</v>
      </c>
    </row>
    <row r="14" spans="1:9" s="24" customFormat="1" ht="25.5" x14ac:dyDescent="0.2">
      <c r="A14" s="24" t="s">
        <v>891</v>
      </c>
      <c r="B14" s="24" t="s">
        <v>2460</v>
      </c>
      <c r="C14" s="24" t="s">
        <v>2464</v>
      </c>
      <c r="D14" s="24" t="s">
        <v>2476</v>
      </c>
      <c r="E14" s="147">
        <v>0</v>
      </c>
      <c r="F14" s="147">
        <f t="shared" si="0"/>
        <v>0</v>
      </c>
      <c r="G14" s="147">
        <f t="shared" si="1"/>
        <v>0</v>
      </c>
      <c r="H14" s="92"/>
      <c r="I14" s="92" t="s">
        <v>695</v>
      </c>
    </row>
  </sheetData>
  <hyperlinks>
    <hyperlink ref="A1" r:id="rId1"/>
  </hyperlinks>
  <pageMargins left="0.7" right="0.7" top="0.78740157499999996" bottom="0.78740157499999996" header="0.3" footer="0.3"/>
  <pageSetup paperSize="9" orientation="portrait" horizontalDpi="4294967294" verticalDpi="4294967294" r:id="rId2"/>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J11"/>
  <sheetViews>
    <sheetView showGridLines="0" workbookViewId="0">
      <pane ySplit="2" topLeftCell="A3" activePane="bottomLeft" state="frozen"/>
      <selection pane="bottomLeft" activeCell="A7" sqref="A7"/>
    </sheetView>
  </sheetViews>
  <sheetFormatPr baseColWidth="10" defaultColWidth="11.42578125" defaultRowHeight="12.75" x14ac:dyDescent="0.25"/>
  <cols>
    <col min="1" max="1" width="19.85546875" style="19" bestFit="1" customWidth="1"/>
    <col min="2" max="2" width="12.7109375" style="19" bestFit="1" customWidth="1"/>
    <col min="3" max="3" width="50.42578125" style="20" bestFit="1" customWidth="1"/>
    <col min="4" max="4" width="50.140625" style="20" bestFit="1" customWidth="1"/>
    <col min="5" max="6" width="14.5703125" style="29" customWidth="1"/>
    <col min="7" max="7" width="18.5703125" style="29" customWidth="1"/>
    <col min="8" max="8" width="10" style="29" customWidth="1"/>
    <col min="9" max="9" width="18.140625" style="29" customWidth="1"/>
    <col min="10" max="16384" width="11.42578125" style="19"/>
  </cols>
  <sheetData>
    <row r="1" spans="1:10" ht="26.25" x14ac:dyDescent="0.25">
      <c r="A1" s="94" t="s">
        <v>2799</v>
      </c>
    </row>
    <row r="2" spans="1:10" s="95" customFormat="1" ht="30" customHeight="1" x14ac:dyDescent="0.25">
      <c r="A2" s="95" t="s">
        <v>144</v>
      </c>
      <c r="B2" s="98" t="s">
        <v>2782</v>
      </c>
      <c r="C2" s="98" t="s">
        <v>2780</v>
      </c>
      <c r="D2" s="98" t="s">
        <v>2781</v>
      </c>
      <c r="E2" s="127" t="s">
        <v>2815</v>
      </c>
      <c r="F2" s="121" t="s">
        <v>2816</v>
      </c>
      <c r="G2" s="121" t="s">
        <v>2817</v>
      </c>
      <c r="H2" s="127" t="s">
        <v>688</v>
      </c>
      <c r="I2" s="121" t="s">
        <v>2818</v>
      </c>
    </row>
    <row r="3" spans="1:10" ht="38.25" x14ac:dyDescent="0.25">
      <c r="A3" s="19" t="s">
        <v>1776</v>
      </c>
      <c r="B3" s="19" t="s">
        <v>250</v>
      </c>
      <c r="C3" s="20" t="s">
        <v>2430</v>
      </c>
      <c r="D3" s="20" t="s">
        <v>2429</v>
      </c>
      <c r="E3" s="135">
        <v>5685.0524023999997</v>
      </c>
      <c r="F3" s="135">
        <f t="shared" ref="F3:F10" si="0">SUM(E:E/1.19)</f>
        <v>4777.3549599999997</v>
      </c>
      <c r="G3" s="135">
        <f t="shared" ref="G3:G10" si="1">SUM(F:F/100*80)</f>
        <v>3821.8839679999996</v>
      </c>
      <c r="H3" s="29" t="s">
        <v>695</v>
      </c>
    </row>
    <row r="4" spans="1:10" ht="38.25" x14ac:dyDescent="0.25">
      <c r="A4" s="19" t="s">
        <v>1776</v>
      </c>
      <c r="B4" s="19" t="s">
        <v>1471</v>
      </c>
      <c r="C4" s="20" t="s">
        <v>2427</v>
      </c>
      <c r="D4" s="20" t="s">
        <v>2428</v>
      </c>
      <c r="E4" s="137">
        <v>6283.4821013999999</v>
      </c>
      <c r="F4" s="137">
        <f t="shared" si="0"/>
        <v>5280.2370600000004</v>
      </c>
      <c r="G4" s="137">
        <f t="shared" si="1"/>
        <v>4224.1896480000005</v>
      </c>
    </row>
    <row r="5" spans="1:10" ht="25.5" x14ac:dyDescent="0.25">
      <c r="A5" s="19" t="s">
        <v>1776</v>
      </c>
      <c r="B5" s="19" t="s">
        <v>640</v>
      </c>
      <c r="C5" s="20" t="s">
        <v>2425</v>
      </c>
      <c r="D5" s="20" t="s">
        <v>2423</v>
      </c>
      <c r="E5" s="137">
        <v>3122.5005000000006</v>
      </c>
      <c r="F5" s="137">
        <f t="shared" si="0"/>
        <v>2623.9500000000007</v>
      </c>
      <c r="G5" s="137">
        <f t="shared" si="1"/>
        <v>2099.1600000000008</v>
      </c>
    </row>
    <row r="6" spans="1:10" ht="25.5" x14ac:dyDescent="0.25">
      <c r="A6" s="19" t="s">
        <v>1776</v>
      </c>
      <c r="B6" s="19" t="s">
        <v>2415</v>
      </c>
      <c r="C6" s="20" t="s">
        <v>2426</v>
      </c>
      <c r="D6" s="20" t="s">
        <v>2424</v>
      </c>
      <c r="E6" s="137">
        <v>3122.5005000000006</v>
      </c>
      <c r="F6" s="137">
        <f t="shared" si="0"/>
        <v>2623.9500000000007</v>
      </c>
      <c r="G6" s="137">
        <f t="shared" si="1"/>
        <v>2099.1600000000008</v>
      </c>
    </row>
    <row r="7" spans="1:10" ht="25.5" x14ac:dyDescent="0.25">
      <c r="A7" s="19" t="s">
        <v>1776</v>
      </c>
      <c r="B7" s="19" t="s">
        <v>642</v>
      </c>
      <c r="C7" s="20" t="s">
        <v>2421</v>
      </c>
      <c r="D7" s="20" t="s">
        <v>2422</v>
      </c>
      <c r="E7" s="137">
        <v>1873.5002999999999</v>
      </c>
      <c r="F7" s="137">
        <f t="shared" si="0"/>
        <v>1574.3700000000001</v>
      </c>
      <c r="G7" s="137">
        <f t="shared" si="1"/>
        <v>1259.4960000000001</v>
      </c>
      <c r="J7" s="241"/>
    </row>
    <row r="8" spans="1:10" ht="25.5" x14ac:dyDescent="0.25">
      <c r="A8" s="19" t="s">
        <v>1776</v>
      </c>
      <c r="B8" s="19" t="s">
        <v>1777</v>
      </c>
      <c r="C8" s="20" t="s">
        <v>2419</v>
      </c>
      <c r="D8" s="20" t="s">
        <v>2416</v>
      </c>
      <c r="E8" s="137">
        <v>3499.0032000000006</v>
      </c>
      <c r="F8" s="137">
        <f t="shared" si="0"/>
        <v>2940.3388235294124</v>
      </c>
      <c r="G8" s="137">
        <f t="shared" si="1"/>
        <v>2352.27105882353</v>
      </c>
    </row>
    <row r="9" spans="1:10" ht="25.5" x14ac:dyDescent="0.25">
      <c r="A9" s="19" t="s">
        <v>1776</v>
      </c>
      <c r="B9" s="19" t="s">
        <v>2413</v>
      </c>
      <c r="C9" s="20" t="s">
        <v>2420</v>
      </c>
      <c r="D9" s="20" t="s">
        <v>2417</v>
      </c>
      <c r="E9" s="137">
        <v>3499.0032000000006</v>
      </c>
      <c r="F9" s="137">
        <f t="shared" si="0"/>
        <v>2940.3388235294124</v>
      </c>
      <c r="G9" s="137">
        <f t="shared" si="1"/>
        <v>2352.27105882353</v>
      </c>
    </row>
    <row r="10" spans="1:10" ht="25.5" x14ac:dyDescent="0.25">
      <c r="A10" s="19" t="s">
        <v>1776</v>
      </c>
      <c r="B10" s="19" t="s">
        <v>2414</v>
      </c>
      <c r="C10" s="20" t="s">
        <v>2778</v>
      </c>
      <c r="D10" s="20" t="s">
        <v>2418</v>
      </c>
      <c r="E10" s="137">
        <v>1249.0016000000003</v>
      </c>
      <c r="F10" s="137">
        <f t="shared" si="0"/>
        <v>1049.5811764705886</v>
      </c>
      <c r="G10" s="137">
        <f t="shared" si="1"/>
        <v>839.66494117647085</v>
      </c>
    </row>
    <row r="11" spans="1:10" ht="38.25" x14ac:dyDescent="0.25">
      <c r="A11" s="19" t="s">
        <v>3084</v>
      </c>
      <c r="B11" s="19" t="s">
        <v>3085</v>
      </c>
      <c r="C11" s="20" t="s">
        <v>3086</v>
      </c>
      <c r="D11" s="20" t="s">
        <v>3087</v>
      </c>
      <c r="E11" s="137">
        <v>5599</v>
      </c>
      <c r="F11" s="137">
        <f t="shared" ref="F11" si="2">SUM(E:E/1.19)</f>
        <v>4705.042016806723</v>
      </c>
      <c r="G11" s="137">
        <f t="shared" ref="G11" si="3">SUM(F:F/100*80)</f>
        <v>3764.0336134453787</v>
      </c>
    </row>
  </sheetData>
  <hyperlinks>
    <hyperlink ref="A1" r:id="rId1"/>
  </hyperlinks>
  <pageMargins left="0.7" right="0.7" top="0.78740157499999996" bottom="0.78740157499999996" header="0.3" footer="0.3"/>
  <pageSetup paperSize="9" orientation="portrait" horizontalDpi="4294967294" verticalDpi="4294967294"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3"/>
  <sheetViews>
    <sheetView showGridLines="0" workbookViewId="0">
      <pane ySplit="2" topLeftCell="A3" activePane="bottomLeft" state="frozen"/>
      <selection activeCell="B1" sqref="B1"/>
      <selection pane="bottomLeft" activeCell="E2" sqref="E2:I2"/>
    </sheetView>
  </sheetViews>
  <sheetFormatPr baseColWidth="10" defaultColWidth="11.42578125" defaultRowHeight="12.75" x14ac:dyDescent="0.2"/>
  <cols>
    <col min="1" max="1" width="8.140625" style="22" customWidth="1"/>
    <col min="2" max="2" width="13.140625" style="22" bestFit="1" customWidth="1"/>
    <col min="3" max="3" width="35.140625" style="22" bestFit="1" customWidth="1"/>
    <col min="4" max="4" width="36.85546875" style="22" bestFit="1" customWidth="1"/>
    <col min="5" max="5" width="13.85546875" style="38" customWidth="1"/>
    <col min="6" max="6" width="15.42578125" style="38" customWidth="1"/>
    <col min="7" max="7" width="16" style="38" customWidth="1"/>
    <col min="8" max="8" width="9.140625" style="38" customWidth="1"/>
    <col min="9" max="9" width="18.5703125" style="38" customWidth="1"/>
    <col min="10" max="16384" width="11.42578125" style="22"/>
  </cols>
  <sheetData>
    <row r="1" spans="1:9" ht="26.25" x14ac:dyDescent="0.4">
      <c r="A1" s="104" t="s">
        <v>2800</v>
      </c>
    </row>
    <row r="2" spans="1:9" s="95" customFormat="1" ht="30" x14ac:dyDescent="0.25">
      <c r="A2" s="95" t="s">
        <v>144</v>
      </c>
      <c r="B2" s="98" t="s">
        <v>2782</v>
      </c>
      <c r="C2" s="98" t="s">
        <v>2780</v>
      </c>
      <c r="D2" s="98" t="s">
        <v>2781</v>
      </c>
      <c r="E2" s="127" t="s">
        <v>2815</v>
      </c>
      <c r="F2" s="121" t="s">
        <v>2816</v>
      </c>
      <c r="G2" s="121" t="s">
        <v>2817</v>
      </c>
      <c r="H2" s="127" t="s">
        <v>688</v>
      </c>
      <c r="I2" s="121" t="s">
        <v>2818</v>
      </c>
    </row>
    <row r="3" spans="1:9" ht="15" x14ac:dyDescent="0.25">
      <c r="A3" s="22" t="s">
        <v>244</v>
      </c>
      <c r="B3" s="22" t="s">
        <v>242</v>
      </c>
      <c r="C3" s="22" t="s">
        <v>246</v>
      </c>
      <c r="D3" s="22" t="s">
        <v>245</v>
      </c>
      <c r="E3" s="148" t="s">
        <v>1191</v>
      </c>
      <c r="F3" s="149" t="s">
        <v>1191</v>
      </c>
      <c r="G3" s="149" t="s">
        <v>1191</v>
      </c>
      <c r="H3" s="38" t="s">
        <v>695</v>
      </c>
      <c r="I3" s="115"/>
    </row>
  </sheetData>
  <hyperlinks>
    <hyperlink ref="A1" r:id="rId1"/>
  </hyperlinks>
  <pageMargins left="0.7" right="0.7" top="0.78740157499999996" bottom="0.78740157499999996" header="0.3" footer="0.3"/>
  <pageSetup paperSize="9" orientation="portrait" r:id="rId2"/>
  <tableParts count="1">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17"/>
  <sheetViews>
    <sheetView showGridLines="0" workbookViewId="0">
      <selection activeCell="F18" sqref="F18"/>
    </sheetView>
  </sheetViews>
  <sheetFormatPr baseColWidth="10" defaultColWidth="11.42578125" defaultRowHeight="15" x14ac:dyDescent="0.2"/>
  <cols>
    <col min="1" max="1" width="11.42578125" style="22"/>
    <col min="2" max="2" width="13.5703125" style="22" bestFit="1" customWidth="1"/>
    <col min="3" max="4" width="50.7109375" style="22" customWidth="1"/>
    <col min="5" max="6" width="16.85546875" style="91" bestFit="1" customWidth="1"/>
    <col min="7" max="7" width="17" style="158" bestFit="1" customWidth="1"/>
    <col min="8" max="8" width="8.7109375" style="91" bestFit="1" customWidth="1"/>
    <col min="9" max="9" width="18.85546875" style="91" bestFit="1" customWidth="1"/>
    <col min="10" max="16384" width="11.42578125" style="22"/>
  </cols>
  <sheetData>
    <row r="1" spans="1:9" ht="26.25" x14ac:dyDescent="0.4">
      <c r="A1" s="104" t="s">
        <v>2802</v>
      </c>
    </row>
    <row r="2" spans="1:9" s="95" customFormat="1" ht="30.75" customHeight="1" x14ac:dyDescent="0.25">
      <c r="A2" s="95" t="s">
        <v>144</v>
      </c>
      <c r="B2" s="98" t="s">
        <v>2782</v>
      </c>
      <c r="C2" s="98" t="s">
        <v>2780</v>
      </c>
      <c r="D2" s="98" t="s">
        <v>2781</v>
      </c>
      <c r="E2" s="127" t="s">
        <v>2815</v>
      </c>
      <c r="F2" s="127" t="s">
        <v>2816</v>
      </c>
      <c r="G2" s="127" t="s">
        <v>2817</v>
      </c>
      <c r="H2" s="127" t="s">
        <v>688</v>
      </c>
      <c r="I2" s="127" t="s">
        <v>2818</v>
      </c>
    </row>
    <row r="3" spans="1:9" ht="38.25" x14ac:dyDescent="0.2">
      <c r="A3" s="22" t="s">
        <v>2210</v>
      </c>
      <c r="B3" s="22" t="s">
        <v>2208</v>
      </c>
      <c r="C3" s="24" t="s">
        <v>2311</v>
      </c>
      <c r="D3" s="24" t="s">
        <v>2209</v>
      </c>
      <c r="E3" s="159">
        <v>6369.45</v>
      </c>
      <c r="F3" s="160">
        <f t="shared" ref="F3:F5" si="0">SUM(E:E/1.19)</f>
        <v>5352.4789915966385</v>
      </c>
      <c r="G3" s="158">
        <f t="shared" ref="G3:G5" si="1">SUM(F:F/100*80)</f>
        <v>4281.9831932773113</v>
      </c>
      <c r="I3" s="161"/>
    </row>
    <row r="4" spans="1:9" ht="51" x14ac:dyDescent="0.2">
      <c r="A4" s="22" t="s">
        <v>2210</v>
      </c>
      <c r="B4" s="24" t="s">
        <v>2211</v>
      </c>
      <c r="C4" s="24" t="s">
        <v>2312</v>
      </c>
      <c r="D4" s="24" t="s">
        <v>2212</v>
      </c>
      <c r="E4" s="162">
        <v>6976.42</v>
      </c>
      <c r="F4" s="163">
        <f t="shared" si="0"/>
        <v>5862.5378151260511</v>
      </c>
      <c r="G4" s="158">
        <f t="shared" si="1"/>
        <v>4690.0302521008407</v>
      </c>
    </row>
    <row r="5" spans="1:9" ht="25.5" x14ac:dyDescent="0.2">
      <c r="A5" s="22" t="s">
        <v>2210</v>
      </c>
      <c r="B5" s="22" t="s">
        <v>2213</v>
      </c>
      <c r="C5" s="24" t="s">
        <v>2314</v>
      </c>
      <c r="D5" s="24" t="s">
        <v>2313</v>
      </c>
      <c r="E5" s="162">
        <v>4864.72</v>
      </c>
      <c r="F5" s="163">
        <f t="shared" si="0"/>
        <v>4088.0000000000005</v>
      </c>
      <c r="G5" s="158">
        <f t="shared" si="1"/>
        <v>3270.4</v>
      </c>
    </row>
    <row r="17" spans="4:4" x14ac:dyDescent="0.2">
      <c r="D17" s="22" t="s">
        <v>1914</v>
      </c>
    </row>
  </sheetData>
  <hyperlinks>
    <hyperlink ref="A1" r:id="rId1"/>
  </hyperlinks>
  <pageMargins left="0.7" right="0.7" top="0.78740157499999996" bottom="0.78740157499999996" header="0.3" footer="0.3"/>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J118"/>
  <sheetViews>
    <sheetView showGridLines="0" zoomScaleNormal="100" workbookViewId="0">
      <pane ySplit="2" topLeftCell="A91" activePane="bottomLeft" state="frozen"/>
      <selection pane="bottomLeft" activeCell="C97" sqref="C97"/>
    </sheetView>
  </sheetViews>
  <sheetFormatPr baseColWidth="10" defaultColWidth="11.42578125" defaultRowHeight="15" x14ac:dyDescent="0.25"/>
  <cols>
    <col min="1" max="1" width="39.140625" style="24" customWidth="1"/>
    <col min="2" max="2" width="29.28515625" style="24" customWidth="1"/>
    <col min="3" max="3" width="51.7109375" style="24" customWidth="1"/>
    <col min="4" max="4" width="57.5703125" style="24" customWidth="1"/>
    <col min="5" max="5" width="14.42578125" style="141" customWidth="1"/>
    <col min="6" max="6" width="15.140625" style="141" customWidth="1"/>
    <col min="7" max="7" width="17" style="117" bestFit="1" customWidth="1"/>
    <col min="8" max="8" width="5.85546875" style="92" customWidth="1"/>
    <col min="9" max="9" width="18.85546875" style="92" bestFit="1" customWidth="1"/>
    <col min="10" max="16384" width="11.42578125" style="24"/>
  </cols>
  <sheetData>
    <row r="1" spans="1:10" ht="26.25" x14ac:dyDescent="0.4">
      <c r="A1" s="108" t="s">
        <v>2801</v>
      </c>
    </row>
    <row r="2" spans="1:10" s="101" customFormat="1" ht="40.5" customHeight="1" x14ac:dyDescent="0.25">
      <c r="A2" s="101" t="s">
        <v>144</v>
      </c>
      <c r="B2" s="99" t="s">
        <v>2782</v>
      </c>
      <c r="C2" s="99" t="s">
        <v>2780</v>
      </c>
      <c r="D2" s="99" t="s">
        <v>2781</v>
      </c>
      <c r="E2" s="127" t="s">
        <v>2815</v>
      </c>
      <c r="F2" s="121" t="s">
        <v>2816</v>
      </c>
      <c r="G2" s="121" t="s">
        <v>2817</v>
      </c>
      <c r="H2" s="127" t="s">
        <v>688</v>
      </c>
      <c r="I2" s="121" t="s">
        <v>2818</v>
      </c>
    </row>
    <row r="3" spans="1:10" ht="12.75" x14ac:dyDescent="0.2">
      <c r="A3" s="24" t="s">
        <v>3233</v>
      </c>
      <c r="B3" s="24" t="s">
        <v>3234</v>
      </c>
      <c r="C3" s="24" t="s">
        <v>3235</v>
      </c>
      <c r="D3" s="24" t="s">
        <v>3236</v>
      </c>
      <c r="E3" s="150">
        <v>1299</v>
      </c>
      <c r="F3" s="151">
        <f t="shared" ref="F3:F34" si="0">SUM(E:E/1.19)</f>
        <v>1091.5966386554621</v>
      </c>
      <c r="G3" s="141">
        <f t="shared" ref="G3:G34" si="1">SUM(F:F/100*80)</f>
        <v>873.27731092436977</v>
      </c>
      <c r="H3" s="114"/>
      <c r="I3" s="114"/>
    </row>
    <row r="4" spans="1:10" ht="51.75" x14ac:dyDescent="0.25">
      <c r="A4" s="212" t="s">
        <v>2905</v>
      </c>
      <c r="B4" s="212" t="s">
        <v>1582</v>
      </c>
      <c r="C4" s="212" t="s">
        <v>2913</v>
      </c>
      <c r="D4" s="212" t="s">
        <v>2914</v>
      </c>
      <c r="E4" s="213">
        <v>6148.806160000001</v>
      </c>
      <c r="F4" s="214">
        <f t="shared" si="0"/>
        <v>5167.0640000000012</v>
      </c>
      <c r="G4" s="215">
        <f t="shared" si="1"/>
        <v>4133.6512000000012</v>
      </c>
      <c r="H4" s="216" t="s">
        <v>695</v>
      </c>
      <c r="I4" s="216"/>
      <c r="J4" s="241"/>
    </row>
    <row r="5" spans="1:10" ht="51" x14ac:dyDescent="0.2">
      <c r="A5" s="223" t="s">
        <v>2905</v>
      </c>
      <c r="B5" s="223" t="s">
        <v>1600</v>
      </c>
      <c r="C5" s="223" t="s">
        <v>2898</v>
      </c>
      <c r="D5" s="223" t="s">
        <v>2912</v>
      </c>
      <c r="E5" s="224">
        <v>6708.8</v>
      </c>
      <c r="F5" s="225">
        <f t="shared" si="0"/>
        <v>5637.6470588235297</v>
      </c>
      <c r="G5" s="228">
        <f t="shared" si="1"/>
        <v>4510.1176470588243</v>
      </c>
      <c r="H5" s="227"/>
      <c r="I5" s="227"/>
    </row>
    <row r="6" spans="1:10" ht="51" x14ac:dyDescent="0.2">
      <c r="A6" s="212" t="s">
        <v>2905</v>
      </c>
      <c r="B6" s="212" t="s">
        <v>2900</v>
      </c>
      <c r="C6" s="212" t="s">
        <v>2899</v>
      </c>
      <c r="D6" s="212" t="s">
        <v>2911</v>
      </c>
      <c r="E6" s="213">
        <v>6699</v>
      </c>
      <c r="F6" s="214">
        <f t="shared" si="0"/>
        <v>5629.4117647058829</v>
      </c>
      <c r="G6" s="217">
        <f t="shared" si="1"/>
        <v>4503.5294117647063</v>
      </c>
      <c r="H6" s="216"/>
      <c r="I6" s="216"/>
    </row>
    <row r="7" spans="1:10" ht="26.25" x14ac:dyDescent="0.25">
      <c r="A7" s="223" t="s">
        <v>2903</v>
      </c>
      <c r="B7" s="223" t="s">
        <v>2620</v>
      </c>
      <c r="C7" s="223" t="s">
        <v>2901</v>
      </c>
      <c r="D7" s="223" t="s">
        <v>2907</v>
      </c>
      <c r="E7" s="224">
        <v>3908.8</v>
      </c>
      <c r="F7" s="225">
        <f t="shared" si="0"/>
        <v>3284.7058823529414</v>
      </c>
      <c r="G7" s="226">
        <f t="shared" si="1"/>
        <v>2627.7647058823532</v>
      </c>
      <c r="H7" s="227"/>
      <c r="I7" s="227"/>
    </row>
    <row r="8" spans="1:10" ht="26.25" x14ac:dyDescent="0.25">
      <c r="A8" s="212" t="s">
        <v>2903</v>
      </c>
      <c r="B8" s="212" t="s">
        <v>1601</v>
      </c>
      <c r="C8" s="212" t="s">
        <v>2902</v>
      </c>
      <c r="D8" s="212" t="s">
        <v>2906</v>
      </c>
      <c r="E8" s="213">
        <v>3908.8025199999997</v>
      </c>
      <c r="F8" s="214">
        <f t="shared" si="0"/>
        <v>3284.7080000000001</v>
      </c>
      <c r="G8" s="215">
        <f t="shared" si="1"/>
        <v>2627.7664</v>
      </c>
      <c r="H8" s="216"/>
      <c r="I8" s="216"/>
    </row>
    <row r="9" spans="1:10" x14ac:dyDescent="0.25">
      <c r="A9" s="223" t="s">
        <v>2904</v>
      </c>
      <c r="B9" s="223" t="s">
        <v>2750</v>
      </c>
      <c r="C9" s="223" t="s">
        <v>2935</v>
      </c>
      <c r="D9" s="223" t="s">
        <v>2936</v>
      </c>
      <c r="E9" s="224">
        <v>624.75</v>
      </c>
      <c r="F9" s="225">
        <f t="shared" si="0"/>
        <v>525</v>
      </c>
      <c r="G9" s="226">
        <f t="shared" si="1"/>
        <v>420</v>
      </c>
      <c r="H9" s="227"/>
      <c r="I9" s="227"/>
    </row>
    <row r="10" spans="1:10" ht="51.75" x14ac:dyDescent="0.25">
      <c r="A10" s="212" t="s">
        <v>2904</v>
      </c>
      <c r="B10" s="212" t="s">
        <v>2751</v>
      </c>
      <c r="C10" s="212" t="s">
        <v>2895</v>
      </c>
      <c r="D10" s="212" t="s">
        <v>2910</v>
      </c>
      <c r="E10" s="213">
        <v>6708.8</v>
      </c>
      <c r="F10" s="214">
        <f t="shared" si="0"/>
        <v>5637.6470588235297</v>
      </c>
      <c r="G10" s="215">
        <f t="shared" si="1"/>
        <v>4510.1176470588243</v>
      </c>
      <c r="H10" s="216"/>
      <c r="I10" s="216"/>
    </row>
    <row r="11" spans="1:10" ht="64.5" x14ac:dyDescent="0.25">
      <c r="A11" s="223" t="s">
        <v>2904</v>
      </c>
      <c r="B11" s="223" t="s">
        <v>2752</v>
      </c>
      <c r="C11" s="223" t="s">
        <v>2896</v>
      </c>
      <c r="D11" s="223" t="s">
        <v>2909</v>
      </c>
      <c r="E11" s="224">
        <v>7333.55</v>
      </c>
      <c r="F11" s="225">
        <f t="shared" si="0"/>
        <v>6162.6470588235297</v>
      </c>
      <c r="G11" s="226">
        <f t="shared" si="1"/>
        <v>4930.1176470588243</v>
      </c>
      <c r="H11" s="227"/>
      <c r="I11" s="227"/>
    </row>
    <row r="12" spans="1:10" ht="63.75" x14ac:dyDescent="0.2">
      <c r="A12" s="218" t="s">
        <v>2904</v>
      </c>
      <c r="B12" s="218" t="s">
        <v>2894</v>
      </c>
      <c r="C12" s="218" t="s">
        <v>2897</v>
      </c>
      <c r="D12" s="218" t="s">
        <v>2908</v>
      </c>
      <c r="E12" s="219">
        <v>6699</v>
      </c>
      <c r="F12" s="220">
        <f t="shared" si="0"/>
        <v>5629.4117647058829</v>
      </c>
      <c r="G12" s="221">
        <f t="shared" si="1"/>
        <v>4503.5294117647063</v>
      </c>
      <c r="H12" s="222"/>
      <c r="I12" s="222"/>
    </row>
    <row r="13" spans="1:10" ht="39" x14ac:dyDescent="0.25">
      <c r="A13" s="212" t="s">
        <v>1583</v>
      </c>
      <c r="B13" s="212" t="s">
        <v>1582</v>
      </c>
      <c r="C13" s="212" t="s">
        <v>2915</v>
      </c>
      <c r="D13" s="212" t="s">
        <v>2922</v>
      </c>
      <c r="E13" s="213">
        <v>6148.806160000001</v>
      </c>
      <c r="F13" s="214">
        <f t="shared" si="0"/>
        <v>5167.0640000000012</v>
      </c>
      <c r="G13" s="215">
        <f t="shared" si="1"/>
        <v>4133.6512000000012</v>
      </c>
      <c r="H13" s="216" t="s">
        <v>695</v>
      </c>
      <c r="I13" s="216"/>
    </row>
    <row r="14" spans="1:10" ht="26.25" x14ac:dyDescent="0.25">
      <c r="A14" s="223" t="s">
        <v>1583</v>
      </c>
      <c r="B14" s="223" t="s">
        <v>1584</v>
      </c>
      <c r="C14" s="223" t="s">
        <v>2916</v>
      </c>
      <c r="D14" s="223" t="s">
        <v>2923</v>
      </c>
      <c r="E14" s="224">
        <v>5700.8021000000008</v>
      </c>
      <c r="F14" s="225">
        <f t="shared" si="0"/>
        <v>4790.5900000000011</v>
      </c>
      <c r="G14" s="226">
        <f t="shared" si="1"/>
        <v>3832.4720000000007</v>
      </c>
      <c r="H14" s="227" t="s">
        <v>695</v>
      </c>
      <c r="I14" s="227"/>
    </row>
    <row r="15" spans="1:10" ht="39" x14ac:dyDescent="0.25">
      <c r="A15" s="212" t="s">
        <v>1583</v>
      </c>
      <c r="B15" s="212" t="s">
        <v>1605</v>
      </c>
      <c r="C15" s="212" t="s">
        <v>2779</v>
      </c>
      <c r="D15" s="212" t="s">
        <v>2924</v>
      </c>
      <c r="E15" s="213">
        <v>6708.7987400000011</v>
      </c>
      <c r="F15" s="214">
        <f t="shared" si="0"/>
        <v>5637.6460000000015</v>
      </c>
      <c r="G15" s="215">
        <f t="shared" si="1"/>
        <v>4510.1168000000016</v>
      </c>
      <c r="H15" s="216"/>
      <c r="I15" s="216"/>
    </row>
    <row r="16" spans="1:10" ht="39" x14ac:dyDescent="0.25">
      <c r="A16" s="223" t="s">
        <v>1583</v>
      </c>
      <c r="B16" s="223" t="s">
        <v>2224</v>
      </c>
      <c r="C16" s="223" t="s">
        <v>2917</v>
      </c>
      <c r="D16" s="223" t="s">
        <v>2925</v>
      </c>
      <c r="E16" s="224">
        <v>7156.8</v>
      </c>
      <c r="F16" s="225">
        <f t="shared" si="0"/>
        <v>6014.1176470588243</v>
      </c>
      <c r="G16" s="226">
        <f t="shared" si="1"/>
        <v>4811.2941176470595</v>
      </c>
      <c r="H16" s="227"/>
      <c r="I16" s="227"/>
    </row>
    <row r="17" spans="1:10" ht="51.75" x14ac:dyDescent="0.25">
      <c r="A17" s="212" t="s">
        <v>1583</v>
      </c>
      <c r="B17" s="212" t="s">
        <v>2893</v>
      </c>
      <c r="C17" s="212" t="s">
        <v>2920</v>
      </c>
      <c r="D17" s="212" t="s">
        <v>2926</v>
      </c>
      <c r="E17" s="213">
        <v>6699</v>
      </c>
      <c r="F17" s="214">
        <f t="shared" si="0"/>
        <v>5629.4117647058829</v>
      </c>
      <c r="G17" s="215">
        <f t="shared" si="1"/>
        <v>4503.5294117647063</v>
      </c>
      <c r="H17" s="216"/>
      <c r="I17" s="216"/>
    </row>
    <row r="18" spans="1:10" ht="26.25" x14ac:dyDescent="0.25">
      <c r="A18" s="223" t="s">
        <v>1583</v>
      </c>
      <c r="B18" s="223" t="s">
        <v>2225</v>
      </c>
      <c r="C18" s="223" t="s">
        <v>2918</v>
      </c>
      <c r="D18" s="223" t="s">
        <v>2927</v>
      </c>
      <c r="E18" s="224">
        <v>6820.8</v>
      </c>
      <c r="F18" s="225">
        <f t="shared" si="0"/>
        <v>5731.7647058823532</v>
      </c>
      <c r="G18" s="226">
        <f t="shared" si="1"/>
        <v>4585.4117647058829</v>
      </c>
      <c r="H18" s="227"/>
      <c r="I18" s="227"/>
      <c r="J18" s="241"/>
    </row>
    <row r="19" spans="1:10" ht="39" x14ac:dyDescent="0.25">
      <c r="A19" s="212" t="s">
        <v>1583</v>
      </c>
      <c r="B19" s="212" t="s">
        <v>2921</v>
      </c>
      <c r="C19" s="212" t="s">
        <v>2929</v>
      </c>
      <c r="D19" s="212" t="s">
        <v>2928</v>
      </c>
      <c r="E19" s="213">
        <v>6399</v>
      </c>
      <c r="F19" s="214">
        <f t="shared" si="0"/>
        <v>5377.3109243697481</v>
      </c>
      <c r="G19" s="215">
        <f t="shared" si="1"/>
        <v>4301.8487394957983</v>
      </c>
      <c r="H19" s="216"/>
      <c r="I19" s="216"/>
    </row>
    <row r="20" spans="1:10" ht="26.25" x14ac:dyDescent="0.25">
      <c r="A20" s="212" t="s">
        <v>1583</v>
      </c>
      <c r="B20" s="212" t="s">
        <v>3258</v>
      </c>
      <c r="C20" s="212" t="s">
        <v>3259</v>
      </c>
      <c r="D20" s="212" t="s">
        <v>3260</v>
      </c>
      <c r="E20" s="213">
        <v>3908.8</v>
      </c>
      <c r="F20" s="214">
        <f t="shared" si="0"/>
        <v>3284.7058823529414</v>
      </c>
      <c r="G20" s="215">
        <f t="shared" si="1"/>
        <v>2627.7647058823532</v>
      </c>
      <c r="H20" s="216"/>
      <c r="I20" s="216"/>
    </row>
    <row r="21" spans="1:10" x14ac:dyDescent="0.25">
      <c r="A21" s="223" t="s">
        <v>1583</v>
      </c>
      <c r="B21" s="223" t="s">
        <v>1606</v>
      </c>
      <c r="C21" s="223" t="s">
        <v>1569</v>
      </c>
      <c r="D21" s="223" t="s">
        <v>2919</v>
      </c>
      <c r="E21" s="224">
        <v>2788.8006999999998</v>
      </c>
      <c r="F21" s="225">
        <f t="shared" si="0"/>
        <v>2343.5299999999997</v>
      </c>
      <c r="G21" s="226">
        <f t="shared" si="1"/>
        <v>1874.8239999999998</v>
      </c>
      <c r="H21" s="227"/>
      <c r="I21" s="227"/>
    </row>
    <row r="22" spans="1:10" x14ac:dyDescent="0.25">
      <c r="A22" s="24" t="s">
        <v>2156</v>
      </c>
      <c r="B22" s="24" t="s">
        <v>2155</v>
      </c>
      <c r="C22" s="24" t="s">
        <v>2162</v>
      </c>
      <c r="E22" s="152">
        <v>3908.8</v>
      </c>
      <c r="F22" s="153">
        <f t="shared" si="0"/>
        <v>3284.7058823529414</v>
      </c>
      <c r="G22" s="140">
        <f t="shared" si="1"/>
        <v>2627.7647058823532</v>
      </c>
      <c r="H22" s="114"/>
      <c r="I22" s="114"/>
    </row>
    <row r="23" spans="1:10" ht="25.5" x14ac:dyDescent="0.2">
      <c r="A23" s="24" t="s">
        <v>2951</v>
      </c>
      <c r="B23" s="24" t="s">
        <v>1916</v>
      </c>
      <c r="C23" s="24" t="s">
        <v>2953</v>
      </c>
      <c r="D23" s="24" t="s">
        <v>2954</v>
      </c>
      <c r="E23" s="152">
        <v>5432.0096600000006</v>
      </c>
      <c r="F23" s="229">
        <f t="shared" si="0"/>
        <v>4564.7140000000009</v>
      </c>
      <c r="G23" s="230">
        <f t="shared" si="1"/>
        <v>3651.7712000000006</v>
      </c>
      <c r="H23" s="114" t="s">
        <v>695</v>
      </c>
      <c r="I23" s="125"/>
    </row>
    <row r="24" spans="1:10" ht="26.25" x14ac:dyDescent="0.25">
      <c r="A24" s="24" t="s">
        <v>1915</v>
      </c>
      <c r="B24" s="24" t="s">
        <v>1916</v>
      </c>
      <c r="C24" s="24" t="s">
        <v>1917</v>
      </c>
      <c r="D24" s="24" t="s">
        <v>1918</v>
      </c>
      <c r="E24" s="152">
        <v>5432.0096600000006</v>
      </c>
      <c r="F24" s="153">
        <f t="shared" si="0"/>
        <v>4564.7140000000009</v>
      </c>
      <c r="G24" s="140">
        <f t="shared" si="1"/>
        <v>3651.7712000000006</v>
      </c>
      <c r="H24" s="114"/>
      <c r="I24" s="114"/>
    </row>
    <row r="25" spans="1:10" ht="64.5" x14ac:dyDescent="0.25">
      <c r="A25" s="24" t="s">
        <v>1915</v>
      </c>
      <c r="B25" s="24" t="s">
        <v>1919</v>
      </c>
      <c r="C25" s="24" t="s">
        <v>1920</v>
      </c>
      <c r="D25" s="24" t="s">
        <v>1921</v>
      </c>
      <c r="E25" s="152">
        <v>772.80742000000009</v>
      </c>
      <c r="F25" s="153">
        <f t="shared" si="0"/>
        <v>649.41800000000012</v>
      </c>
      <c r="G25" s="140">
        <f t="shared" si="1"/>
        <v>519.53440000000012</v>
      </c>
      <c r="H25" s="114"/>
      <c r="I25" s="114"/>
    </row>
    <row r="26" spans="1:10" x14ac:dyDescent="0.25">
      <c r="A26" s="24" t="s">
        <v>1915</v>
      </c>
      <c r="B26" s="24" t="s">
        <v>2580</v>
      </c>
      <c r="C26" s="24" t="s">
        <v>2579</v>
      </c>
      <c r="D26" s="24" t="s">
        <v>2581</v>
      </c>
      <c r="E26" s="152">
        <v>4032.0032200000005</v>
      </c>
      <c r="F26" s="153">
        <f t="shared" si="0"/>
        <v>3388.2380000000007</v>
      </c>
      <c r="G26" s="140">
        <f t="shared" si="1"/>
        <v>2710.5904000000005</v>
      </c>
      <c r="H26" s="114"/>
      <c r="I26" s="114"/>
    </row>
    <row r="27" spans="1:10" x14ac:dyDescent="0.25">
      <c r="A27" s="24" t="s">
        <v>1915</v>
      </c>
      <c r="B27" s="24" t="s">
        <v>1922</v>
      </c>
      <c r="C27" s="24" t="s">
        <v>1923</v>
      </c>
      <c r="D27" s="24" t="s">
        <v>1924</v>
      </c>
      <c r="E27" s="152">
        <v>4032.0032200000005</v>
      </c>
      <c r="F27" s="153">
        <f t="shared" si="0"/>
        <v>3388.2380000000007</v>
      </c>
      <c r="G27" s="140">
        <f t="shared" si="1"/>
        <v>2710.5904000000005</v>
      </c>
      <c r="H27" s="114"/>
      <c r="I27" s="114"/>
    </row>
    <row r="28" spans="1:10" ht="39" x14ac:dyDescent="0.25">
      <c r="A28" s="24" t="s">
        <v>1915</v>
      </c>
      <c r="B28" s="24" t="s">
        <v>2616</v>
      </c>
      <c r="C28" s="24" t="s">
        <v>2614</v>
      </c>
      <c r="D28" s="24" t="s">
        <v>2615</v>
      </c>
      <c r="E28" s="152">
        <v>11137.27664</v>
      </c>
      <c r="F28" s="153">
        <f t="shared" si="0"/>
        <v>9359.0560000000005</v>
      </c>
      <c r="G28" s="140">
        <f t="shared" si="1"/>
        <v>7487.2448000000004</v>
      </c>
      <c r="H28" s="114"/>
      <c r="I28" s="114"/>
    </row>
    <row r="29" spans="1:10" x14ac:dyDescent="0.25">
      <c r="A29" s="24" t="s">
        <v>1915</v>
      </c>
      <c r="B29" s="24" t="s">
        <v>2583</v>
      </c>
      <c r="C29" s="24" t="s">
        <v>2582</v>
      </c>
      <c r="D29" s="24" t="s">
        <v>2584</v>
      </c>
      <c r="E29" s="152">
        <v>7716.7953800000014</v>
      </c>
      <c r="F29" s="153">
        <f t="shared" si="0"/>
        <v>6484.7020000000011</v>
      </c>
      <c r="G29" s="140">
        <f t="shared" si="1"/>
        <v>5187.7616000000016</v>
      </c>
      <c r="H29" s="114"/>
      <c r="I29" s="114"/>
    </row>
    <row r="30" spans="1:10" x14ac:dyDescent="0.25">
      <c r="A30" s="24" t="s">
        <v>1915</v>
      </c>
      <c r="B30" s="24" t="s">
        <v>1925</v>
      </c>
      <c r="C30" s="24" t="s">
        <v>2585</v>
      </c>
      <c r="D30" s="24" t="s">
        <v>2586</v>
      </c>
      <c r="E30" s="152">
        <v>7716.7953800000014</v>
      </c>
      <c r="F30" s="153">
        <f t="shared" si="0"/>
        <v>6484.7020000000011</v>
      </c>
      <c r="G30" s="140">
        <f t="shared" si="1"/>
        <v>5187.7616000000016</v>
      </c>
      <c r="H30" s="114"/>
      <c r="I30" s="114"/>
    </row>
    <row r="31" spans="1:10" x14ac:dyDescent="0.25">
      <c r="A31" s="24" t="s">
        <v>2159</v>
      </c>
      <c r="B31" s="24" t="s">
        <v>2157</v>
      </c>
      <c r="C31" s="24" t="s">
        <v>2161</v>
      </c>
      <c r="E31" s="152">
        <v>3908.8</v>
      </c>
      <c r="F31" s="153">
        <f t="shared" si="0"/>
        <v>3284.7058823529414</v>
      </c>
      <c r="G31" s="140">
        <f t="shared" si="1"/>
        <v>2627.7647058823532</v>
      </c>
      <c r="H31" s="114"/>
      <c r="I31" s="114"/>
    </row>
    <row r="32" spans="1:10" x14ac:dyDescent="0.25">
      <c r="A32" s="24" t="s">
        <v>2160</v>
      </c>
      <c r="B32" s="24" t="s">
        <v>2158</v>
      </c>
      <c r="C32" s="24" t="s">
        <v>2163</v>
      </c>
      <c r="E32" s="152"/>
      <c r="F32" s="153">
        <f t="shared" si="0"/>
        <v>0</v>
      </c>
      <c r="G32" s="140">
        <f t="shared" si="1"/>
        <v>0</v>
      </c>
      <c r="H32" s="114"/>
      <c r="I32" s="114"/>
    </row>
    <row r="33" spans="1:10" ht="26.25" x14ac:dyDescent="0.25">
      <c r="A33" s="24" t="s">
        <v>1234</v>
      </c>
      <c r="B33" s="24" t="s">
        <v>944</v>
      </c>
      <c r="C33" s="24" t="s">
        <v>1587</v>
      </c>
      <c r="D33" s="24" t="s">
        <v>950</v>
      </c>
      <c r="E33" s="152">
        <v>6148.806160000001</v>
      </c>
      <c r="F33" s="153">
        <f t="shared" si="0"/>
        <v>5167.0640000000012</v>
      </c>
      <c r="G33" s="140">
        <f t="shared" si="1"/>
        <v>4133.6512000000012</v>
      </c>
      <c r="H33" s="114" t="s">
        <v>695</v>
      </c>
      <c r="I33" s="114"/>
    </row>
    <row r="34" spans="1:10" ht="26.25" x14ac:dyDescent="0.25">
      <c r="A34" s="24" t="s">
        <v>1234</v>
      </c>
      <c r="B34" s="24" t="s">
        <v>945</v>
      </c>
      <c r="C34" s="24" t="s">
        <v>948</v>
      </c>
      <c r="D34" s="24" t="s">
        <v>951</v>
      </c>
      <c r="E34" s="152">
        <v>5812.8072800000009</v>
      </c>
      <c r="F34" s="153">
        <f t="shared" si="0"/>
        <v>4884.7120000000014</v>
      </c>
      <c r="G34" s="140">
        <f t="shared" si="1"/>
        <v>3907.769600000001</v>
      </c>
      <c r="H34" s="114" t="s">
        <v>695</v>
      </c>
      <c r="I34" s="114"/>
    </row>
    <row r="35" spans="1:10" x14ac:dyDescent="0.25">
      <c r="A35" s="24" t="s">
        <v>1234</v>
      </c>
      <c r="B35" s="24" t="s">
        <v>946</v>
      </c>
      <c r="C35" s="24" t="s">
        <v>949</v>
      </c>
      <c r="D35" s="24" t="s">
        <v>952</v>
      </c>
      <c r="E35" s="152">
        <v>660.80223999999998</v>
      </c>
      <c r="F35" s="153">
        <f t="shared" ref="F35:F66" si="2">SUM(E:E/1.19)</f>
        <v>555.29600000000005</v>
      </c>
      <c r="G35" s="140">
        <f t="shared" ref="G35:G66" si="3">SUM(F:F/100*80)</f>
        <v>444.23680000000002</v>
      </c>
      <c r="H35" s="114"/>
      <c r="I35" s="114"/>
    </row>
    <row r="36" spans="1:10" ht="26.25" x14ac:dyDescent="0.25">
      <c r="A36" s="24" t="s">
        <v>1586</v>
      </c>
      <c r="B36" s="24" t="s">
        <v>934</v>
      </c>
      <c r="C36" s="24" t="s">
        <v>936</v>
      </c>
      <c r="D36" s="24" t="s">
        <v>935</v>
      </c>
      <c r="E36" s="152">
        <v>6148.806160000001</v>
      </c>
      <c r="F36" s="153">
        <f t="shared" si="2"/>
        <v>5167.0640000000012</v>
      </c>
      <c r="G36" s="140">
        <f t="shared" si="3"/>
        <v>4133.6512000000012</v>
      </c>
      <c r="H36" s="114" t="s">
        <v>695</v>
      </c>
      <c r="I36" s="114"/>
    </row>
    <row r="37" spans="1:10" ht="26.25" x14ac:dyDescent="0.25">
      <c r="A37" s="24" t="s">
        <v>1233</v>
      </c>
      <c r="B37" s="24" t="s">
        <v>941</v>
      </c>
      <c r="C37" s="24" t="s">
        <v>943</v>
      </c>
      <c r="D37" s="24" t="s">
        <v>942</v>
      </c>
      <c r="E37" s="152">
        <v>5812.8072800000009</v>
      </c>
      <c r="F37" s="153">
        <f t="shared" si="2"/>
        <v>4884.7120000000014</v>
      </c>
      <c r="G37" s="140">
        <f t="shared" si="3"/>
        <v>3907.769600000001</v>
      </c>
      <c r="H37" s="114" t="s">
        <v>695</v>
      </c>
      <c r="I37" s="114"/>
    </row>
    <row r="38" spans="1:10" ht="26.25" x14ac:dyDescent="0.25">
      <c r="A38" s="24" t="s">
        <v>1581</v>
      </c>
      <c r="B38" s="24" t="s">
        <v>938</v>
      </c>
      <c r="C38" s="24" t="s">
        <v>265</v>
      </c>
      <c r="D38" s="24" t="s">
        <v>939</v>
      </c>
      <c r="E38" s="152">
        <v>5812.8072800000009</v>
      </c>
      <c r="F38" s="153">
        <f t="shared" si="2"/>
        <v>4884.7120000000014</v>
      </c>
      <c r="G38" s="140">
        <f t="shared" si="3"/>
        <v>3907.769600000001</v>
      </c>
      <c r="H38" s="114" t="s">
        <v>695</v>
      </c>
      <c r="I38" s="114"/>
    </row>
    <row r="39" spans="1:10" ht="26.25" x14ac:dyDescent="0.25">
      <c r="A39" s="24" t="s">
        <v>1856</v>
      </c>
      <c r="B39" s="24" t="s">
        <v>1857</v>
      </c>
      <c r="C39" s="24" t="s">
        <v>1858</v>
      </c>
      <c r="E39" s="152">
        <v>679.99680000000001</v>
      </c>
      <c r="F39" s="153">
        <f t="shared" si="2"/>
        <v>571.42588235294124</v>
      </c>
      <c r="G39" s="140">
        <f t="shared" si="3"/>
        <v>457.14070588235302</v>
      </c>
      <c r="H39" s="114"/>
      <c r="I39" s="114"/>
    </row>
    <row r="40" spans="1:10" ht="26.25" x14ac:dyDescent="0.25">
      <c r="A40" s="24" t="s">
        <v>1588</v>
      </c>
      <c r="B40" s="24" t="s">
        <v>1585</v>
      </c>
      <c r="C40" s="24" t="s">
        <v>1597</v>
      </c>
      <c r="E40" s="152">
        <v>4468.7951000000003</v>
      </c>
      <c r="F40" s="153">
        <f t="shared" si="2"/>
        <v>3755.2900000000004</v>
      </c>
      <c r="G40" s="140">
        <f t="shared" si="3"/>
        <v>3004.232</v>
      </c>
      <c r="H40" s="114"/>
      <c r="I40" s="114"/>
    </row>
    <row r="41" spans="1:10" ht="39" x14ac:dyDescent="0.25">
      <c r="A41" s="24" t="s">
        <v>1588</v>
      </c>
      <c r="B41" s="24" t="s">
        <v>1585</v>
      </c>
      <c r="C41" s="24" t="s">
        <v>1598</v>
      </c>
      <c r="E41" s="152">
        <v>4804.7999776000006</v>
      </c>
      <c r="F41" s="153">
        <f t="shared" si="2"/>
        <v>4037.6470400000007</v>
      </c>
      <c r="G41" s="140">
        <f t="shared" si="3"/>
        <v>3230.1176320000009</v>
      </c>
      <c r="H41" s="114"/>
      <c r="I41" s="114"/>
    </row>
    <row r="42" spans="1:10" ht="26.25" x14ac:dyDescent="0.25">
      <c r="A42" s="24" t="s">
        <v>1588</v>
      </c>
      <c r="B42" s="24" t="s">
        <v>955</v>
      </c>
      <c r="C42" s="24" t="s">
        <v>1599</v>
      </c>
      <c r="E42" s="152">
        <v>5028.8043399999997</v>
      </c>
      <c r="F42" s="153">
        <f t="shared" si="2"/>
        <v>4225.8859999999995</v>
      </c>
      <c r="G42" s="140">
        <f t="shared" si="3"/>
        <v>3380.7087999999999</v>
      </c>
      <c r="H42" s="114" t="s">
        <v>695</v>
      </c>
      <c r="I42" s="114"/>
    </row>
    <row r="43" spans="1:10" ht="39" x14ac:dyDescent="0.25">
      <c r="A43" s="24" t="s">
        <v>1588</v>
      </c>
      <c r="B43" s="24" t="s">
        <v>1477</v>
      </c>
      <c r="C43" s="24" t="s">
        <v>2646</v>
      </c>
      <c r="E43" s="152">
        <v>5364.8032200000007</v>
      </c>
      <c r="F43" s="153">
        <f t="shared" si="2"/>
        <v>4508.2380000000012</v>
      </c>
      <c r="G43" s="140">
        <f t="shared" si="3"/>
        <v>3606.590400000001</v>
      </c>
      <c r="H43" s="114"/>
      <c r="I43" s="114"/>
      <c r="J43" s="241"/>
    </row>
    <row r="44" spans="1:10" x14ac:dyDescent="0.25">
      <c r="A44" s="24" t="s">
        <v>1588</v>
      </c>
      <c r="B44" s="24" t="s">
        <v>2685</v>
      </c>
      <c r="C44" s="24" t="s">
        <v>2686</v>
      </c>
      <c r="D44" s="24" t="s">
        <v>2687</v>
      </c>
      <c r="E44" s="152">
        <v>5028.8043399999997</v>
      </c>
      <c r="F44" s="153">
        <f t="shared" si="2"/>
        <v>4225.8859999999995</v>
      </c>
      <c r="G44" s="140">
        <f t="shared" si="3"/>
        <v>3380.7087999999999</v>
      </c>
      <c r="H44" s="114"/>
      <c r="I44" s="114"/>
    </row>
    <row r="45" spans="1:10" ht="26.25" x14ac:dyDescent="0.25">
      <c r="A45" s="24" t="s">
        <v>1235</v>
      </c>
      <c r="B45" s="24" t="s">
        <v>1585</v>
      </c>
      <c r="C45" s="24" t="s">
        <v>1597</v>
      </c>
      <c r="E45" s="152">
        <v>4468.7951000000003</v>
      </c>
      <c r="F45" s="153">
        <f t="shared" si="2"/>
        <v>3755.2900000000004</v>
      </c>
      <c r="G45" s="140">
        <f t="shared" si="3"/>
        <v>3004.232</v>
      </c>
      <c r="H45" s="114" t="s">
        <v>695</v>
      </c>
      <c r="I45" s="114"/>
    </row>
    <row r="46" spans="1:10" ht="39" x14ac:dyDescent="0.25">
      <c r="A46" s="24" t="s">
        <v>1235</v>
      </c>
      <c r="B46" s="24" t="s">
        <v>1585</v>
      </c>
      <c r="C46" s="24" t="s">
        <v>1598</v>
      </c>
      <c r="E46" s="152">
        <v>4804.7999776000006</v>
      </c>
      <c r="F46" s="153">
        <f t="shared" si="2"/>
        <v>4037.6470400000007</v>
      </c>
      <c r="G46" s="140">
        <f t="shared" si="3"/>
        <v>3230.1176320000009</v>
      </c>
      <c r="H46" s="114"/>
      <c r="I46" s="114"/>
    </row>
    <row r="47" spans="1:10" ht="26.25" x14ac:dyDescent="0.25">
      <c r="A47" s="24" t="s">
        <v>1235</v>
      </c>
      <c r="B47" s="24" t="s">
        <v>955</v>
      </c>
      <c r="C47" s="24" t="s">
        <v>1599</v>
      </c>
      <c r="E47" s="152">
        <v>5028.8043399999997</v>
      </c>
      <c r="F47" s="153">
        <f t="shared" si="2"/>
        <v>4225.8859999999995</v>
      </c>
      <c r="G47" s="140">
        <f t="shared" si="3"/>
        <v>3380.7087999999999</v>
      </c>
      <c r="H47" s="114"/>
      <c r="I47" s="114"/>
    </row>
    <row r="48" spans="1:10" ht="39" x14ac:dyDescent="0.25">
      <c r="A48" s="24" t="s">
        <v>1235</v>
      </c>
      <c r="B48" s="24" t="s">
        <v>1477</v>
      </c>
      <c r="C48" s="24" t="s">
        <v>2645</v>
      </c>
      <c r="E48" s="152">
        <v>5364.8032200000007</v>
      </c>
      <c r="F48" s="153">
        <f t="shared" si="2"/>
        <v>4508.2380000000012</v>
      </c>
      <c r="G48" s="140">
        <f t="shared" si="3"/>
        <v>3606.590400000001</v>
      </c>
      <c r="H48" s="114"/>
      <c r="I48" s="114"/>
    </row>
    <row r="49" spans="1:9" ht="39" x14ac:dyDescent="0.25">
      <c r="A49" s="24" t="s">
        <v>1236</v>
      </c>
      <c r="B49" s="24" t="s">
        <v>2692</v>
      </c>
      <c r="C49" s="24" t="s">
        <v>2690</v>
      </c>
      <c r="D49" s="24" t="s">
        <v>2691</v>
      </c>
      <c r="E49" s="152">
        <v>5476.7999034000004</v>
      </c>
      <c r="F49" s="153">
        <f t="shared" si="2"/>
        <v>4602.3528600000009</v>
      </c>
      <c r="G49" s="140">
        <f t="shared" si="3"/>
        <v>3681.8822880000007</v>
      </c>
      <c r="H49" s="114"/>
      <c r="I49" s="114" t="s">
        <v>695</v>
      </c>
    </row>
    <row r="50" spans="1:9" ht="39" x14ac:dyDescent="0.25">
      <c r="A50" s="24" t="s">
        <v>1236</v>
      </c>
      <c r="B50" s="24" t="s">
        <v>2695</v>
      </c>
      <c r="C50" s="24" t="s">
        <v>2693</v>
      </c>
      <c r="D50" s="24" t="s">
        <v>2694</v>
      </c>
      <c r="E50" s="152">
        <v>7828.8005599999997</v>
      </c>
      <c r="F50" s="153">
        <f t="shared" si="2"/>
        <v>6578.8239999999996</v>
      </c>
      <c r="G50" s="140">
        <f t="shared" si="3"/>
        <v>5263.0591999999997</v>
      </c>
      <c r="H50" s="114"/>
      <c r="I50" s="114"/>
    </row>
    <row r="51" spans="1:9" ht="26.25" x14ac:dyDescent="0.25">
      <c r="A51" s="24" t="s">
        <v>1236</v>
      </c>
      <c r="B51" s="24" t="s">
        <v>970</v>
      </c>
      <c r="C51" s="24" t="s">
        <v>974</v>
      </c>
      <c r="D51" s="24" t="s">
        <v>968</v>
      </c>
      <c r="E51" s="152">
        <v>7156.8028000000004</v>
      </c>
      <c r="F51" s="153">
        <f t="shared" si="2"/>
        <v>6014.1200000000008</v>
      </c>
      <c r="G51" s="140">
        <f t="shared" si="3"/>
        <v>4811.2960000000003</v>
      </c>
      <c r="H51" s="114"/>
      <c r="I51" s="114"/>
    </row>
    <row r="52" spans="1:9" ht="26.25" x14ac:dyDescent="0.25">
      <c r="A52" s="24" t="s">
        <v>1236</v>
      </c>
      <c r="C52" s="24" t="s">
        <v>975</v>
      </c>
      <c r="D52" s="24" t="s">
        <v>969</v>
      </c>
      <c r="E52" s="152">
        <v>5028.8043399999997</v>
      </c>
      <c r="F52" s="153">
        <f t="shared" si="2"/>
        <v>4225.8859999999995</v>
      </c>
      <c r="G52" s="140">
        <f t="shared" si="3"/>
        <v>3380.7087999999999</v>
      </c>
      <c r="H52" s="114"/>
      <c r="I52" s="114"/>
    </row>
    <row r="53" spans="1:9" ht="26.25" x14ac:dyDescent="0.25">
      <c r="A53" s="24" t="s">
        <v>1236</v>
      </c>
      <c r="B53" s="24" t="s">
        <v>977</v>
      </c>
      <c r="C53" s="24" t="s">
        <v>1613</v>
      </c>
      <c r="D53" s="24" t="s">
        <v>978</v>
      </c>
      <c r="E53" s="152">
        <v>5028.8043399999997</v>
      </c>
      <c r="F53" s="153">
        <f t="shared" si="2"/>
        <v>4225.8859999999995</v>
      </c>
      <c r="G53" s="140">
        <f t="shared" si="3"/>
        <v>3380.7087999999999</v>
      </c>
      <c r="H53" s="114"/>
      <c r="I53" s="114"/>
    </row>
    <row r="54" spans="1:9" ht="39" x14ac:dyDescent="0.25">
      <c r="A54" s="24" t="s">
        <v>1237</v>
      </c>
      <c r="B54" s="24" t="s">
        <v>983</v>
      </c>
      <c r="C54" s="24" t="s">
        <v>1614</v>
      </c>
      <c r="D54" s="24" t="s">
        <v>982</v>
      </c>
      <c r="E54" s="152">
        <v>5476.7999034000004</v>
      </c>
      <c r="F54" s="153">
        <f t="shared" si="2"/>
        <v>4602.3528600000009</v>
      </c>
      <c r="G54" s="140">
        <f t="shared" si="3"/>
        <v>3681.8822880000007</v>
      </c>
      <c r="H54" s="114"/>
      <c r="I54" s="114" t="s">
        <v>695</v>
      </c>
    </row>
    <row r="55" spans="1:9" ht="26.25" x14ac:dyDescent="0.25">
      <c r="A55" s="24" t="s">
        <v>1237</v>
      </c>
      <c r="B55" s="24" t="s">
        <v>972</v>
      </c>
      <c r="C55" s="24" t="s">
        <v>2688</v>
      </c>
      <c r="D55" s="24" t="s">
        <v>2689</v>
      </c>
      <c r="E55" s="152">
        <v>7828.8005599999997</v>
      </c>
      <c r="F55" s="153">
        <f t="shared" si="2"/>
        <v>6578.8239999999996</v>
      </c>
      <c r="G55" s="140">
        <f t="shared" si="3"/>
        <v>5263.0591999999997</v>
      </c>
      <c r="H55" s="114"/>
      <c r="I55" s="114"/>
    </row>
    <row r="56" spans="1:9" ht="26.25" x14ac:dyDescent="0.25">
      <c r="A56" s="24" t="s">
        <v>1237</v>
      </c>
      <c r="B56" s="24" t="s">
        <v>985</v>
      </c>
      <c r="C56" s="24" t="s">
        <v>974</v>
      </c>
      <c r="D56" s="24" t="s">
        <v>988</v>
      </c>
      <c r="E56" s="152">
        <v>7156.8028000000004</v>
      </c>
      <c r="F56" s="153">
        <f t="shared" si="2"/>
        <v>6014.1200000000008</v>
      </c>
      <c r="G56" s="140">
        <f t="shared" si="3"/>
        <v>4811.2960000000003</v>
      </c>
      <c r="H56" s="114"/>
      <c r="I56" s="114"/>
    </row>
    <row r="57" spans="1:9" ht="26.25" x14ac:dyDescent="0.25">
      <c r="A57" s="24" t="s">
        <v>1237</v>
      </c>
      <c r="B57" s="24" t="s">
        <v>986</v>
      </c>
      <c r="C57" s="24" t="s">
        <v>1617</v>
      </c>
      <c r="D57" s="24" t="s">
        <v>989</v>
      </c>
      <c r="E57" s="152">
        <v>5028.8043399999997</v>
      </c>
      <c r="F57" s="153">
        <f t="shared" si="2"/>
        <v>4225.8859999999995</v>
      </c>
      <c r="G57" s="140">
        <f t="shared" si="3"/>
        <v>3380.7087999999999</v>
      </c>
      <c r="H57" s="114"/>
      <c r="I57" s="114"/>
    </row>
    <row r="58" spans="1:9" ht="26.25" x14ac:dyDescent="0.25">
      <c r="A58" s="24" t="s">
        <v>1237</v>
      </c>
      <c r="C58" s="24" t="s">
        <v>1613</v>
      </c>
      <c r="D58" s="24" t="s">
        <v>993</v>
      </c>
      <c r="E58" s="152">
        <v>5028.8043399999997</v>
      </c>
      <c r="F58" s="153">
        <f t="shared" si="2"/>
        <v>4225.8859999999995</v>
      </c>
      <c r="G58" s="140">
        <f t="shared" si="3"/>
        <v>3380.7087999999999</v>
      </c>
      <c r="H58" s="114"/>
      <c r="I58" s="114"/>
    </row>
    <row r="59" spans="1:9" ht="26.25" x14ac:dyDescent="0.25">
      <c r="A59" s="24" t="s">
        <v>1238</v>
      </c>
      <c r="B59" s="24" t="s">
        <v>995</v>
      </c>
      <c r="C59" s="24" t="s">
        <v>1615</v>
      </c>
      <c r="D59" s="24" t="s">
        <v>1525</v>
      </c>
      <c r="E59" s="152">
        <v>5476.7974044000011</v>
      </c>
      <c r="F59" s="153">
        <f t="shared" si="2"/>
        <v>4602.3507600000012</v>
      </c>
      <c r="G59" s="140">
        <f t="shared" si="3"/>
        <v>3681.8806080000008</v>
      </c>
      <c r="H59" s="114"/>
      <c r="I59" s="114" t="s">
        <v>695</v>
      </c>
    </row>
    <row r="60" spans="1:9" ht="26.25" x14ac:dyDescent="0.25">
      <c r="A60" s="24" t="s">
        <v>1238</v>
      </c>
      <c r="B60" s="24" t="s">
        <v>1472</v>
      </c>
      <c r="C60" s="24" t="s">
        <v>1616</v>
      </c>
      <c r="D60" s="24" t="s">
        <v>1473</v>
      </c>
      <c r="E60" s="152">
        <v>5028.8043399999997</v>
      </c>
      <c r="F60" s="153">
        <f t="shared" si="2"/>
        <v>4225.8859999999995</v>
      </c>
      <c r="G60" s="140">
        <f t="shared" si="3"/>
        <v>3380.7087999999999</v>
      </c>
      <c r="H60" s="114"/>
      <c r="I60" s="114"/>
    </row>
    <row r="61" spans="1:9" ht="26.25" x14ac:dyDescent="0.25">
      <c r="A61" s="24" t="s">
        <v>1238</v>
      </c>
      <c r="B61" s="24" t="s">
        <v>999</v>
      </c>
      <c r="C61" s="24" t="s">
        <v>1002</v>
      </c>
      <c r="D61" s="24" t="s">
        <v>1000</v>
      </c>
      <c r="E61" s="152">
        <v>7828.8005599999997</v>
      </c>
      <c r="F61" s="153">
        <f t="shared" si="2"/>
        <v>6578.8239999999996</v>
      </c>
      <c r="G61" s="140">
        <f t="shared" si="3"/>
        <v>5263.0591999999997</v>
      </c>
      <c r="H61" s="114"/>
      <c r="I61" s="114"/>
    </row>
    <row r="62" spans="1:9" ht="26.25" x14ac:dyDescent="0.25">
      <c r="A62" s="24" t="s">
        <v>1610</v>
      </c>
      <c r="B62" s="24" t="s">
        <v>1609</v>
      </c>
      <c r="C62" s="24" t="s">
        <v>1612</v>
      </c>
      <c r="D62" s="24" t="s">
        <v>1611</v>
      </c>
      <c r="E62" s="152">
        <v>2788.8006999999998</v>
      </c>
      <c r="F62" s="153">
        <f t="shared" si="2"/>
        <v>2343.5299999999997</v>
      </c>
      <c r="G62" s="140">
        <f t="shared" si="3"/>
        <v>1874.8239999999998</v>
      </c>
      <c r="H62" s="114"/>
      <c r="I62" s="114"/>
    </row>
    <row r="63" spans="1:9" ht="26.25" x14ac:dyDescent="0.25">
      <c r="A63" s="24" t="s">
        <v>1610</v>
      </c>
      <c r="B63" s="24" t="s">
        <v>2606</v>
      </c>
      <c r="C63" s="24" t="s">
        <v>2607</v>
      </c>
      <c r="D63" s="24" t="s">
        <v>2608</v>
      </c>
      <c r="E63" s="152">
        <v>3908.8025199999997</v>
      </c>
      <c r="F63" s="153">
        <f t="shared" si="2"/>
        <v>3284.7080000000001</v>
      </c>
      <c r="G63" s="140">
        <f t="shared" si="3"/>
        <v>2627.7664</v>
      </c>
      <c r="H63" s="114"/>
      <c r="I63" s="114"/>
    </row>
    <row r="64" spans="1:9" x14ac:dyDescent="0.25">
      <c r="A64" s="24" t="s">
        <v>1607</v>
      </c>
      <c r="B64" s="24" t="s">
        <v>1008</v>
      </c>
      <c r="C64" s="24" t="s">
        <v>1564</v>
      </c>
      <c r="D64" s="24" t="s">
        <v>1608</v>
      </c>
      <c r="E64" s="152">
        <v>4804.7999776000006</v>
      </c>
      <c r="F64" s="153">
        <f t="shared" si="2"/>
        <v>4037.6470400000007</v>
      </c>
      <c r="G64" s="140">
        <f t="shared" si="3"/>
        <v>3230.1176320000009</v>
      </c>
      <c r="H64" s="114" t="s">
        <v>695</v>
      </c>
      <c r="I64" s="114"/>
    </row>
    <row r="65" spans="1:9" ht="39" x14ac:dyDescent="0.25">
      <c r="A65" s="24" t="s">
        <v>1623</v>
      </c>
      <c r="B65" s="24" t="s">
        <v>2600</v>
      </c>
      <c r="C65" s="24" t="s">
        <v>2598</v>
      </c>
      <c r="D65" s="24" t="s">
        <v>2599</v>
      </c>
      <c r="E65" s="152">
        <v>12026.437500000002</v>
      </c>
      <c r="F65" s="153">
        <f t="shared" si="2"/>
        <v>10106.250000000002</v>
      </c>
      <c r="G65" s="140">
        <f t="shared" si="3"/>
        <v>8085.0000000000009</v>
      </c>
      <c r="H65" s="114"/>
      <c r="I65" s="114"/>
    </row>
    <row r="66" spans="1:9" ht="26.25" x14ac:dyDescent="0.25">
      <c r="A66" s="24" t="s">
        <v>1621</v>
      </c>
      <c r="B66" s="24" t="s">
        <v>2601</v>
      </c>
      <c r="C66" s="24" t="s">
        <v>2602</v>
      </c>
      <c r="D66" s="24" t="s">
        <v>2603</v>
      </c>
      <c r="E66" s="152">
        <v>5588.7969199999998</v>
      </c>
      <c r="F66" s="153">
        <f t="shared" si="2"/>
        <v>4696.4679999999998</v>
      </c>
      <c r="G66" s="140">
        <f t="shared" si="3"/>
        <v>3757.1743999999999</v>
      </c>
      <c r="H66" s="114"/>
      <c r="I66" s="114"/>
    </row>
    <row r="67" spans="1:9" ht="39" x14ac:dyDescent="0.25">
      <c r="A67" s="24" t="s">
        <v>1621</v>
      </c>
      <c r="B67" s="24" t="s">
        <v>1622</v>
      </c>
      <c r="C67" s="24" t="s">
        <v>1624</v>
      </c>
      <c r="D67" s="24" t="s">
        <v>2870</v>
      </c>
      <c r="E67" s="152">
        <v>2004.7999258000002</v>
      </c>
      <c r="F67" s="153">
        <f t="shared" ref="F67:F98" si="4">SUM(E:E/1.19)</f>
        <v>1684.7058200000004</v>
      </c>
      <c r="G67" s="140">
        <f t="shared" ref="G67:G98" si="5">SUM(F:F/100*80)</f>
        <v>1347.7646560000003</v>
      </c>
      <c r="H67" s="114"/>
      <c r="I67" s="114"/>
    </row>
    <row r="68" spans="1:9" x14ac:dyDescent="0.25">
      <c r="A68" s="24" t="s">
        <v>1618</v>
      </c>
      <c r="B68" s="24" t="s">
        <v>1533</v>
      </c>
      <c r="C68" s="24" t="s">
        <v>1534</v>
      </c>
      <c r="D68" s="24" t="s">
        <v>1535</v>
      </c>
      <c r="E68" s="152">
        <v>5028.8043399999997</v>
      </c>
      <c r="F68" s="153">
        <f t="shared" si="4"/>
        <v>4225.8859999999995</v>
      </c>
      <c r="G68" s="140">
        <f t="shared" si="5"/>
        <v>3380.7087999999999</v>
      </c>
      <c r="H68" s="114"/>
      <c r="I68" s="114"/>
    </row>
    <row r="69" spans="1:9" ht="39" x14ac:dyDescent="0.25">
      <c r="A69" s="24" t="s">
        <v>1618</v>
      </c>
      <c r="B69" s="24" t="s">
        <v>2594</v>
      </c>
      <c r="C69" s="24" t="s">
        <v>2592</v>
      </c>
      <c r="D69" s="24" t="s">
        <v>2593</v>
      </c>
      <c r="E69" s="152">
        <v>6260.7946800000009</v>
      </c>
      <c r="F69" s="153">
        <f t="shared" si="4"/>
        <v>5261.1720000000014</v>
      </c>
      <c r="G69" s="140">
        <f t="shared" si="5"/>
        <v>4208.9376000000011</v>
      </c>
      <c r="H69" s="114"/>
      <c r="I69" s="114"/>
    </row>
    <row r="70" spans="1:9" ht="26.25" x14ac:dyDescent="0.25">
      <c r="A70" s="24" t="s">
        <v>2597</v>
      </c>
      <c r="B70" s="24" t="s">
        <v>2594</v>
      </c>
      <c r="C70" s="24" t="s">
        <v>2595</v>
      </c>
      <c r="D70" s="24" t="s">
        <v>2596</v>
      </c>
      <c r="E70" s="152">
        <v>2788.8006999999998</v>
      </c>
      <c r="F70" s="153">
        <f t="shared" si="4"/>
        <v>2343.5299999999997</v>
      </c>
      <c r="G70" s="140">
        <f t="shared" si="5"/>
        <v>1874.8239999999998</v>
      </c>
      <c r="H70" s="114"/>
      <c r="I70" s="114"/>
    </row>
    <row r="71" spans="1:9" ht="39" x14ac:dyDescent="0.25">
      <c r="A71" s="24" t="s">
        <v>1015</v>
      </c>
      <c r="B71" s="24" t="s">
        <v>2589</v>
      </c>
      <c r="C71" s="24" t="s">
        <v>2590</v>
      </c>
      <c r="D71" s="24" t="s">
        <v>2591</v>
      </c>
      <c r="E71" s="152">
        <v>6260.7946800000009</v>
      </c>
      <c r="F71" s="153">
        <f t="shared" si="4"/>
        <v>5261.1720000000014</v>
      </c>
      <c r="G71" s="140">
        <f t="shared" si="5"/>
        <v>4208.9376000000011</v>
      </c>
      <c r="H71" s="114"/>
      <c r="I71" s="114"/>
    </row>
    <row r="72" spans="1:9" x14ac:dyDescent="0.25">
      <c r="A72" s="24" t="s">
        <v>2621</v>
      </c>
      <c r="B72" s="24" t="s">
        <v>2622</v>
      </c>
      <c r="C72" s="24" t="s">
        <v>2623</v>
      </c>
      <c r="D72" s="24" t="s">
        <v>2624</v>
      </c>
      <c r="E72" s="152">
        <v>5099.0016000000005</v>
      </c>
      <c r="F72" s="153">
        <f t="shared" si="4"/>
        <v>4284.8752941176481</v>
      </c>
      <c r="G72" s="140">
        <f t="shared" si="5"/>
        <v>3427.9002352941184</v>
      </c>
      <c r="H72" s="114"/>
      <c r="I72" s="114"/>
    </row>
    <row r="73" spans="1:9" ht="39" x14ac:dyDescent="0.25">
      <c r="A73" s="24" t="s">
        <v>2103</v>
      </c>
      <c r="B73" s="24" t="s">
        <v>3079</v>
      </c>
      <c r="C73" s="24" t="s">
        <v>2604</v>
      </c>
      <c r="D73" s="24" t="s">
        <v>2605</v>
      </c>
      <c r="E73" s="152">
        <v>6148.8</v>
      </c>
      <c r="F73" s="153">
        <f t="shared" si="4"/>
        <v>5167.0588235294117</v>
      </c>
      <c r="G73" s="140">
        <f t="shared" si="5"/>
        <v>4133.6470588235297</v>
      </c>
      <c r="H73" s="114"/>
      <c r="I73" s="114"/>
    </row>
    <row r="74" spans="1:9" ht="39" x14ac:dyDescent="0.25">
      <c r="A74" s="24" t="s">
        <v>2103</v>
      </c>
      <c r="B74" s="24" t="s">
        <v>3083</v>
      </c>
      <c r="C74" s="24" t="s">
        <v>2104</v>
      </c>
      <c r="D74" s="24" t="s">
        <v>2105</v>
      </c>
      <c r="E74" s="152">
        <v>2116.8000000000002</v>
      </c>
      <c r="F74" s="153">
        <f t="shared" si="4"/>
        <v>1778.8235294117649</v>
      </c>
      <c r="G74" s="140">
        <f t="shared" si="5"/>
        <v>1423.0588235294117</v>
      </c>
      <c r="H74" s="114"/>
      <c r="I74" s="114"/>
    </row>
    <row r="75" spans="1:9" ht="115.5" x14ac:dyDescent="0.25">
      <c r="A75" s="24" t="s">
        <v>2864</v>
      </c>
      <c r="B75" s="24" t="s">
        <v>2857</v>
      </c>
      <c r="C75" s="24" t="s">
        <v>2861</v>
      </c>
      <c r="D75" s="24" t="s">
        <v>2865</v>
      </c>
      <c r="E75" s="152">
        <v>9950</v>
      </c>
      <c r="F75" s="153">
        <f t="shared" si="4"/>
        <v>8361.3445378151264</v>
      </c>
      <c r="G75" s="140">
        <f t="shared" si="5"/>
        <v>6689.0756302521013</v>
      </c>
      <c r="H75" s="114"/>
      <c r="I75" s="114"/>
    </row>
    <row r="76" spans="1:9" ht="39" x14ac:dyDescent="0.25">
      <c r="A76" s="24" t="s">
        <v>2864</v>
      </c>
      <c r="B76" s="24" t="s">
        <v>2858</v>
      </c>
      <c r="C76" s="24" t="s">
        <v>2863</v>
      </c>
      <c r="D76" s="24" t="s">
        <v>2866</v>
      </c>
      <c r="E76" s="152">
        <v>5850</v>
      </c>
      <c r="F76" s="153">
        <f t="shared" si="4"/>
        <v>4915.9663865546217</v>
      </c>
      <c r="G76" s="140">
        <f t="shared" si="5"/>
        <v>3932.773109243697</v>
      </c>
      <c r="H76" s="114"/>
      <c r="I76" s="114"/>
    </row>
    <row r="77" spans="1:9" ht="102.75" x14ac:dyDescent="0.25">
      <c r="A77" s="24" t="s">
        <v>2864</v>
      </c>
      <c r="B77" s="24" t="s">
        <v>2859</v>
      </c>
      <c r="C77" s="24" t="s">
        <v>2860</v>
      </c>
      <c r="D77" s="24" t="s">
        <v>2867</v>
      </c>
      <c r="E77" s="152">
        <v>5550</v>
      </c>
      <c r="F77" s="153">
        <f t="shared" si="4"/>
        <v>4663.8655462184879</v>
      </c>
      <c r="G77" s="140">
        <f t="shared" si="5"/>
        <v>3731.0924369747904</v>
      </c>
      <c r="H77" s="114"/>
      <c r="I77" s="114"/>
    </row>
    <row r="78" spans="1:9" ht="51.75" x14ac:dyDescent="0.25">
      <c r="A78" s="24" t="s">
        <v>1619</v>
      </c>
      <c r="B78" s="24" t="s">
        <v>1620</v>
      </c>
      <c r="C78" s="24" t="s">
        <v>3031</v>
      </c>
      <c r="D78" s="20" t="s">
        <v>3035</v>
      </c>
      <c r="E78" s="152">
        <v>5588.7969199999998</v>
      </c>
      <c r="F78" s="153">
        <f t="shared" si="4"/>
        <v>4696.4679999999998</v>
      </c>
      <c r="G78" s="140">
        <f t="shared" si="5"/>
        <v>3757.1743999999999</v>
      </c>
      <c r="H78" s="114" t="s">
        <v>695</v>
      </c>
      <c r="I78" s="114"/>
    </row>
    <row r="79" spans="1:9" ht="26.25" x14ac:dyDescent="0.25">
      <c r="A79" s="24" t="s">
        <v>1619</v>
      </c>
      <c r="B79" s="24" t="s">
        <v>2588</v>
      </c>
      <c r="C79" s="24" t="s">
        <v>2945</v>
      </c>
      <c r="D79" s="24" t="s">
        <v>3036</v>
      </c>
      <c r="E79" s="152">
        <v>2788.8006999999998</v>
      </c>
      <c r="F79" s="153">
        <f t="shared" si="4"/>
        <v>2343.5299999999997</v>
      </c>
      <c r="G79" s="140">
        <f t="shared" si="5"/>
        <v>1874.8239999999998</v>
      </c>
      <c r="H79" s="114"/>
      <c r="I79" s="114"/>
    </row>
    <row r="80" spans="1:9" ht="25.5" x14ac:dyDescent="0.2">
      <c r="A80" s="24" t="s">
        <v>2941</v>
      </c>
      <c r="B80" s="24" t="s">
        <v>2942</v>
      </c>
      <c r="C80" s="24" t="s">
        <v>2945</v>
      </c>
      <c r="D80" s="24" t="s">
        <v>3036</v>
      </c>
      <c r="E80" s="152">
        <v>2788.8006999999998</v>
      </c>
      <c r="F80" s="229">
        <f t="shared" si="4"/>
        <v>2343.5299999999997</v>
      </c>
      <c r="G80" s="230">
        <f t="shared" si="5"/>
        <v>1874.8239999999998</v>
      </c>
      <c r="H80" s="125"/>
      <c r="I80" s="125"/>
    </row>
    <row r="81" spans="1:10" ht="51" x14ac:dyDescent="0.2">
      <c r="A81" s="24" t="s">
        <v>2941</v>
      </c>
      <c r="B81" s="24" t="s">
        <v>2943</v>
      </c>
      <c r="C81" s="24" t="s">
        <v>3033</v>
      </c>
      <c r="D81" s="20" t="s">
        <v>3038</v>
      </c>
      <c r="E81" s="152">
        <v>5588.7969199999998</v>
      </c>
      <c r="F81" s="229">
        <f t="shared" si="4"/>
        <v>4696.4679999999998</v>
      </c>
      <c r="G81" s="230">
        <f t="shared" si="5"/>
        <v>3757.1743999999999</v>
      </c>
      <c r="H81" s="125"/>
      <c r="I81" s="125"/>
    </row>
    <row r="82" spans="1:10" ht="63.75" x14ac:dyDescent="0.2">
      <c r="A82" s="24" t="s">
        <v>2941</v>
      </c>
      <c r="B82" s="24" t="s">
        <v>2944</v>
      </c>
      <c r="C82" s="24" t="s">
        <v>3034</v>
      </c>
      <c r="D82" s="24" t="s">
        <v>3039</v>
      </c>
      <c r="E82" s="152">
        <v>7828.8005599999997</v>
      </c>
      <c r="F82" s="229">
        <f t="shared" si="4"/>
        <v>6578.8239999999996</v>
      </c>
      <c r="G82" s="230">
        <f t="shared" si="5"/>
        <v>5263.0591999999997</v>
      </c>
      <c r="H82" s="125"/>
      <c r="I82" s="125"/>
    </row>
    <row r="83" spans="1:10" ht="51.75" x14ac:dyDescent="0.25">
      <c r="A83" s="24" t="s">
        <v>1851</v>
      </c>
      <c r="B83" s="24" t="s">
        <v>2587</v>
      </c>
      <c r="C83" s="24" t="s">
        <v>3032</v>
      </c>
      <c r="D83" s="24" t="s">
        <v>3037</v>
      </c>
      <c r="E83" s="152">
        <v>7828.8005599999997</v>
      </c>
      <c r="F83" s="153">
        <f t="shared" si="4"/>
        <v>6578.8239999999996</v>
      </c>
      <c r="G83" s="140">
        <f t="shared" si="5"/>
        <v>5263.0591999999997</v>
      </c>
      <c r="H83" s="114"/>
      <c r="I83" s="114"/>
      <c r="J83" s="241"/>
    </row>
    <row r="84" spans="1:10" ht="39" x14ac:dyDescent="0.25">
      <c r="A84" s="24" t="s">
        <v>1625</v>
      </c>
      <c r="B84" s="24" t="s">
        <v>1626</v>
      </c>
      <c r="C84" s="24" t="s">
        <v>2862</v>
      </c>
      <c r="D84" s="24" t="s">
        <v>2871</v>
      </c>
      <c r="E84" s="152">
        <v>1108.7996360000002</v>
      </c>
      <c r="F84" s="153">
        <f t="shared" si="4"/>
        <v>931.76440000000025</v>
      </c>
      <c r="G84" s="140">
        <f t="shared" si="5"/>
        <v>745.41152000000022</v>
      </c>
      <c r="H84" s="114"/>
      <c r="I84" s="114"/>
    </row>
    <row r="85" spans="1:10" ht="26.25" x14ac:dyDescent="0.25">
      <c r="A85" s="24" t="s">
        <v>1602</v>
      </c>
      <c r="B85" s="24" t="s">
        <v>1603</v>
      </c>
      <c r="C85" s="24" t="s">
        <v>1604</v>
      </c>
      <c r="E85" s="152">
        <v>5028.8043399999997</v>
      </c>
      <c r="F85" s="153">
        <f t="shared" si="4"/>
        <v>4225.8859999999995</v>
      </c>
      <c r="G85" s="140">
        <f t="shared" si="5"/>
        <v>3380.7087999999999</v>
      </c>
      <c r="H85" s="114"/>
      <c r="I85" s="114"/>
    </row>
    <row r="86" spans="1:10" ht="26.25" x14ac:dyDescent="0.25">
      <c r="A86" s="24" t="s">
        <v>1602</v>
      </c>
      <c r="B86" s="24" t="s">
        <v>2244</v>
      </c>
      <c r="C86" s="24" t="s">
        <v>2246</v>
      </c>
      <c r="E86" s="152">
        <v>3908.8025199999997</v>
      </c>
      <c r="F86" s="153">
        <f t="shared" si="4"/>
        <v>3284.7080000000001</v>
      </c>
      <c r="G86" s="140">
        <f t="shared" si="5"/>
        <v>2627.7664</v>
      </c>
      <c r="H86" s="114"/>
      <c r="I86" s="114"/>
    </row>
    <row r="87" spans="1:10" ht="51.75" x14ac:dyDescent="0.25">
      <c r="A87" s="24" t="s">
        <v>1602</v>
      </c>
      <c r="B87" s="24" t="s">
        <v>2245</v>
      </c>
      <c r="C87" s="24" t="s">
        <v>2247</v>
      </c>
      <c r="E87" s="152">
        <v>7828.8005599999997</v>
      </c>
      <c r="F87" s="153">
        <f t="shared" si="4"/>
        <v>6578.8239999999996</v>
      </c>
      <c r="G87" s="140">
        <f t="shared" si="5"/>
        <v>5263.0591999999997</v>
      </c>
      <c r="H87" s="114"/>
      <c r="I87" s="114"/>
    </row>
    <row r="88" spans="1:10" x14ac:dyDescent="0.25">
      <c r="A88" s="24" t="s">
        <v>1602</v>
      </c>
      <c r="B88" s="24" t="s">
        <v>1774</v>
      </c>
      <c r="C88" s="24" t="s">
        <v>288</v>
      </c>
      <c r="E88" s="152">
        <v>2788.8006999999998</v>
      </c>
      <c r="F88" s="153">
        <f t="shared" si="4"/>
        <v>2343.5299999999997</v>
      </c>
      <c r="G88" s="140">
        <f t="shared" si="5"/>
        <v>1874.8239999999998</v>
      </c>
      <c r="H88" s="114"/>
      <c r="I88" s="114"/>
      <c r="J88" s="241"/>
    </row>
    <row r="89" spans="1:10" ht="51.75" x14ac:dyDescent="0.25">
      <c r="A89" s="24" t="s">
        <v>1602</v>
      </c>
      <c r="B89" s="24" t="s">
        <v>2152</v>
      </c>
      <c r="C89" s="24" t="s">
        <v>1775</v>
      </c>
      <c r="E89" s="152">
        <v>7085.0528000000004</v>
      </c>
      <c r="F89" s="153">
        <f t="shared" si="4"/>
        <v>5953.8258823529413</v>
      </c>
      <c r="G89" s="140">
        <f t="shared" si="5"/>
        <v>4763.0607058823525</v>
      </c>
      <c r="H89" s="114"/>
      <c r="I89" s="114"/>
    </row>
    <row r="90" spans="1:10" ht="26.25" x14ac:dyDescent="0.25">
      <c r="A90" s="24" t="s">
        <v>2151</v>
      </c>
      <c r="B90" s="24" t="s">
        <v>2153</v>
      </c>
      <c r="D90" s="24" t="s">
        <v>2154</v>
      </c>
      <c r="E90" s="152">
        <v>4468.8</v>
      </c>
      <c r="F90" s="153">
        <f t="shared" si="4"/>
        <v>3755.294117647059</v>
      </c>
      <c r="G90" s="140">
        <f t="shared" si="5"/>
        <v>3004.2352941176473</v>
      </c>
      <c r="H90" s="114"/>
      <c r="I90" s="114"/>
    </row>
    <row r="91" spans="1:10" ht="64.5" x14ac:dyDescent="0.25">
      <c r="A91" s="24" t="s">
        <v>2200</v>
      </c>
      <c r="B91" s="24" t="s">
        <v>2720</v>
      </c>
      <c r="C91" s="24" t="s">
        <v>3071</v>
      </c>
      <c r="D91" s="24" t="s">
        <v>2711</v>
      </c>
      <c r="E91" s="152">
        <v>10850.000000000002</v>
      </c>
      <c r="F91" s="153">
        <f t="shared" si="4"/>
        <v>9117.6470588235316</v>
      </c>
      <c r="G91" s="140">
        <f t="shared" si="5"/>
        <v>7294.1176470588252</v>
      </c>
      <c r="H91" s="114"/>
      <c r="I91" s="114"/>
    </row>
    <row r="92" spans="1:10" ht="64.5" x14ac:dyDescent="0.25">
      <c r="A92" s="24" t="s">
        <v>2200</v>
      </c>
      <c r="B92" s="24" t="s">
        <v>2199</v>
      </c>
      <c r="C92" s="24" t="s">
        <v>3069</v>
      </c>
      <c r="D92" s="24" t="s">
        <v>2714</v>
      </c>
      <c r="E92" s="152">
        <v>6849.9984000000004</v>
      </c>
      <c r="F92" s="153">
        <f t="shared" si="4"/>
        <v>5756.3011764705889</v>
      </c>
      <c r="G92" s="140">
        <f t="shared" si="5"/>
        <v>4605.0409411764713</v>
      </c>
      <c r="H92" s="114"/>
      <c r="I92" s="114" t="s">
        <v>695</v>
      </c>
    </row>
    <row r="93" spans="1:10" ht="64.5" x14ac:dyDescent="0.25">
      <c r="A93" s="24" t="s">
        <v>2200</v>
      </c>
      <c r="B93" s="24" t="s">
        <v>2712</v>
      </c>
      <c r="C93" s="24" t="s">
        <v>3070</v>
      </c>
      <c r="D93" s="24" t="s">
        <v>2715</v>
      </c>
      <c r="E93" s="152">
        <v>5849.9952000000003</v>
      </c>
      <c r="F93" s="153">
        <f t="shared" si="4"/>
        <v>4915.9623529411765</v>
      </c>
      <c r="G93" s="140">
        <f t="shared" si="5"/>
        <v>3932.7698823529413</v>
      </c>
      <c r="H93" s="114"/>
      <c r="I93" s="114" t="s">
        <v>695</v>
      </c>
    </row>
    <row r="94" spans="1:10" ht="77.25" x14ac:dyDescent="0.25">
      <c r="A94" s="24" t="s">
        <v>2200</v>
      </c>
      <c r="B94" s="24" t="s">
        <v>2713</v>
      </c>
      <c r="C94" s="24" t="s">
        <v>3072</v>
      </c>
      <c r="D94" s="24" t="s">
        <v>2868</v>
      </c>
      <c r="E94" s="152">
        <v>9849.9968000000008</v>
      </c>
      <c r="F94" s="153">
        <f t="shared" si="4"/>
        <v>8277.3082352941183</v>
      </c>
      <c r="G94" s="140">
        <f t="shared" si="5"/>
        <v>6621.8465882352948</v>
      </c>
      <c r="H94" s="114"/>
      <c r="I94" s="114"/>
    </row>
    <row r="95" spans="1:10" ht="51.75" x14ac:dyDescent="0.25">
      <c r="A95" s="24" t="s">
        <v>2200</v>
      </c>
      <c r="B95" s="24" t="s">
        <v>2201</v>
      </c>
      <c r="C95" s="24" t="s">
        <v>2869</v>
      </c>
      <c r="D95" s="24" t="s">
        <v>2310</v>
      </c>
      <c r="E95" s="152">
        <v>5449.9984000000004</v>
      </c>
      <c r="F95" s="153">
        <f t="shared" si="4"/>
        <v>4579.8305882352943</v>
      </c>
      <c r="G95" s="140">
        <f t="shared" si="5"/>
        <v>3663.8644705882352</v>
      </c>
      <c r="H95" s="114"/>
      <c r="I95" s="114"/>
    </row>
    <row r="96" spans="1:10" ht="39" x14ac:dyDescent="0.25">
      <c r="A96" s="24" t="s">
        <v>1560</v>
      </c>
      <c r="B96" s="24" t="s">
        <v>2613</v>
      </c>
      <c r="C96" s="24" t="s">
        <v>2611</v>
      </c>
      <c r="D96" s="24" t="s">
        <v>2609</v>
      </c>
      <c r="E96" s="152">
        <v>5933.6256000000003</v>
      </c>
      <c r="F96" s="153">
        <f t="shared" si="4"/>
        <v>4986.2400000000007</v>
      </c>
      <c r="G96" s="140">
        <f t="shared" si="5"/>
        <v>3988.9920000000006</v>
      </c>
      <c r="H96" s="114"/>
      <c r="I96" s="114"/>
    </row>
    <row r="97" spans="1:9" ht="39" x14ac:dyDescent="0.25">
      <c r="A97" s="24" t="s">
        <v>1559</v>
      </c>
      <c r="B97" s="24" t="s">
        <v>2610</v>
      </c>
      <c r="C97" s="24" t="s">
        <v>2611</v>
      </c>
      <c r="D97" s="24" t="s">
        <v>2612</v>
      </c>
      <c r="E97" s="152">
        <v>5933.6256000000003</v>
      </c>
      <c r="F97" s="153">
        <f t="shared" si="4"/>
        <v>4986.2400000000007</v>
      </c>
      <c r="G97" s="140">
        <f t="shared" si="5"/>
        <v>3988.9920000000006</v>
      </c>
      <c r="H97" s="114"/>
      <c r="I97" s="114"/>
    </row>
    <row r="98" spans="1:9" ht="39" x14ac:dyDescent="0.25">
      <c r="A98" s="24" t="s">
        <v>2149</v>
      </c>
      <c r="B98" s="24" t="s">
        <v>2148</v>
      </c>
      <c r="C98" s="24" t="s">
        <v>2150</v>
      </c>
      <c r="E98" s="152">
        <v>5812.8</v>
      </c>
      <c r="F98" s="153">
        <f t="shared" si="4"/>
        <v>4884.7058823529414</v>
      </c>
      <c r="G98" s="140">
        <f t="shared" si="5"/>
        <v>3907.7647058823532</v>
      </c>
      <c r="H98" s="114"/>
      <c r="I98" s="114"/>
    </row>
    <row r="99" spans="1:9" ht="26.25" x14ac:dyDescent="0.25">
      <c r="A99" s="24" t="s">
        <v>1028</v>
      </c>
      <c r="B99" s="24" t="s">
        <v>1030</v>
      </c>
      <c r="C99" s="24" t="s">
        <v>1031</v>
      </c>
      <c r="D99" s="24" t="s">
        <v>1032</v>
      </c>
      <c r="E99" s="152">
        <v>6248.8494600000004</v>
      </c>
      <c r="F99" s="153">
        <f t="shared" ref="F99:F118" si="6">SUM(E:E/1.19)</f>
        <v>5251.1340000000009</v>
      </c>
      <c r="G99" s="140">
        <f t="shared" ref="G99:G118" si="7">SUM(F:F/100*80)</f>
        <v>4200.9072000000006</v>
      </c>
      <c r="H99" s="114" t="s">
        <v>695</v>
      </c>
      <c r="I99" s="114"/>
    </row>
    <row r="100" spans="1:9" ht="26.25" x14ac:dyDescent="0.25">
      <c r="A100" s="24" t="s">
        <v>1852</v>
      </c>
      <c r="B100" s="24" t="s">
        <v>2232</v>
      </c>
      <c r="C100" s="24" t="s">
        <v>2234</v>
      </c>
      <c r="D100" s="24" t="s">
        <v>2233</v>
      </c>
      <c r="E100" s="152">
        <v>3908.8025199999997</v>
      </c>
      <c r="F100" s="153">
        <f t="shared" si="6"/>
        <v>3284.7080000000001</v>
      </c>
      <c r="G100" s="140">
        <f t="shared" si="7"/>
        <v>2627.7664</v>
      </c>
      <c r="H100" s="114"/>
      <c r="I100" s="114"/>
    </row>
    <row r="101" spans="1:9" ht="26.25" x14ac:dyDescent="0.25">
      <c r="A101" s="24" t="s">
        <v>1852</v>
      </c>
      <c r="B101" s="24" t="s">
        <v>1853</v>
      </c>
      <c r="C101" s="24" t="s">
        <v>1854</v>
      </c>
      <c r="D101" s="24" t="s">
        <v>1855</v>
      </c>
      <c r="E101" s="152">
        <v>2788.8006999999998</v>
      </c>
      <c r="F101" s="153">
        <f t="shared" si="6"/>
        <v>2343.5299999999997</v>
      </c>
      <c r="G101" s="140">
        <f t="shared" si="7"/>
        <v>1874.8239999999998</v>
      </c>
      <c r="H101" s="114"/>
      <c r="I101" s="114"/>
    </row>
    <row r="102" spans="1:9" ht="64.5" x14ac:dyDescent="0.25">
      <c r="A102" s="24" t="s">
        <v>1589</v>
      </c>
      <c r="B102" s="24" t="s">
        <v>1035</v>
      </c>
      <c r="C102" s="24" t="s">
        <v>1593</v>
      </c>
      <c r="D102" s="24" t="s">
        <v>13</v>
      </c>
      <c r="E102" s="152">
        <v>5588.7969199999998</v>
      </c>
      <c r="F102" s="153">
        <f t="shared" si="6"/>
        <v>4696.4679999999998</v>
      </c>
      <c r="G102" s="140">
        <f t="shared" si="7"/>
        <v>3757.1743999999999</v>
      </c>
      <c r="H102" s="114"/>
      <c r="I102" s="114"/>
    </row>
    <row r="103" spans="1:9" ht="64.5" x14ac:dyDescent="0.25">
      <c r="A103" s="24" t="s">
        <v>1590</v>
      </c>
      <c r="B103" s="24" t="s">
        <v>1041</v>
      </c>
      <c r="C103" s="24" t="s">
        <v>1594</v>
      </c>
      <c r="D103" s="24" t="s">
        <v>13</v>
      </c>
      <c r="E103" s="152">
        <v>5588.7969199999998</v>
      </c>
      <c r="F103" s="153">
        <f t="shared" si="6"/>
        <v>4696.4679999999998</v>
      </c>
      <c r="G103" s="140">
        <f t="shared" si="7"/>
        <v>3757.1743999999999</v>
      </c>
      <c r="H103" s="114"/>
      <c r="I103" s="114"/>
    </row>
    <row r="104" spans="1:9" ht="39" x14ac:dyDescent="0.25">
      <c r="A104" s="24" t="s">
        <v>1423</v>
      </c>
      <c r="B104" s="24" t="s">
        <v>1422</v>
      </c>
      <c r="C104" s="24" t="s">
        <v>1595</v>
      </c>
      <c r="D104" s="24" t="s">
        <v>1425</v>
      </c>
      <c r="E104" s="152">
        <v>6148.806160000001</v>
      </c>
      <c r="F104" s="153">
        <f t="shared" si="6"/>
        <v>5167.0640000000012</v>
      </c>
      <c r="G104" s="140">
        <f t="shared" si="7"/>
        <v>4133.6512000000012</v>
      </c>
      <c r="H104" s="114"/>
      <c r="I104" s="114"/>
    </row>
    <row r="105" spans="1:9" ht="51.75" x14ac:dyDescent="0.25">
      <c r="A105" s="24" t="s">
        <v>1423</v>
      </c>
      <c r="B105" s="24" t="s">
        <v>1524</v>
      </c>
      <c r="C105" s="24" t="s">
        <v>1596</v>
      </c>
      <c r="D105" s="24" t="s">
        <v>1523</v>
      </c>
      <c r="E105" s="152">
        <v>6148.806160000001</v>
      </c>
      <c r="F105" s="153">
        <f t="shared" si="6"/>
        <v>5167.0640000000012</v>
      </c>
      <c r="G105" s="140">
        <f t="shared" si="7"/>
        <v>4133.6512000000012</v>
      </c>
      <c r="H105" s="114"/>
      <c r="I105" s="114"/>
    </row>
    <row r="106" spans="1:9" ht="64.5" x14ac:dyDescent="0.25">
      <c r="A106" s="24" t="s">
        <v>1591</v>
      </c>
      <c r="B106" s="24" t="s">
        <v>1036</v>
      </c>
      <c r="C106" s="24" t="s">
        <v>1593</v>
      </c>
      <c r="D106" s="24" t="s">
        <v>1037</v>
      </c>
      <c r="E106" s="152">
        <v>5588.7969199999998</v>
      </c>
      <c r="F106" s="153">
        <f t="shared" si="6"/>
        <v>4696.4679999999998</v>
      </c>
      <c r="G106" s="140">
        <f t="shared" si="7"/>
        <v>3757.1743999999999</v>
      </c>
      <c r="H106" s="114"/>
      <c r="I106" s="114"/>
    </row>
    <row r="107" spans="1:9" ht="64.5" x14ac:dyDescent="0.25">
      <c r="A107" s="24" t="s">
        <v>1592</v>
      </c>
      <c r="B107" s="24" t="s">
        <v>1042</v>
      </c>
      <c r="C107" s="24" t="s">
        <v>1594</v>
      </c>
      <c r="D107" s="24" t="s">
        <v>1037</v>
      </c>
      <c r="E107" s="152">
        <v>5588.7969199999998</v>
      </c>
      <c r="F107" s="153">
        <f t="shared" si="6"/>
        <v>4696.4679999999998</v>
      </c>
      <c r="G107" s="140">
        <f t="shared" si="7"/>
        <v>3757.1743999999999</v>
      </c>
      <c r="H107" s="114"/>
      <c r="I107" s="114"/>
    </row>
    <row r="108" spans="1:9" ht="51" x14ac:dyDescent="0.2">
      <c r="A108" s="277" t="s">
        <v>3183</v>
      </c>
      <c r="B108" s="24" t="s">
        <v>3185</v>
      </c>
      <c r="C108" s="24" t="s">
        <v>3189</v>
      </c>
      <c r="D108" s="24" t="s">
        <v>3184</v>
      </c>
      <c r="E108" s="278">
        <v>5935</v>
      </c>
      <c r="F108" s="279">
        <f t="shared" si="6"/>
        <v>4987.3949579831933</v>
      </c>
      <c r="G108" s="280">
        <f t="shared" si="7"/>
        <v>3989.9159663865544</v>
      </c>
      <c r="H108" s="114" t="s">
        <v>695</v>
      </c>
      <c r="I108" s="281"/>
    </row>
    <row r="109" spans="1:9" ht="51" x14ac:dyDescent="0.2">
      <c r="A109" s="277" t="s">
        <v>3183</v>
      </c>
      <c r="B109" s="24" t="s">
        <v>3187</v>
      </c>
      <c r="C109" s="24" t="s">
        <v>3190</v>
      </c>
      <c r="D109" s="24" t="s">
        <v>3192</v>
      </c>
      <c r="E109" s="278">
        <v>5935</v>
      </c>
      <c r="F109" s="279">
        <f t="shared" si="6"/>
        <v>4987.3949579831933</v>
      </c>
      <c r="G109" s="280">
        <f t="shared" si="7"/>
        <v>3989.9159663865544</v>
      </c>
      <c r="H109" s="281"/>
      <c r="I109" s="281"/>
    </row>
    <row r="110" spans="1:9" ht="25.5" x14ac:dyDescent="0.2">
      <c r="A110" s="277" t="s">
        <v>3183</v>
      </c>
      <c r="B110" s="24" t="s">
        <v>3188</v>
      </c>
      <c r="C110" s="24" t="s">
        <v>3191</v>
      </c>
      <c r="D110" s="24" t="s">
        <v>3193</v>
      </c>
      <c r="E110" s="278">
        <v>5435</v>
      </c>
      <c r="F110" s="279">
        <f t="shared" si="6"/>
        <v>4567.226890756303</v>
      </c>
      <c r="G110" s="280">
        <f t="shared" si="7"/>
        <v>3653.7815126050423</v>
      </c>
      <c r="H110" s="281"/>
      <c r="I110" s="281"/>
    </row>
    <row r="111" spans="1:9" ht="63.75" x14ac:dyDescent="0.2">
      <c r="A111" s="277" t="s">
        <v>3183</v>
      </c>
      <c r="B111" s="24" t="s">
        <v>3194</v>
      </c>
      <c r="C111" s="24" t="s">
        <v>3202</v>
      </c>
      <c r="D111" s="24" t="s">
        <v>3203</v>
      </c>
      <c r="E111" s="278">
        <v>11140</v>
      </c>
      <c r="F111" s="279">
        <f t="shared" si="6"/>
        <v>9361.3445378151264</v>
      </c>
      <c r="G111" s="280">
        <f t="shared" si="7"/>
        <v>7489.0756302521013</v>
      </c>
      <c r="H111" s="281"/>
      <c r="I111" s="281"/>
    </row>
    <row r="112" spans="1:9" ht="63.75" x14ac:dyDescent="0.2">
      <c r="A112" s="277" t="s">
        <v>3183</v>
      </c>
      <c r="B112" s="24" t="s">
        <v>3195</v>
      </c>
      <c r="C112" s="24" t="s">
        <v>3201</v>
      </c>
      <c r="D112" s="24" t="s">
        <v>3204</v>
      </c>
      <c r="E112" s="278">
        <v>11140</v>
      </c>
      <c r="F112" s="279">
        <f t="shared" si="6"/>
        <v>9361.3445378151264</v>
      </c>
      <c r="G112" s="280">
        <f t="shared" si="7"/>
        <v>7489.0756302521013</v>
      </c>
      <c r="H112" s="281"/>
      <c r="I112" s="281"/>
    </row>
    <row r="113" spans="1:9" ht="25.5" x14ac:dyDescent="0.2">
      <c r="A113" s="277" t="s">
        <v>3183</v>
      </c>
      <c r="B113" s="24" t="s">
        <v>3186</v>
      </c>
      <c r="C113" s="24" t="s">
        <v>3200</v>
      </c>
      <c r="D113" s="24" t="s">
        <v>3205</v>
      </c>
      <c r="E113" s="278">
        <v>4035</v>
      </c>
      <c r="F113" s="279">
        <f t="shared" si="6"/>
        <v>3390.7563025210084</v>
      </c>
      <c r="G113" s="280">
        <f t="shared" si="7"/>
        <v>2712.6050420168067</v>
      </c>
      <c r="H113" s="281"/>
      <c r="I113" s="281"/>
    </row>
    <row r="114" spans="1:9" ht="25.5" x14ac:dyDescent="0.2">
      <c r="A114" s="277" t="s">
        <v>3183</v>
      </c>
      <c r="B114" s="24" t="s">
        <v>3196</v>
      </c>
      <c r="C114" s="24" t="s">
        <v>3199</v>
      </c>
      <c r="D114" s="24" t="s">
        <v>3206</v>
      </c>
      <c r="E114" s="278">
        <v>4035</v>
      </c>
      <c r="F114" s="279">
        <f t="shared" si="6"/>
        <v>3390.7563025210084</v>
      </c>
      <c r="G114" s="280">
        <f t="shared" si="7"/>
        <v>2712.6050420168067</v>
      </c>
      <c r="H114" s="281"/>
      <c r="I114" s="281"/>
    </row>
    <row r="115" spans="1:9" ht="38.25" x14ac:dyDescent="0.2">
      <c r="A115" s="277" t="s">
        <v>3183</v>
      </c>
      <c r="B115" s="24" t="s">
        <v>3197</v>
      </c>
      <c r="C115" s="24" t="s">
        <v>3198</v>
      </c>
      <c r="D115" s="24" t="s">
        <v>3207</v>
      </c>
      <c r="E115" s="278">
        <v>3735</v>
      </c>
      <c r="F115" s="279">
        <f t="shared" si="6"/>
        <v>3138.6554621848741</v>
      </c>
      <c r="G115" s="280">
        <f t="shared" si="7"/>
        <v>2510.9243697478992</v>
      </c>
      <c r="H115" s="281"/>
      <c r="I115" s="281"/>
    </row>
    <row r="116" spans="1:9" ht="26.25" x14ac:dyDescent="0.25">
      <c r="A116" s="24" t="s">
        <v>2043</v>
      </c>
      <c r="B116" s="24" t="s">
        <v>2255</v>
      </c>
      <c r="C116" s="24" t="s">
        <v>2254</v>
      </c>
      <c r="D116" s="24" t="s">
        <v>2256</v>
      </c>
      <c r="E116" s="152">
        <v>7268.8079799999996</v>
      </c>
      <c r="F116" s="153">
        <f t="shared" si="6"/>
        <v>6108.2420000000002</v>
      </c>
      <c r="G116" s="140">
        <f t="shared" si="7"/>
        <v>4886.5936000000002</v>
      </c>
      <c r="H116" s="114"/>
      <c r="I116" s="114"/>
    </row>
    <row r="117" spans="1:9" ht="26.25" x14ac:dyDescent="0.25">
      <c r="A117" s="24" t="s">
        <v>2043</v>
      </c>
      <c r="B117" s="24" t="s">
        <v>2044</v>
      </c>
      <c r="C117" s="24" t="s">
        <v>2952</v>
      </c>
      <c r="D117" s="24" t="s">
        <v>2045</v>
      </c>
      <c r="E117" s="152">
        <v>6484.8050400000002</v>
      </c>
      <c r="F117" s="153">
        <f t="shared" si="6"/>
        <v>5449.4160000000002</v>
      </c>
      <c r="G117" s="140">
        <f t="shared" si="7"/>
        <v>4359.5328</v>
      </c>
      <c r="H117" s="114"/>
      <c r="I117" s="114"/>
    </row>
    <row r="118" spans="1:9" ht="25.5" x14ac:dyDescent="0.2">
      <c r="A118" s="212" t="s">
        <v>3216</v>
      </c>
      <c r="B118" s="212" t="s">
        <v>3217</v>
      </c>
      <c r="C118" s="212" t="s">
        <v>3218</v>
      </c>
      <c r="D118" s="212" t="s">
        <v>3219</v>
      </c>
      <c r="E118" s="295">
        <v>1199</v>
      </c>
      <c r="F118" s="296">
        <f t="shared" si="6"/>
        <v>1007.5630252100841</v>
      </c>
      <c r="G118" s="297">
        <f t="shared" si="7"/>
        <v>806.05042016806738</v>
      </c>
      <c r="H118" s="298"/>
      <c r="I118" s="298"/>
    </row>
  </sheetData>
  <phoneticPr fontId="15" type="noConversion"/>
  <hyperlinks>
    <hyperlink ref="A1" r:id="rId1"/>
  </hyperlinks>
  <pageMargins left="0.7" right="0.7" top="0.78740157499999996" bottom="0.78740157499999996" header="0.3" footer="0.3"/>
  <pageSetup paperSize="9" orientation="portrait" r:id="rId2"/>
  <tableParts count="1">
    <tablePart r:id="rId3"/>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I5"/>
  <sheetViews>
    <sheetView showGridLines="0" zoomScaleNormal="100" workbookViewId="0">
      <selection activeCell="E1" sqref="E1:I1048576"/>
    </sheetView>
  </sheetViews>
  <sheetFormatPr baseColWidth="10" defaultColWidth="11.42578125" defaultRowHeight="15" x14ac:dyDescent="0.25"/>
  <cols>
    <col min="1" max="1" width="14" customWidth="1"/>
    <col min="2" max="2" width="13.28515625" bestFit="1" customWidth="1"/>
    <col min="3" max="3" width="63.5703125" customWidth="1"/>
    <col min="4" max="4" width="34" customWidth="1"/>
    <col min="5" max="5" width="14.42578125" style="157" customWidth="1"/>
    <col min="6" max="6" width="15.28515625" style="157" customWidth="1"/>
    <col min="7" max="7" width="15.5703125" style="158" bestFit="1" customWidth="1"/>
    <col min="8" max="8" width="8.7109375" style="157" bestFit="1" customWidth="1"/>
    <col min="9" max="9" width="18.85546875" style="157" bestFit="1" customWidth="1"/>
  </cols>
  <sheetData>
    <row r="1" spans="1:9" ht="26.25" x14ac:dyDescent="0.4">
      <c r="A1" s="104" t="s">
        <v>2803</v>
      </c>
    </row>
    <row r="2" spans="1:9" s="95" customFormat="1" ht="30" customHeight="1" x14ac:dyDescent="0.25">
      <c r="A2" s="95" t="s">
        <v>144</v>
      </c>
      <c r="B2" s="98" t="s">
        <v>2782</v>
      </c>
      <c r="C2" s="98" t="s">
        <v>2780</v>
      </c>
      <c r="D2" s="116" t="s">
        <v>2781</v>
      </c>
      <c r="E2" s="127" t="s">
        <v>2815</v>
      </c>
      <c r="F2" s="127" t="s">
        <v>2816</v>
      </c>
      <c r="G2" s="127" t="s">
        <v>2817</v>
      </c>
      <c r="H2" s="156" t="s">
        <v>688</v>
      </c>
      <c r="I2" s="156" t="s">
        <v>2818</v>
      </c>
    </row>
    <row r="3" spans="1:9" s="89" customFormat="1" ht="38.25" x14ac:dyDescent="0.25">
      <c r="A3" s="89" t="s">
        <v>1628</v>
      </c>
      <c r="B3" s="89" t="s">
        <v>1627</v>
      </c>
      <c r="C3" s="90" t="s">
        <v>1629</v>
      </c>
      <c r="D3" s="90"/>
      <c r="E3" s="154">
        <v>4468.7951000000003</v>
      </c>
      <c r="F3" s="154">
        <f t="shared" ref="F3:F5" si="0">SUM(E:E/1.19)</f>
        <v>3755.2900000000004</v>
      </c>
      <c r="G3" s="154">
        <f t="shared" ref="G3:G5" si="1">SUM(F:F/100*80)</f>
        <v>3004.232</v>
      </c>
      <c r="H3" s="91" t="s">
        <v>695</v>
      </c>
      <c r="I3" s="91"/>
    </row>
    <row r="4" spans="1:9" s="89" customFormat="1" ht="38.25" x14ac:dyDescent="0.25">
      <c r="A4" s="89" t="s">
        <v>1628</v>
      </c>
      <c r="B4" s="89" t="s">
        <v>1631</v>
      </c>
      <c r="C4" s="90" t="s">
        <v>1630</v>
      </c>
      <c r="D4" s="90"/>
      <c r="E4" s="154">
        <v>5476.7999034000004</v>
      </c>
      <c r="F4" s="154">
        <f t="shared" si="0"/>
        <v>4602.3528600000009</v>
      </c>
      <c r="G4" s="154">
        <f t="shared" si="1"/>
        <v>3681.8822880000007</v>
      </c>
      <c r="H4" s="91"/>
      <c r="I4" s="91"/>
    </row>
    <row r="5" spans="1:9" s="89" customFormat="1" ht="12.75" x14ac:dyDescent="0.25">
      <c r="A5" s="89" t="s">
        <v>1628</v>
      </c>
      <c r="B5" s="89" t="s">
        <v>1632</v>
      </c>
      <c r="C5" s="90" t="s">
        <v>1633</v>
      </c>
      <c r="D5" s="90"/>
      <c r="E5" s="154">
        <v>1332.7663967800002</v>
      </c>
      <c r="F5" s="154">
        <f t="shared" si="0"/>
        <v>1119.9717620000001</v>
      </c>
      <c r="G5" s="154">
        <f t="shared" si="1"/>
        <v>895.9774096000001</v>
      </c>
      <c r="H5" s="91"/>
      <c r="I5" s="91"/>
    </row>
  </sheetData>
  <hyperlinks>
    <hyperlink ref="A1" r:id="rId1"/>
  </hyperlinks>
  <pageMargins left="0.7" right="0.7" top="0.78740157499999996" bottom="0.78740157499999996" header="0.3" footer="0.3"/>
  <pageSetup paperSize="9" orientation="portrait"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zoomScaleNormal="100" workbookViewId="0">
      <pane ySplit="1" topLeftCell="A2" activePane="bottomLeft" state="frozen"/>
      <selection pane="bottomLeft" activeCell="C4" sqref="C4"/>
    </sheetView>
  </sheetViews>
  <sheetFormatPr baseColWidth="10" defaultColWidth="11.42578125" defaultRowHeight="12.75" x14ac:dyDescent="0.25"/>
  <cols>
    <col min="1" max="1" width="3.140625" style="19" customWidth="1"/>
    <col min="2" max="2" width="24.140625" style="64" bestFit="1" customWidth="1"/>
    <col min="3" max="3" width="50.7109375" style="20" customWidth="1"/>
    <col min="4" max="4" width="57.42578125" style="20" bestFit="1" customWidth="1"/>
    <col min="5" max="5" width="13.85546875" style="29" customWidth="1"/>
    <col min="6" max="6" width="15.7109375" style="29" customWidth="1"/>
    <col min="7" max="7" width="16.42578125" style="29" customWidth="1"/>
    <col min="8" max="8" width="11.42578125" style="63"/>
    <col min="9" max="9" width="18.42578125" style="63" customWidth="1"/>
    <col min="10" max="16384" width="11.42578125" style="19"/>
  </cols>
  <sheetData>
    <row r="1" spans="2:9" ht="30" customHeight="1" x14ac:dyDescent="0.25">
      <c r="B1" s="116" t="s">
        <v>2782</v>
      </c>
      <c r="C1" s="116" t="s">
        <v>2780</v>
      </c>
      <c r="D1" s="116" t="s">
        <v>2781</v>
      </c>
      <c r="E1" s="127" t="s">
        <v>2815</v>
      </c>
      <c r="F1" s="121" t="s">
        <v>2816</v>
      </c>
      <c r="G1" s="121" t="s">
        <v>2817</v>
      </c>
      <c r="H1" s="156" t="s">
        <v>688</v>
      </c>
      <c r="I1" s="155" t="s">
        <v>2818</v>
      </c>
    </row>
    <row r="2" spans="2:9" ht="47.25" customHeight="1" x14ac:dyDescent="0.25">
      <c r="B2" s="64" t="s">
        <v>1044</v>
      </c>
      <c r="C2" s="20" t="s">
        <v>1049</v>
      </c>
      <c r="D2" s="20" t="s">
        <v>1045</v>
      </c>
      <c r="E2" s="29">
        <v>1001.29932</v>
      </c>
      <c r="F2" s="135">
        <f t="shared" ref="F2:F30" si="0">SUM(E:E/1.19)</f>
        <v>841.428</v>
      </c>
      <c r="G2" s="231">
        <f t="shared" ref="G2:G30" si="1">SUM(F:F/100*80)</f>
        <v>673.14239999999995</v>
      </c>
    </row>
    <row r="3" spans="2:9" ht="30" customHeight="1" x14ac:dyDescent="0.25">
      <c r="B3" s="64" t="s">
        <v>1046</v>
      </c>
      <c r="C3" s="20" t="s">
        <v>1634</v>
      </c>
      <c r="D3" s="20" t="s">
        <v>1635</v>
      </c>
      <c r="E3" s="29">
        <v>61.815264000000006</v>
      </c>
      <c r="F3" s="137">
        <f t="shared" si="0"/>
        <v>51.945600000000006</v>
      </c>
      <c r="G3" s="231">
        <f t="shared" si="1"/>
        <v>41.556480000000001</v>
      </c>
    </row>
    <row r="4" spans="2:9" ht="30" customHeight="1" x14ac:dyDescent="0.25">
      <c r="B4" s="64" t="s">
        <v>2241</v>
      </c>
      <c r="C4" s="20" t="s">
        <v>2242</v>
      </c>
      <c r="D4" s="20" t="s">
        <v>2243</v>
      </c>
      <c r="E4" s="29">
        <v>1001.3024</v>
      </c>
      <c r="F4" s="137">
        <f t="shared" si="0"/>
        <v>841.43058823529418</v>
      </c>
      <c r="G4" s="231">
        <f t="shared" si="1"/>
        <v>673.14447058823532</v>
      </c>
    </row>
    <row r="5" spans="2:9" ht="30" customHeight="1" x14ac:dyDescent="0.25">
      <c r="B5" s="64" t="s">
        <v>1959</v>
      </c>
      <c r="C5" s="20" t="s">
        <v>3181</v>
      </c>
      <c r="D5" s="20" t="s">
        <v>1960</v>
      </c>
      <c r="E5" s="29">
        <v>565.92354000000012</v>
      </c>
      <c r="F5" s="137">
        <f t="shared" si="0"/>
        <v>475.56600000000014</v>
      </c>
      <c r="G5" s="231">
        <f t="shared" si="1"/>
        <v>380.45280000000014</v>
      </c>
    </row>
    <row r="6" spans="2:9" ht="39" customHeight="1" x14ac:dyDescent="0.25">
      <c r="B6" s="64" t="s">
        <v>1113</v>
      </c>
      <c r="C6" s="20" t="s">
        <v>1347</v>
      </c>
      <c r="D6" s="20" t="s">
        <v>1114</v>
      </c>
      <c r="E6" s="29">
        <v>565.9195416</v>
      </c>
      <c r="F6" s="137">
        <f t="shared" si="0"/>
        <v>475.56264000000004</v>
      </c>
      <c r="G6" s="231">
        <f t="shared" si="1"/>
        <v>380.45011200000005</v>
      </c>
    </row>
    <row r="7" spans="2:9" ht="30" customHeight="1" x14ac:dyDescent="0.25">
      <c r="B7" s="64" t="s">
        <v>2674</v>
      </c>
      <c r="C7" s="20" t="s">
        <v>2677</v>
      </c>
      <c r="D7" s="20" t="s">
        <v>2678</v>
      </c>
      <c r="E7" s="29">
        <v>3382.3104000000003</v>
      </c>
      <c r="F7" s="137">
        <f t="shared" si="0"/>
        <v>2842.2776470588237</v>
      </c>
      <c r="G7" s="231">
        <f t="shared" si="1"/>
        <v>2273.8221176470588</v>
      </c>
    </row>
    <row r="8" spans="2:9" ht="30" customHeight="1" x14ac:dyDescent="0.25">
      <c r="B8" s="64" t="s">
        <v>2675</v>
      </c>
      <c r="C8" s="20" t="s">
        <v>2676</v>
      </c>
      <c r="D8" s="20" t="s">
        <v>2676</v>
      </c>
      <c r="E8" s="29">
        <v>3382.3104000000003</v>
      </c>
      <c r="F8" s="137">
        <f t="shared" si="0"/>
        <v>2842.2776470588237</v>
      </c>
      <c r="G8" s="231">
        <f t="shared" si="1"/>
        <v>2273.8221176470588</v>
      </c>
    </row>
    <row r="9" spans="2:9" ht="54.75" customHeight="1" x14ac:dyDescent="0.25">
      <c r="B9" s="64" t="s">
        <v>2617</v>
      </c>
      <c r="C9" s="20" t="s">
        <v>2618</v>
      </c>
      <c r="D9" s="20" t="s">
        <v>2619</v>
      </c>
      <c r="E9" s="29">
        <v>1622.88</v>
      </c>
      <c r="F9" s="137">
        <f t="shared" si="0"/>
        <v>1363.7647058823532</v>
      </c>
      <c r="G9" s="231">
        <f t="shared" si="1"/>
        <v>1091.0117647058826</v>
      </c>
    </row>
    <row r="10" spans="2:9" ht="30" customHeight="1" x14ac:dyDescent="0.25">
      <c r="B10" s="64" t="s">
        <v>1051</v>
      </c>
      <c r="C10" s="20" t="s">
        <v>1308</v>
      </c>
      <c r="D10" s="20" t="s">
        <v>1319</v>
      </c>
      <c r="E10" s="29">
        <v>1452.7184</v>
      </c>
      <c r="F10" s="137">
        <f t="shared" si="0"/>
        <v>1220.7717647058823</v>
      </c>
      <c r="G10" s="231">
        <f t="shared" si="1"/>
        <v>976.61741176470582</v>
      </c>
    </row>
    <row r="11" spans="2:9" ht="30" customHeight="1" x14ac:dyDescent="0.25">
      <c r="B11" s="64" t="s">
        <v>2164</v>
      </c>
      <c r="C11" s="20" t="s">
        <v>2165</v>
      </c>
      <c r="D11" s="20" t="s">
        <v>2165</v>
      </c>
      <c r="E11" s="29">
        <v>4014.0912000000008</v>
      </c>
      <c r="F11" s="137">
        <f t="shared" si="0"/>
        <v>3373.1858823529419</v>
      </c>
      <c r="G11" s="231">
        <f t="shared" si="1"/>
        <v>2698.5487058823537</v>
      </c>
    </row>
    <row r="12" spans="2:9" ht="30" customHeight="1" x14ac:dyDescent="0.25">
      <c r="B12" s="64" t="s">
        <v>1309</v>
      </c>
      <c r="C12" s="20" t="s">
        <v>1371</v>
      </c>
      <c r="D12" s="20" t="s">
        <v>1372</v>
      </c>
      <c r="E12" s="29">
        <v>999.60000000000014</v>
      </c>
      <c r="F12" s="137">
        <f t="shared" si="0"/>
        <v>840.00000000000011</v>
      </c>
      <c r="G12" s="231">
        <f t="shared" si="1"/>
        <v>672</v>
      </c>
    </row>
    <row r="13" spans="2:9" ht="30" customHeight="1" x14ac:dyDescent="0.25">
      <c r="C13" s="20" t="s">
        <v>1310</v>
      </c>
      <c r="D13" s="20" t="s">
        <v>1311</v>
      </c>
      <c r="E13" s="29">
        <v>249.90000000000003</v>
      </c>
      <c r="F13" s="137">
        <f t="shared" si="0"/>
        <v>210.00000000000003</v>
      </c>
      <c r="G13" s="231">
        <f t="shared" si="1"/>
        <v>168</v>
      </c>
    </row>
    <row r="14" spans="2:9" ht="30" customHeight="1" x14ac:dyDescent="0.25">
      <c r="B14" s="64" t="s">
        <v>1053</v>
      </c>
      <c r="C14" s="20" t="s">
        <v>1081</v>
      </c>
      <c r="D14" s="20" t="s">
        <v>1067</v>
      </c>
      <c r="E14" s="29">
        <v>305.28317120000003</v>
      </c>
      <c r="F14" s="137">
        <f t="shared" si="0"/>
        <v>256.54048000000006</v>
      </c>
      <c r="G14" s="231">
        <f t="shared" si="1"/>
        <v>205.23238400000002</v>
      </c>
    </row>
    <row r="15" spans="2:9" ht="30" customHeight="1" x14ac:dyDescent="0.25">
      <c r="B15" s="64" t="s">
        <v>1054</v>
      </c>
      <c r="C15" s="20" t="s">
        <v>1082</v>
      </c>
      <c r="D15" s="20" t="s">
        <v>1068</v>
      </c>
      <c r="E15" s="29">
        <v>305.28317120000003</v>
      </c>
      <c r="F15" s="137">
        <f t="shared" si="0"/>
        <v>256.54048000000006</v>
      </c>
      <c r="G15" s="231">
        <f t="shared" si="1"/>
        <v>205.23238400000002</v>
      </c>
    </row>
    <row r="16" spans="2:9" ht="30" customHeight="1" x14ac:dyDescent="0.25">
      <c r="B16" s="64" t="s">
        <v>1055</v>
      </c>
      <c r="C16" s="20" t="s">
        <v>1083</v>
      </c>
      <c r="D16" s="20" t="s">
        <v>1069</v>
      </c>
      <c r="E16" s="29">
        <v>305.28317120000003</v>
      </c>
      <c r="F16" s="137">
        <f t="shared" si="0"/>
        <v>256.54048000000006</v>
      </c>
      <c r="G16" s="231">
        <f t="shared" si="1"/>
        <v>205.23238400000002</v>
      </c>
    </row>
    <row r="17" spans="2:7" ht="30" customHeight="1" x14ac:dyDescent="0.25">
      <c r="B17" s="64" t="s">
        <v>1056</v>
      </c>
      <c r="C17" s="20" t="s">
        <v>1084</v>
      </c>
      <c r="D17" s="20" t="s">
        <v>1070</v>
      </c>
      <c r="E17" s="29">
        <v>305.28317120000003</v>
      </c>
      <c r="F17" s="137">
        <f t="shared" si="0"/>
        <v>256.54048000000006</v>
      </c>
      <c r="G17" s="231">
        <f t="shared" si="1"/>
        <v>205.23238400000002</v>
      </c>
    </row>
    <row r="18" spans="2:7" ht="30" customHeight="1" x14ac:dyDescent="0.25">
      <c r="B18" s="64" t="s">
        <v>1057</v>
      </c>
      <c r="C18" s="20" t="s">
        <v>1085</v>
      </c>
      <c r="D18" s="20" t="s">
        <v>1071</v>
      </c>
      <c r="E18" s="29">
        <v>315.67634559999999</v>
      </c>
      <c r="F18" s="137">
        <f t="shared" si="0"/>
        <v>265.27424000000002</v>
      </c>
      <c r="G18" s="231">
        <f t="shared" si="1"/>
        <v>212.21939200000003</v>
      </c>
    </row>
    <row r="19" spans="2:7" ht="30" customHeight="1" x14ac:dyDescent="0.25">
      <c r="B19" s="64" t="s">
        <v>1058</v>
      </c>
      <c r="C19" s="20" t="s">
        <v>1086</v>
      </c>
      <c r="D19" s="20" t="s">
        <v>1072</v>
      </c>
      <c r="E19" s="29">
        <v>315.67634559999999</v>
      </c>
      <c r="F19" s="137">
        <f t="shared" si="0"/>
        <v>265.27424000000002</v>
      </c>
      <c r="G19" s="231">
        <f t="shared" si="1"/>
        <v>212.21939200000003</v>
      </c>
    </row>
    <row r="20" spans="2:7" ht="30" customHeight="1" x14ac:dyDescent="0.25">
      <c r="B20" s="64" t="s">
        <v>1059</v>
      </c>
      <c r="C20" s="20" t="s">
        <v>1087</v>
      </c>
      <c r="D20" s="20" t="s">
        <v>1073</v>
      </c>
      <c r="E20" s="29">
        <v>346.81855039999999</v>
      </c>
      <c r="F20" s="137">
        <f t="shared" si="0"/>
        <v>291.44416000000001</v>
      </c>
      <c r="G20" s="231">
        <f t="shared" si="1"/>
        <v>233.155328</v>
      </c>
    </row>
    <row r="21" spans="2:7" ht="30" customHeight="1" x14ac:dyDescent="0.25">
      <c r="B21" s="64" t="s">
        <v>1060</v>
      </c>
      <c r="C21" s="20" t="s">
        <v>1088</v>
      </c>
      <c r="D21" s="20" t="s">
        <v>1074</v>
      </c>
      <c r="E21" s="29">
        <v>346.81855039999999</v>
      </c>
      <c r="F21" s="137">
        <f t="shared" si="0"/>
        <v>291.44416000000001</v>
      </c>
      <c r="G21" s="231">
        <f t="shared" si="1"/>
        <v>233.155328</v>
      </c>
    </row>
    <row r="22" spans="2:7" ht="30" customHeight="1" x14ac:dyDescent="0.25">
      <c r="B22" s="64" t="s">
        <v>1061</v>
      </c>
      <c r="C22" s="20" t="s">
        <v>1089</v>
      </c>
      <c r="D22" s="20" t="s">
        <v>1075</v>
      </c>
      <c r="E22" s="29">
        <v>346.81855039999999</v>
      </c>
      <c r="F22" s="137">
        <f t="shared" si="0"/>
        <v>291.44416000000001</v>
      </c>
      <c r="G22" s="231">
        <f t="shared" si="1"/>
        <v>233.155328</v>
      </c>
    </row>
    <row r="23" spans="2:7" ht="30" customHeight="1" x14ac:dyDescent="0.25">
      <c r="B23" s="64" t="s">
        <v>1062</v>
      </c>
      <c r="C23" s="20" t="s">
        <v>1090</v>
      </c>
      <c r="D23" s="20" t="s">
        <v>1076</v>
      </c>
      <c r="E23" s="29">
        <v>346.81855039999999</v>
      </c>
      <c r="F23" s="137">
        <f t="shared" si="0"/>
        <v>291.44416000000001</v>
      </c>
      <c r="G23" s="231">
        <f t="shared" si="1"/>
        <v>233.155328</v>
      </c>
    </row>
    <row r="24" spans="2:7" ht="30" customHeight="1" x14ac:dyDescent="0.25">
      <c r="B24" s="64" t="s">
        <v>1063</v>
      </c>
      <c r="C24" s="20" t="s">
        <v>1091</v>
      </c>
      <c r="D24" s="20" t="s">
        <v>1077</v>
      </c>
      <c r="E24" s="29">
        <v>373.81841280000003</v>
      </c>
      <c r="F24" s="137">
        <f t="shared" si="0"/>
        <v>314.13312000000002</v>
      </c>
      <c r="G24" s="231">
        <f t="shared" si="1"/>
        <v>251.30649600000001</v>
      </c>
    </row>
    <row r="25" spans="2:7" ht="30" customHeight="1" x14ac:dyDescent="0.25">
      <c r="B25" s="64" t="s">
        <v>1064</v>
      </c>
      <c r="C25" s="20" t="s">
        <v>1092</v>
      </c>
      <c r="D25" s="20" t="s">
        <v>1078</v>
      </c>
      <c r="E25" s="29">
        <v>373.81841280000003</v>
      </c>
      <c r="F25" s="137">
        <f t="shared" si="0"/>
        <v>314.13312000000002</v>
      </c>
      <c r="G25" s="231">
        <f t="shared" si="1"/>
        <v>251.30649600000001</v>
      </c>
    </row>
    <row r="26" spans="2:7" ht="30" customHeight="1" x14ac:dyDescent="0.25">
      <c r="B26" s="64" t="s">
        <v>1065</v>
      </c>
      <c r="C26" s="20" t="s">
        <v>1093</v>
      </c>
      <c r="D26" s="20" t="s">
        <v>1079</v>
      </c>
      <c r="E26" s="29">
        <v>425.74696640000002</v>
      </c>
      <c r="F26" s="137">
        <f t="shared" si="0"/>
        <v>357.77056000000005</v>
      </c>
      <c r="G26" s="231">
        <f t="shared" si="1"/>
        <v>286.21644800000001</v>
      </c>
    </row>
    <row r="27" spans="2:7" ht="30" customHeight="1" x14ac:dyDescent="0.25">
      <c r="B27" s="64" t="s">
        <v>1066</v>
      </c>
      <c r="C27" s="20" t="s">
        <v>1094</v>
      </c>
      <c r="D27" s="20" t="s">
        <v>1080</v>
      </c>
      <c r="E27" s="29">
        <v>425.74696640000002</v>
      </c>
      <c r="F27" s="137">
        <f t="shared" si="0"/>
        <v>357.77056000000005</v>
      </c>
      <c r="G27" s="231">
        <f t="shared" si="1"/>
        <v>286.21644800000001</v>
      </c>
    </row>
    <row r="28" spans="2:7" ht="30" customHeight="1" x14ac:dyDescent="0.25">
      <c r="B28" s="64" t="s">
        <v>1332</v>
      </c>
      <c r="C28" s="20" t="s">
        <v>1328</v>
      </c>
      <c r="D28" s="20" t="s">
        <v>1330</v>
      </c>
      <c r="E28" s="29">
        <v>510.88889599999999</v>
      </c>
      <c r="F28" s="137">
        <f t="shared" si="0"/>
        <v>429.3184</v>
      </c>
      <c r="G28" s="231">
        <f t="shared" si="1"/>
        <v>343.45472000000001</v>
      </c>
    </row>
    <row r="29" spans="2:7" ht="30" customHeight="1" x14ac:dyDescent="0.25">
      <c r="B29" s="64" t="s">
        <v>1333</v>
      </c>
      <c r="C29" s="20" t="s">
        <v>1329</v>
      </c>
      <c r="D29" s="20" t="s">
        <v>1331</v>
      </c>
      <c r="E29" s="29">
        <v>510.88889599999999</v>
      </c>
      <c r="F29" s="137">
        <f t="shared" si="0"/>
        <v>429.3184</v>
      </c>
      <c r="G29" s="231">
        <f t="shared" si="1"/>
        <v>343.45472000000001</v>
      </c>
    </row>
    <row r="30" spans="2:7" ht="30" customHeight="1" x14ac:dyDescent="0.25">
      <c r="B30" s="64" t="s">
        <v>1144</v>
      </c>
      <c r="C30" s="20" t="s">
        <v>1097</v>
      </c>
      <c r="D30" s="20" t="s">
        <v>1096</v>
      </c>
      <c r="E30" s="29">
        <v>26.533382399999997</v>
      </c>
      <c r="F30" s="137">
        <f t="shared" si="0"/>
        <v>22.296959999999999</v>
      </c>
      <c r="G30" s="231">
        <f t="shared" si="1"/>
        <v>17.837567999999997</v>
      </c>
    </row>
  </sheetData>
  <pageMargins left="0.7" right="0.7" top="0.78740157499999996" bottom="0.78740157499999996"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0"/>
  <sheetViews>
    <sheetView zoomScaleNormal="100" workbookViewId="0">
      <pane ySplit="1" topLeftCell="A2" activePane="bottomLeft" state="frozen"/>
      <selection pane="bottomLeft" activeCell="B11" sqref="B11"/>
    </sheetView>
  </sheetViews>
  <sheetFormatPr baseColWidth="10" defaultColWidth="11.42578125" defaultRowHeight="12.75" x14ac:dyDescent="0.2"/>
  <cols>
    <col min="1" max="1" width="11.42578125" style="22"/>
    <col min="2" max="2" width="27.42578125" style="22" bestFit="1" customWidth="1"/>
    <col min="3" max="3" width="22.7109375" style="22" bestFit="1" customWidth="1"/>
    <col min="4" max="4" width="49.140625" style="78" customWidth="1"/>
    <col min="5" max="5" width="50.42578125" style="78" customWidth="1"/>
    <col min="6" max="6" width="19.85546875" style="22" hidden="1" customWidth="1"/>
    <col min="7" max="7" width="11.42578125" style="22"/>
    <col min="8" max="8" width="0" style="22" hidden="1" customWidth="1"/>
    <col min="9" max="9" width="11.42578125" style="22"/>
    <col min="10" max="10" width="0" style="22" hidden="1" customWidth="1"/>
    <col min="11" max="11" width="11.28515625" style="22" bestFit="1" customWidth="1"/>
    <col min="12" max="16384" width="11.42578125" style="22"/>
  </cols>
  <sheetData>
    <row r="1" spans="1:18" s="2" customFormat="1" ht="63.75" x14ac:dyDescent="0.25">
      <c r="A1" s="12" t="s">
        <v>142</v>
      </c>
      <c r="B1" s="12" t="s">
        <v>144</v>
      </c>
      <c r="C1" s="2" t="s">
        <v>143</v>
      </c>
      <c r="D1" s="12" t="s">
        <v>126</v>
      </c>
      <c r="E1" s="2" t="s">
        <v>126</v>
      </c>
      <c r="F1" s="45" t="s">
        <v>1157</v>
      </c>
      <c r="G1" s="71" t="s">
        <v>1156</v>
      </c>
      <c r="H1" s="45" t="s">
        <v>1222</v>
      </c>
      <c r="I1" s="71" t="s">
        <v>1223</v>
      </c>
      <c r="J1" s="45" t="s">
        <v>1224</v>
      </c>
      <c r="K1" s="71" t="s">
        <v>1225</v>
      </c>
      <c r="L1" s="13" t="s">
        <v>687</v>
      </c>
      <c r="M1" s="13" t="s">
        <v>688</v>
      </c>
      <c r="N1" s="13" t="s">
        <v>1100</v>
      </c>
      <c r="O1" s="13" t="s">
        <v>1101</v>
      </c>
      <c r="P1" s="2" t="s">
        <v>141</v>
      </c>
    </row>
    <row r="2" spans="1:18" s="19" customFormat="1" x14ac:dyDescent="0.25">
      <c r="A2" s="14"/>
      <c r="B2" s="14"/>
      <c r="C2" s="14"/>
      <c r="D2" s="15"/>
      <c r="E2" s="15"/>
      <c r="F2" s="79"/>
      <c r="G2" s="79"/>
      <c r="H2" s="79"/>
      <c r="I2" s="79"/>
      <c r="J2" s="79"/>
      <c r="K2" s="79"/>
      <c r="L2" s="17"/>
      <c r="M2" s="17"/>
      <c r="N2" s="17"/>
      <c r="O2" s="17"/>
      <c r="P2" s="18"/>
      <c r="Q2" s="14"/>
      <c r="R2" s="14"/>
    </row>
    <row r="3" spans="1:18" s="19" customFormat="1" ht="25.5" x14ac:dyDescent="0.25">
      <c r="A3" s="14" t="s">
        <v>2</v>
      </c>
      <c r="B3" s="14" t="s">
        <v>3</v>
      </c>
      <c r="C3" s="14" t="s">
        <v>9</v>
      </c>
      <c r="D3" s="15" t="s">
        <v>1175</v>
      </c>
      <c r="E3" s="15" t="s">
        <v>1172</v>
      </c>
      <c r="F3" s="79" t="s">
        <v>1191</v>
      </c>
      <c r="G3" s="79" t="s">
        <v>1191</v>
      </c>
      <c r="H3" s="79" t="s">
        <v>1191</v>
      </c>
      <c r="I3" s="79" t="s">
        <v>1191</v>
      </c>
      <c r="J3" s="79" t="s">
        <v>1191</v>
      </c>
      <c r="K3" s="79" t="s">
        <v>1191</v>
      </c>
      <c r="L3" s="17"/>
      <c r="M3" s="17"/>
      <c r="N3" s="17"/>
      <c r="O3" s="17"/>
      <c r="P3" s="18" t="s">
        <v>4</v>
      </c>
      <c r="Q3" s="17"/>
      <c r="R3" s="18"/>
    </row>
    <row r="4" spans="1:18" s="5" customFormat="1" ht="25.5" x14ac:dyDescent="0.25">
      <c r="A4" s="14" t="s">
        <v>2</v>
      </c>
      <c r="B4" s="14" t="s">
        <v>3</v>
      </c>
      <c r="C4" s="14" t="s">
        <v>11</v>
      </c>
      <c r="D4" s="15" t="s">
        <v>1176</v>
      </c>
      <c r="E4" s="15" t="s">
        <v>1173</v>
      </c>
      <c r="F4" s="79" t="s">
        <v>1191</v>
      </c>
      <c r="G4" s="79" t="s">
        <v>1191</v>
      </c>
      <c r="H4" s="79" t="s">
        <v>1191</v>
      </c>
      <c r="I4" s="79" t="s">
        <v>1191</v>
      </c>
      <c r="J4" s="79" t="s">
        <v>1191</v>
      </c>
      <c r="K4" s="79" t="s">
        <v>1191</v>
      </c>
      <c r="L4" s="17"/>
      <c r="M4" s="17"/>
      <c r="N4" s="17"/>
      <c r="O4" s="17"/>
      <c r="P4" s="18" t="s">
        <v>4</v>
      </c>
      <c r="Q4" s="17"/>
      <c r="R4" s="18"/>
    </row>
    <row r="5" spans="1:18" s="5" customFormat="1" x14ac:dyDescent="0.25">
      <c r="B5" s="3"/>
      <c r="D5" s="8"/>
      <c r="E5" s="8"/>
      <c r="F5" s="4"/>
      <c r="G5" s="72"/>
      <c r="H5" s="4"/>
      <c r="I5" s="72"/>
      <c r="J5" s="4"/>
      <c r="K5" s="72"/>
      <c r="L5" s="28"/>
      <c r="M5" s="28"/>
      <c r="N5" s="28"/>
      <c r="O5" s="28"/>
      <c r="P5" s="34"/>
    </row>
    <row r="6" spans="1:18" s="5" customFormat="1" ht="25.5" x14ac:dyDescent="0.25">
      <c r="A6" s="5" t="s">
        <v>51</v>
      </c>
      <c r="B6" s="3" t="s">
        <v>1117</v>
      </c>
      <c r="C6" s="5" t="s">
        <v>86</v>
      </c>
      <c r="D6" s="8" t="s">
        <v>97</v>
      </c>
      <c r="E6" s="8" t="s">
        <v>95</v>
      </c>
      <c r="F6" s="4">
        <v>1001.68</v>
      </c>
      <c r="G6" s="72">
        <f>SUM(F6*1.12)</f>
        <v>1121.8816000000002</v>
      </c>
      <c r="H6" s="4">
        <f>SUM(J6/1.19)</f>
        <v>1252.1008403361345</v>
      </c>
      <c r="I6" s="72">
        <f t="shared" ref="I6:I16" si="0">SUM(G6*1.25)</f>
        <v>1402.3520000000003</v>
      </c>
      <c r="J6" s="4">
        <v>1490</v>
      </c>
      <c r="K6" s="72">
        <f>SUM(I6*1.19)</f>
        <v>1668.7988800000003</v>
      </c>
      <c r="L6" s="28"/>
      <c r="M6" s="28"/>
      <c r="N6" s="28"/>
      <c r="O6" s="28" t="s">
        <v>1131</v>
      </c>
      <c r="P6" s="34" t="s">
        <v>88</v>
      </c>
    </row>
    <row r="7" spans="1:18" s="5" customFormat="1" ht="25.5" x14ac:dyDescent="0.25">
      <c r="A7" s="5" t="s">
        <v>51</v>
      </c>
      <c r="B7" s="3" t="s">
        <v>1117</v>
      </c>
      <c r="C7" s="5" t="s">
        <v>87</v>
      </c>
      <c r="D7" s="8" t="s">
        <v>98</v>
      </c>
      <c r="E7" s="8" t="s">
        <v>96</v>
      </c>
      <c r="F7" s="4">
        <v>1001.68</v>
      </c>
      <c r="G7" s="72">
        <f>SUM(F7*1.12)</f>
        <v>1121.8816000000002</v>
      </c>
      <c r="H7" s="4">
        <f>SUM(J7/1.19)</f>
        <v>1252.1008403361345</v>
      </c>
      <c r="I7" s="72">
        <f t="shared" si="0"/>
        <v>1402.3520000000003</v>
      </c>
      <c r="J7" s="4">
        <v>1490</v>
      </c>
      <c r="K7" s="72">
        <f>SUM(I7*1.19)</f>
        <v>1668.7988800000003</v>
      </c>
      <c r="L7" s="28"/>
      <c r="M7" s="28"/>
      <c r="N7" s="28"/>
      <c r="O7" s="28" t="s">
        <v>1131</v>
      </c>
      <c r="P7" s="34" t="s">
        <v>88</v>
      </c>
    </row>
    <row r="8" spans="1:18" s="5" customFormat="1" x14ac:dyDescent="0.25">
      <c r="D8" s="8"/>
      <c r="E8" s="7"/>
      <c r="F8" s="4"/>
      <c r="G8" s="72"/>
      <c r="H8" s="4"/>
      <c r="I8" s="72"/>
      <c r="J8" s="4"/>
      <c r="K8" s="72"/>
      <c r="L8" s="28"/>
      <c r="M8" s="28"/>
      <c r="N8" s="28"/>
      <c r="O8" s="28"/>
    </row>
    <row r="9" spans="1:18" s="5" customFormat="1" ht="25.5" x14ac:dyDescent="0.25">
      <c r="A9" s="5" t="s">
        <v>51</v>
      </c>
      <c r="B9" s="3" t="s">
        <v>1117</v>
      </c>
      <c r="C9" s="5" t="s">
        <v>99</v>
      </c>
      <c r="D9" s="8" t="s">
        <v>91</v>
      </c>
      <c r="E9" s="8" t="s">
        <v>92</v>
      </c>
      <c r="F9" s="4">
        <v>990</v>
      </c>
      <c r="G9" s="72">
        <f>SUM(F9*1.12)</f>
        <v>1108.8000000000002</v>
      </c>
      <c r="H9" s="4">
        <f>SUM(J9/1.19)</f>
        <v>1237.5042016806724</v>
      </c>
      <c r="I9" s="72">
        <f t="shared" si="0"/>
        <v>1386.0000000000002</v>
      </c>
      <c r="J9" s="4">
        <v>1472.63</v>
      </c>
      <c r="K9" s="72">
        <f>SUM(I9*1.19)</f>
        <v>1649.3400000000001</v>
      </c>
      <c r="L9" s="28"/>
      <c r="M9" s="28"/>
      <c r="N9" s="28" t="s">
        <v>695</v>
      </c>
      <c r="O9" s="28"/>
      <c r="P9" s="34" t="s">
        <v>94</v>
      </c>
    </row>
    <row r="10" spans="1:18" s="5" customFormat="1" ht="25.5" x14ac:dyDescent="0.25">
      <c r="A10" s="5" t="s">
        <v>51</v>
      </c>
      <c r="B10" s="3" t="s">
        <v>1117</v>
      </c>
      <c r="C10" s="5" t="s">
        <v>100</v>
      </c>
      <c r="D10" s="8" t="s">
        <v>90</v>
      </c>
      <c r="E10" s="8" t="s">
        <v>93</v>
      </c>
      <c r="F10" s="4">
        <v>990</v>
      </c>
      <c r="G10" s="72">
        <f>SUM(F10*1.12)</f>
        <v>1108.8000000000002</v>
      </c>
      <c r="H10" s="4">
        <f>SUM(J10/1.19)</f>
        <v>1237.5042016806724</v>
      </c>
      <c r="I10" s="72">
        <f t="shared" si="0"/>
        <v>1386.0000000000002</v>
      </c>
      <c r="J10" s="4">
        <v>1472.63</v>
      </c>
      <c r="K10" s="72">
        <f>SUM(I10*1.19)</f>
        <v>1649.3400000000001</v>
      </c>
      <c r="L10" s="28"/>
      <c r="M10" s="28"/>
      <c r="N10" s="28" t="s">
        <v>695</v>
      </c>
      <c r="O10" s="28"/>
      <c r="P10" s="34" t="s">
        <v>94</v>
      </c>
    </row>
    <row r="11" spans="1:18" s="5" customFormat="1" x14ac:dyDescent="0.25">
      <c r="D11" s="8"/>
      <c r="E11" s="7"/>
      <c r="F11" s="4"/>
      <c r="G11" s="72"/>
      <c r="H11" s="4"/>
      <c r="I11" s="72"/>
      <c r="J11" s="4"/>
      <c r="K11" s="72"/>
      <c r="L11" s="28"/>
      <c r="M11" s="28"/>
      <c r="N11" s="28"/>
      <c r="O11" s="28"/>
    </row>
    <row r="12" spans="1:18" s="5" customFormat="1" ht="15" x14ac:dyDescent="0.25">
      <c r="A12" s="5" t="s">
        <v>51</v>
      </c>
      <c r="B12" s="3" t="s">
        <v>1117</v>
      </c>
      <c r="C12" s="69" t="s">
        <v>1193</v>
      </c>
      <c r="D12" s="8" t="s">
        <v>1182</v>
      </c>
      <c r="E12" s="8" t="s">
        <v>1184</v>
      </c>
      <c r="F12" s="4">
        <v>1673.95</v>
      </c>
      <c r="G12" s="72">
        <f>SUM(F12*1.12)</f>
        <v>1874.8240000000003</v>
      </c>
      <c r="H12" s="4">
        <f>SUM(J12/1.19)</f>
        <v>2092.4369747899159</v>
      </c>
      <c r="I12" s="72">
        <f t="shared" si="0"/>
        <v>2343.5300000000002</v>
      </c>
      <c r="J12" s="4">
        <v>2490</v>
      </c>
      <c r="K12" s="72">
        <f>SUM(I12*1.19)</f>
        <v>2788.8007000000002</v>
      </c>
      <c r="L12" s="28"/>
      <c r="M12" s="28"/>
      <c r="N12" s="28"/>
      <c r="O12" s="28"/>
    </row>
    <row r="13" spans="1:18" s="5" customFormat="1" ht="15" x14ac:dyDescent="0.25">
      <c r="A13" s="5" t="s">
        <v>51</v>
      </c>
      <c r="B13" s="3" t="s">
        <v>1117</v>
      </c>
      <c r="C13" s="69" t="s">
        <v>1194</v>
      </c>
      <c r="D13" s="8" t="s">
        <v>1183</v>
      </c>
      <c r="E13" s="8" t="s">
        <v>1185</v>
      </c>
      <c r="F13" s="4">
        <v>1673.95</v>
      </c>
      <c r="G13" s="72">
        <f>SUM(F13*1.12)</f>
        <v>1874.8240000000003</v>
      </c>
      <c r="H13" s="4">
        <f>SUM(J13/1.19)</f>
        <v>2092.4369747899159</v>
      </c>
      <c r="I13" s="72">
        <f t="shared" si="0"/>
        <v>2343.5300000000002</v>
      </c>
      <c r="J13" s="4">
        <v>2490</v>
      </c>
      <c r="K13" s="72">
        <f>SUM(I13*1.19)</f>
        <v>2788.8007000000002</v>
      </c>
      <c r="L13" s="28"/>
      <c r="M13" s="28"/>
      <c r="N13" s="28"/>
      <c r="O13" s="28"/>
    </row>
    <row r="14" spans="1:18" s="5" customFormat="1" x14ac:dyDescent="0.25">
      <c r="D14" s="8"/>
      <c r="E14" s="7"/>
      <c r="F14" s="4"/>
      <c r="G14" s="72"/>
      <c r="H14" s="4"/>
      <c r="I14" s="72"/>
      <c r="J14" s="4"/>
      <c r="K14" s="72"/>
      <c r="L14" s="28"/>
      <c r="M14" s="28"/>
      <c r="N14" s="28"/>
      <c r="O14" s="28"/>
    </row>
    <row r="15" spans="1:18" s="5" customFormat="1" ht="25.5" x14ac:dyDescent="0.25">
      <c r="A15" s="5" t="s">
        <v>51</v>
      </c>
      <c r="B15" s="3" t="s">
        <v>1117</v>
      </c>
      <c r="C15" s="5" t="s">
        <v>1195</v>
      </c>
      <c r="D15" s="8" t="s">
        <v>1186</v>
      </c>
      <c r="E15" s="8" t="s">
        <v>1189</v>
      </c>
      <c r="F15" s="4">
        <v>2278.9899999999998</v>
      </c>
      <c r="G15" s="72">
        <f>SUM(F15*1.12)</f>
        <v>2552.4688000000001</v>
      </c>
      <c r="H15" s="4">
        <f>SUM(J15/1.19)</f>
        <v>2848.7394957983192</v>
      </c>
      <c r="I15" s="72">
        <f t="shared" si="0"/>
        <v>3190.5860000000002</v>
      </c>
      <c r="J15" s="4">
        <v>3390</v>
      </c>
      <c r="K15" s="72">
        <f>SUM(I15*1.19)</f>
        <v>3796.7973400000001</v>
      </c>
      <c r="L15" s="28"/>
      <c r="M15" s="28"/>
      <c r="N15" s="28"/>
      <c r="O15" s="28"/>
      <c r="P15" s="34"/>
    </row>
    <row r="16" spans="1:18" s="5" customFormat="1" ht="25.5" x14ac:dyDescent="0.25">
      <c r="A16" s="5" t="s">
        <v>51</v>
      </c>
      <c r="B16" s="3" t="s">
        <v>1117</v>
      </c>
      <c r="C16" s="5" t="s">
        <v>1196</v>
      </c>
      <c r="D16" s="8" t="s">
        <v>1187</v>
      </c>
      <c r="E16" s="8" t="s">
        <v>1188</v>
      </c>
      <c r="F16" s="4">
        <v>2278.9899999999998</v>
      </c>
      <c r="G16" s="72">
        <f>SUM(F16*1.12)</f>
        <v>2552.4688000000001</v>
      </c>
      <c r="H16" s="4">
        <f>SUM(J16/1.19)</f>
        <v>2848.7394957983192</v>
      </c>
      <c r="I16" s="72">
        <f t="shared" si="0"/>
        <v>3190.5860000000002</v>
      </c>
      <c r="J16" s="4">
        <v>3390</v>
      </c>
      <c r="K16" s="72">
        <f>SUM(I16*1.19)</f>
        <v>3796.7973400000001</v>
      </c>
      <c r="L16" s="28"/>
      <c r="M16" s="28"/>
      <c r="N16" s="28"/>
      <c r="O16" s="28"/>
      <c r="P16" s="34"/>
    </row>
    <row r="17" spans="1:16" s="5" customFormat="1" x14ac:dyDescent="0.25">
      <c r="D17" s="8"/>
      <c r="E17" s="8"/>
      <c r="F17" s="4"/>
      <c r="G17" s="72"/>
      <c r="H17" s="4"/>
      <c r="I17" s="72"/>
      <c r="J17" s="4"/>
      <c r="K17" s="72"/>
      <c r="L17" s="28"/>
      <c r="M17" s="28"/>
      <c r="N17" s="28"/>
      <c r="O17" s="28"/>
    </row>
    <row r="18" spans="1:16" s="3" customFormat="1" ht="25.5" x14ac:dyDescent="0.25">
      <c r="A18" s="3" t="s">
        <v>387</v>
      </c>
      <c r="B18" s="3" t="s">
        <v>395</v>
      </c>
      <c r="C18" s="3" t="s">
        <v>432</v>
      </c>
      <c r="D18" s="8" t="s">
        <v>435</v>
      </c>
      <c r="E18" s="8" t="s">
        <v>430</v>
      </c>
      <c r="F18" s="6">
        <v>1166</v>
      </c>
      <c r="G18" s="75">
        <f t="shared" ref="G18:G31" si="1">SUM(F18*1.12)</f>
        <v>1305.92</v>
      </c>
      <c r="H18" s="6">
        <f t="shared" ref="H18:H31" si="2">SUM(J18/1.19)</f>
        <v>1457.5042016806724</v>
      </c>
      <c r="I18" s="72">
        <f t="shared" ref="I18:I31" si="3">SUM(G18*1.25)</f>
        <v>1632.4</v>
      </c>
      <c r="J18" s="6">
        <v>1734.43</v>
      </c>
      <c r="K18" s="72">
        <f t="shared" ref="K18:K31" si="4">SUM(I18*1.19)</f>
        <v>1942.556</v>
      </c>
      <c r="L18" s="29"/>
      <c r="M18" s="29"/>
      <c r="N18" s="29"/>
      <c r="O18" s="29" t="s">
        <v>695</v>
      </c>
      <c r="P18" s="41" t="s">
        <v>434</v>
      </c>
    </row>
    <row r="19" spans="1:16" s="3" customFormat="1" ht="25.5" x14ac:dyDescent="0.25">
      <c r="A19" s="3" t="s">
        <v>387</v>
      </c>
      <c r="B19" s="3" t="s">
        <v>395</v>
      </c>
      <c r="C19" s="3" t="s">
        <v>433</v>
      </c>
      <c r="D19" s="8" t="s">
        <v>436</v>
      </c>
      <c r="E19" s="8" t="s">
        <v>431</v>
      </c>
      <c r="F19" s="6">
        <v>1166</v>
      </c>
      <c r="G19" s="75">
        <f t="shared" si="1"/>
        <v>1305.92</v>
      </c>
      <c r="H19" s="6">
        <f t="shared" si="2"/>
        <v>1457.5042016806724</v>
      </c>
      <c r="I19" s="72">
        <f t="shared" si="3"/>
        <v>1632.4</v>
      </c>
      <c r="J19" s="6">
        <v>1734.43</v>
      </c>
      <c r="K19" s="72">
        <f t="shared" si="4"/>
        <v>1942.556</v>
      </c>
      <c r="L19" s="29"/>
      <c r="M19" s="29"/>
      <c r="N19" s="29"/>
      <c r="O19" s="29" t="s">
        <v>695</v>
      </c>
      <c r="P19" s="41" t="s">
        <v>434</v>
      </c>
    </row>
    <row r="20" spans="1:16" s="3" customFormat="1" ht="38.25" x14ac:dyDescent="0.25">
      <c r="A20" s="3" t="s">
        <v>387</v>
      </c>
      <c r="B20" s="3" t="s">
        <v>395</v>
      </c>
      <c r="C20" s="3" t="s">
        <v>439</v>
      </c>
      <c r="D20" s="8" t="s">
        <v>437</v>
      </c>
      <c r="E20" s="8" t="s">
        <v>441</v>
      </c>
      <c r="F20" s="6">
        <v>1102.4000000000001</v>
      </c>
      <c r="G20" s="75">
        <f t="shared" si="1"/>
        <v>1234.6880000000003</v>
      </c>
      <c r="H20" s="6">
        <f t="shared" si="2"/>
        <v>1378</v>
      </c>
      <c r="I20" s="72">
        <f t="shared" si="3"/>
        <v>1543.3600000000004</v>
      </c>
      <c r="J20" s="6">
        <v>1639.82</v>
      </c>
      <c r="K20" s="72">
        <f t="shared" si="4"/>
        <v>1836.5984000000003</v>
      </c>
      <c r="L20" s="29"/>
      <c r="M20" s="29"/>
      <c r="N20" s="29"/>
      <c r="O20" s="58" t="s">
        <v>1131</v>
      </c>
      <c r="P20" s="41" t="s">
        <v>443</v>
      </c>
    </row>
    <row r="21" spans="1:16" s="3" customFormat="1" ht="38.25" x14ac:dyDescent="0.25">
      <c r="A21" s="3" t="s">
        <v>387</v>
      </c>
      <c r="B21" s="3" t="s">
        <v>395</v>
      </c>
      <c r="C21" s="3" t="s">
        <v>440</v>
      </c>
      <c r="D21" s="8" t="s">
        <v>438</v>
      </c>
      <c r="E21" s="8" t="s">
        <v>442</v>
      </c>
      <c r="F21" s="6">
        <v>1102.4000000000001</v>
      </c>
      <c r="G21" s="75">
        <f t="shared" si="1"/>
        <v>1234.6880000000003</v>
      </c>
      <c r="H21" s="6">
        <f t="shared" si="2"/>
        <v>1378</v>
      </c>
      <c r="I21" s="72">
        <f t="shared" si="3"/>
        <v>1543.3600000000004</v>
      </c>
      <c r="J21" s="6">
        <v>1639.82</v>
      </c>
      <c r="K21" s="72">
        <f t="shared" si="4"/>
        <v>1836.5984000000003</v>
      </c>
      <c r="L21" s="29"/>
      <c r="M21" s="29"/>
      <c r="N21" s="29"/>
      <c r="O21" s="58" t="s">
        <v>1131</v>
      </c>
      <c r="P21" s="41" t="s">
        <v>443</v>
      </c>
    </row>
    <row r="22" spans="1:16" s="5" customFormat="1" ht="38.25" x14ac:dyDescent="0.25">
      <c r="A22" s="3" t="s">
        <v>387</v>
      </c>
      <c r="B22" s="3" t="s">
        <v>395</v>
      </c>
      <c r="C22" s="3" t="s">
        <v>449</v>
      </c>
      <c r="D22" s="8" t="s">
        <v>447</v>
      </c>
      <c r="E22" s="8" t="s">
        <v>444</v>
      </c>
      <c r="F22" s="4">
        <v>1568.8</v>
      </c>
      <c r="G22" s="75">
        <f t="shared" si="1"/>
        <v>1757.056</v>
      </c>
      <c r="H22" s="6">
        <f t="shared" si="2"/>
        <v>1961.0000000000002</v>
      </c>
      <c r="I22" s="72">
        <f t="shared" si="3"/>
        <v>2196.3200000000002</v>
      </c>
      <c r="J22" s="4">
        <v>2333.59</v>
      </c>
      <c r="K22" s="72">
        <f t="shared" si="4"/>
        <v>2613.6208000000001</v>
      </c>
      <c r="L22" s="28"/>
      <c r="M22" s="28"/>
      <c r="N22" s="28"/>
      <c r="O22" s="58" t="s">
        <v>695</v>
      </c>
      <c r="P22" s="41" t="s">
        <v>446</v>
      </c>
    </row>
    <row r="23" spans="1:16" s="5" customFormat="1" ht="38.25" x14ac:dyDescent="0.25">
      <c r="A23" s="3" t="s">
        <v>387</v>
      </c>
      <c r="B23" s="3" t="s">
        <v>395</v>
      </c>
      <c r="C23" s="3" t="s">
        <v>450</v>
      </c>
      <c r="D23" s="8" t="s">
        <v>448</v>
      </c>
      <c r="E23" s="8" t="s">
        <v>445</v>
      </c>
      <c r="F23" s="4">
        <v>1568.8</v>
      </c>
      <c r="G23" s="75">
        <f t="shared" si="1"/>
        <v>1757.056</v>
      </c>
      <c r="H23" s="6">
        <f t="shared" si="2"/>
        <v>1961.0000000000002</v>
      </c>
      <c r="I23" s="72">
        <f t="shared" si="3"/>
        <v>2196.3200000000002</v>
      </c>
      <c r="J23" s="4">
        <v>2333.59</v>
      </c>
      <c r="K23" s="72">
        <f t="shared" si="4"/>
        <v>2613.6208000000001</v>
      </c>
      <c r="L23" s="28"/>
      <c r="M23" s="28"/>
      <c r="N23" s="28"/>
      <c r="O23" s="58" t="s">
        <v>695</v>
      </c>
      <c r="P23" s="41" t="s">
        <v>446</v>
      </c>
    </row>
    <row r="24" spans="1:16" s="5" customFormat="1" ht="38.25" x14ac:dyDescent="0.25">
      <c r="A24" s="3" t="s">
        <v>387</v>
      </c>
      <c r="B24" s="3" t="s">
        <v>395</v>
      </c>
      <c r="C24" s="5" t="s">
        <v>1226</v>
      </c>
      <c r="D24" s="8" t="s">
        <v>452</v>
      </c>
      <c r="E24" s="8" t="s">
        <v>455</v>
      </c>
      <c r="F24" s="4">
        <v>254.4</v>
      </c>
      <c r="G24" s="75">
        <f t="shared" si="1"/>
        <v>284.92800000000005</v>
      </c>
      <c r="H24" s="6">
        <f t="shared" si="2"/>
        <v>318</v>
      </c>
      <c r="I24" s="72">
        <f t="shared" si="3"/>
        <v>356.16000000000008</v>
      </c>
      <c r="J24" s="4">
        <v>378.42</v>
      </c>
      <c r="K24" s="72">
        <f t="shared" si="4"/>
        <v>423.83040000000005</v>
      </c>
      <c r="L24" s="28"/>
      <c r="M24" s="28"/>
      <c r="N24" s="28"/>
      <c r="O24" s="28" t="s">
        <v>695</v>
      </c>
      <c r="P24" s="41" t="s">
        <v>454</v>
      </c>
    </row>
    <row r="25" spans="1:16" s="5" customFormat="1" ht="38.25" x14ac:dyDescent="0.25">
      <c r="A25" s="3" t="s">
        <v>387</v>
      </c>
      <c r="B25" s="3" t="s">
        <v>395</v>
      </c>
      <c r="C25" s="5" t="s">
        <v>453</v>
      </c>
      <c r="D25" s="8" t="s">
        <v>451</v>
      </c>
      <c r="E25" s="8" t="s">
        <v>456</v>
      </c>
      <c r="F25" s="4">
        <v>254.4</v>
      </c>
      <c r="G25" s="75">
        <f t="shared" si="1"/>
        <v>284.92800000000005</v>
      </c>
      <c r="H25" s="6">
        <f t="shared" si="2"/>
        <v>318</v>
      </c>
      <c r="I25" s="72">
        <f t="shared" si="3"/>
        <v>356.16000000000008</v>
      </c>
      <c r="J25" s="4">
        <v>378.42</v>
      </c>
      <c r="K25" s="72">
        <f t="shared" si="4"/>
        <v>423.83040000000005</v>
      </c>
      <c r="L25" s="28"/>
      <c r="M25" s="28"/>
      <c r="N25" s="28"/>
      <c r="O25" s="28" t="s">
        <v>695</v>
      </c>
      <c r="P25" s="41" t="s">
        <v>454</v>
      </c>
    </row>
    <row r="26" spans="1:16" s="5" customFormat="1" ht="38.25" x14ac:dyDescent="0.25">
      <c r="A26" s="3" t="s">
        <v>387</v>
      </c>
      <c r="B26" s="3" t="s">
        <v>395</v>
      </c>
      <c r="C26" s="5" t="s">
        <v>460</v>
      </c>
      <c r="D26" s="8" t="s">
        <v>462</v>
      </c>
      <c r="E26" s="8" t="s">
        <v>457</v>
      </c>
      <c r="F26" s="4">
        <v>1325</v>
      </c>
      <c r="G26" s="75">
        <f t="shared" si="1"/>
        <v>1484.0000000000002</v>
      </c>
      <c r="H26" s="6">
        <f t="shared" si="2"/>
        <v>1656.2521008403362</v>
      </c>
      <c r="I26" s="72">
        <f t="shared" si="3"/>
        <v>1855.0000000000002</v>
      </c>
      <c r="J26" s="4">
        <v>1970.94</v>
      </c>
      <c r="K26" s="72">
        <f t="shared" si="4"/>
        <v>2207.4500000000003</v>
      </c>
      <c r="L26" s="28"/>
      <c r="M26" s="28"/>
      <c r="N26" s="28" t="s">
        <v>695</v>
      </c>
      <c r="O26" s="28"/>
      <c r="P26" s="41" t="s">
        <v>459</v>
      </c>
    </row>
    <row r="27" spans="1:16" s="5" customFormat="1" ht="38.25" x14ac:dyDescent="0.25">
      <c r="A27" s="3" t="s">
        <v>387</v>
      </c>
      <c r="B27" s="3" t="s">
        <v>395</v>
      </c>
      <c r="C27" s="5" t="s">
        <v>461</v>
      </c>
      <c r="D27" s="8" t="s">
        <v>463</v>
      </c>
      <c r="E27" s="8" t="s">
        <v>458</v>
      </c>
      <c r="F27" s="4">
        <v>1325</v>
      </c>
      <c r="G27" s="75">
        <f t="shared" si="1"/>
        <v>1484.0000000000002</v>
      </c>
      <c r="H27" s="6">
        <f t="shared" si="2"/>
        <v>1656.2521008403362</v>
      </c>
      <c r="I27" s="72">
        <f t="shared" si="3"/>
        <v>1855.0000000000002</v>
      </c>
      <c r="J27" s="4">
        <v>1970.94</v>
      </c>
      <c r="K27" s="72">
        <f t="shared" si="4"/>
        <v>2207.4500000000003</v>
      </c>
      <c r="L27" s="28"/>
      <c r="M27" s="28"/>
      <c r="N27" s="28" t="s">
        <v>695</v>
      </c>
      <c r="O27" s="28"/>
      <c r="P27" s="41" t="s">
        <v>459</v>
      </c>
    </row>
    <row r="28" spans="1:16" s="5" customFormat="1" ht="38.25" x14ac:dyDescent="0.25">
      <c r="A28" s="3" t="s">
        <v>387</v>
      </c>
      <c r="B28" s="3" t="s">
        <v>395</v>
      </c>
      <c r="C28" s="5" t="s">
        <v>465</v>
      </c>
      <c r="D28" s="8" t="s">
        <v>464</v>
      </c>
      <c r="E28" s="8" t="s">
        <v>467</v>
      </c>
      <c r="F28" s="4">
        <v>2459.1999999999998</v>
      </c>
      <c r="G28" s="75">
        <f t="shared" si="1"/>
        <v>2754.3040000000001</v>
      </c>
      <c r="H28" s="6">
        <f t="shared" si="2"/>
        <v>3074</v>
      </c>
      <c r="I28" s="72">
        <f t="shared" si="3"/>
        <v>3442.88</v>
      </c>
      <c r="J28" s="4">
        <v>3658.06</v>
      </c>
      <c r="K28" s="72">
        <f t="shared" si="4"/>
        <v>4097.0271999999995</v>
      </c>
      <c r="L28" s="28"/>
      <c r="M28" s="28"/>
      <c r="N28" s="28" t="s">
        <v>695</v>
      </c>
      <c r="O28" s="28"/>
      <c r="P28" s="41" t="s">
        <v>469</v>
      </c>
    </row>
    <row r="29" spans="1:16" s="5" customFormat="1" ht="38.25" x14ac:dyDescent="0.25">
      <c r="A29" s="3" t="s">
        <v>387</v>
      </c>
      <c r="B29" s="3" t="s">
        <v>395</v>
      </c>
      <c r="C29" s="5" t="s">
        <v>466</v>
      </c>
      <c r="D29" s="8" t="s">
        <v>464</v>
      </c>
      <c r="E29" s="8" t="s">
        <v>468</v>
      </c>
      <c r="F29" s="4">
        <v>2459.1999999999998</v>
      </c>
      <c r="G29" s="75">
        <f t="shared" si="1"/>
        <v>2754.3040000000001</v>
      </c>
      <c r="H29" s="6">
        <f t="shared" si="2"/>
        <v>3074</v>
      </c>
      <c r="I29" s="72">
        <f t="shared" si="3"/>
        <v>3442.88</v>
      </c>
      <c r="J29" s="4">
        <v>3658.06</v>
      </c>
      <c r="K29" s="72">
        <f t="shared" si="4"/>
        <v>4097.0271999999995</v>
      </c>
      <c r="L29" s="28"/>
      <c r="M29" s="28"/>
      <c r="N29" s="28" t="s">
        <v>695</v>
      </c>
      <c r="O29" s="28"/>
      <c r="P29" s="41" t="s">
        <v>469</v>
      </c>
    </row>
    <row r="30" spans="1:16" s="5" customFormat="1" ht="38.25" x14ac:dyDescent="0.25">
      <c r="A30" s="3" t="s">
        <v>387</v>
      </c>
      <c r="B30" s="3" t="s">
        <v>395</v>
      </c>
      <c r="C30" s="5" t="s">
        <v>475</v>
      </c>
      <c r="D30" s="8" t="s">
        <v>473</v>
      </c>
      <c r="E30" s="8" t="s">
        <v>470</v>
      </c>
      <c r="F30" s="4">
        <v>190.8</v>
      </c>
      <c r="G30" s="75">
        <f t="shared" si="1"/>
        <v>213.69600000000003</v>
      </c>
      <c r="H30" s="6">
        <f t="shared" si="2"/>
        <v>238.50420168067228</v>
      </c>
      <c r="I30" s="72">
        <f t="shared" si="3"/>
        <v>267.12</v>
      </c>
      <c r="J30" s="4">
        <v>283.82</v>
      </c>
      <c r="K30" s="72">
        <f t="shared" si="4"/>
        <v>317.87279999999998</v>
      </c>
      <c r="L30" s="28"/>
      <c r="M30" s="28"/>
      <c r="N30" s="28" t="s">
        <v>695</v>
      </c>
      <c r="O30" s="28"/>
      <c r="P30" s="41" t="s">
        <v>472</v>
      </c>
    </row>
    <row r="31" spans="1:16" s="5" customFormat="1" ht="38.25" x14ac:dyDescent="0.25">
      <c r="A31" s="3" t="s">
        <v>387</v>
      </c>
      <c r="B31" s="3" t="s">
        <v>395</v>
      </c>
      <c r="C31" s="5" t="s">
        <v>476</v>
      </c>
      <c r="D31" s="8" t="s">
        <v>474</v>
      </c>
      <c r="E31" s="8" t="s">
        <v>471</v>
      </c>
      <c r="F31" s="4">
        <v>190.8</v>
      </c>
      <c r="G31" s="75">
        <f t="shared" si="1"/>
        <v>213.69600000000003</v>
      </c>
      <c r="H31" s="6">
        <f t="shared" si="2"/>
        <v>238.50420168067228</v>
      </c>
      <c r="I31" s="72">
        <f t="shared" si="3"/>
        <v>267.12</v>
      </c>
      <c r="J31" s="4">
        <v>283.82</v>
      </c>
      <c r="K31" s="72">
        <f t="shared" si="4"/>
        <v>317.87279999999998</v>
      </c>
      <c r="L31" s="28"/>
      <c r="M31" s="28"/>
      <c r="N31" s="28" t="s">
        <v>695</v>
      </c>
      <c r="O31" s="28"/>
      <c r="P31" s="41" t="s">
        <v>472</v>
      </c>
    </row>
    <row r="32" spans="1:16" s="5" customFormat="1" ht="15" x14ac:dyDescent="0.25">
      <c r="A32" s="3"/>
      <c r="B32" s="3"/>
      <c r="D32" s="8"/>
      <c r="E32" s="8"/>
      <c r="F32" s="4"/>
      <c r="G32" s="75"/>
      <c r="H32" s="6"/>
      <c r="I32" s="72"/>
      <c r="J32" s="4"/>
      <c r="K32" s="72"/>
      <c r="L32" s="28"/>
      <c r="M32" s="28"/>
      <c r="N32" s="28"/>
      <c r="O32" s="28"/>
      <c r="P32" s="41"/>
    </row>
    <row r="33" spans="1:16" s="5" customFormat="1" ht="38.25" x14ac:dyDescent="0.25">
      <c r="A33" s="3" t="s">
        <v>387</v>
      </c>
      <c r="B33" s="3" t="s">
        <v>477</v>
      </c>
      <c r="C33" s="3" t="s">
        <v>439</v>
      </c>
      <c r="D33" s="7" t="s">
        <v>437</v>
      </c>
      <c r="E33" s="8" t="s">
        <v>441</v>
      </c>
      <c r="F33" s="6">
        <v>1102.4000000000001</v>
      </c>
      <c r="G33" s="75">
        <f t="shared" ref="G33:G54" si="5">SUM(F33*1.12)</f>
        <v>1234.6880000000003</v>
      </c>
      <c r="H33" s="6">
        <f t="shared" ref="H33:H54" si="6">SUM(J33/1.19)</f>
        <v>1378</v>
      </c>
      <c r="I33" s="72">
        <f t="shared" ref="I33:I54" si="7">SUM(G33*1.25)</f>
        <v>1543.3600000000004</v>
      </c>
      <c r="J33" s="6">
        <v>1639.82</v>
      </c>
      <c r="K33" s="72">
        <f t="shared" ref="K33:K54" si="8">SUM(I33*1.19)</f>
        <v>1836.5984000000003</v>
      </c>
      <c r="L33" s="29"/>
      <c r="M33" s="29"/>
      <c r="N33" s="29"/>
      <c r="O33" s="58" t="s">
        <v>1139</v>
      </c>
      <c r="P33" s="41" t="s">
        <v>478</v>
      </c>
    </row>
    <row r="34" spans="1:16" s="5" customFormat="1" ht="38.25" x14ac:dyDescent="0.25">
      <c r="A34" s="3" t="s">
        <v>387</v>
      </c>
      <c r="B34" s="3" t="s">
        <v>477</v>
      </c>
      <c r="C34" s="3" t="s">
        <v>440</v>
      </c>
      <c r="D34" s="7" t="s">
        <v>438</v>
      </c>
      <c r="E34" s="8" t="s">
        <v>442</v>
      </c>
      <c r="F34" s="6">
        <v>1102.4000000000001</v>
      </c>
      <c r="G34" s="75">
        <f t="shared" si="5"/>
        <v>1234.6880000000003</v>
      </c>
      <c r="H34" s="6">
        <f t="shared" si="6"/>
        <v>1378</v>
      </c>
      <c r="I34" s="72">
        <f t="shared" si="7"/>
        <v>1543.3600000000004</v>
      </c>
      <c r="J34" s="6">
        <v>1639.82</v>
      </c>
      <c r="K34" s="72">
        <f t="shared" si="8"/>
        <v>1836.5984000000003</v>
      </c>
      <c r="L34" s="29"/>
      <c r="M34" s="29"/>
      <c r="N34" s="29"/>
      <c r="O34" s="58" t="s">
        <v>1139</v>
      </c>
      <c r="P34" s="41" t="s">
        <v>478</v>
      </c>
    </row>
    <row r="35" spans="1:16" s="5" customFormat="1" ht="25.5" x14ac:dyDescent="0.25">
      <c r="A35" s="3" t="s">
        <v>387</v>
      </c>
      <c r="B35" s="3" t="s">
        <v>477</v>
      </c>
      <c r="C35" s="3" t="s">
        <v>432</v>
      </c>
      <c r="D35" s="7" t="s">
        <v>435</v>
      </c>
      <c r="E35" s="8" t="s">
        <v>430</v>
      </c>
      <c r="F35" s="6">
        <v>1166</v>
      </c>
      <c r="G35" s="75">
        <f t="shared" si="5"/>
        <v>1305.92</v>
      </c>
      <c r="H35" s="6">
        <f t="shared" si="6"/>
        <v>1457.5042016806724</v>
      </c>
      <c r="I35" s="72">
        <f t="shared" si="7"/>
        <v>1632.4</v>
      </c>
      <c r="J35" s="6">
        <v>1734.43</v>
      </c>
      <c r="K35" s="72">
        <f t="shared" si="8"/>
        <v>1942.556</v>
      </c>
      <c r="L35" s="29"/>
      <c r="M35" s="29"/>
      <c r="N35" s="29"/>
      <c r="O35" s="29" t="s">
        <v>695</v>
      </c>
      <c r="P35" s="41" t="s">
        <v>479</v>
      </c>
    </row>
    <row r="36" spans="1:16" s="5" customFormat="1" ht="25.5" x14ac:dyDescent="0.25">
      <c r="A36" s="3" t="s">
        <v>387</v>
      </c>
      <c r="B36" s="3" t="s">
        <v>477</v>
      </c>
      <c r="C36" s="3" t="s">
        <v>433</v>
      </c>
      <c r="D36" s="8" t="s">
        <v>436</v>
      </c>
      <c r="E36" s="8" t="s">
        <v>431</v>
      </c>
      <c r="F36" s="6">
        <v>1166</v>
      </c>
      <c r="G36" s="75">
        <f t="shared" si="5"/>
        <v>1305.92</v>
      </c>
      <c r="H36" s="6">
        <f t="shared" si="6"/>
        <v>1457.5042016806724</v>
      </c>
      <c r="I36" s="72">
        <f t="shared" si="7"/>
        <v>1632.4</v>
      </c>
      <c r="J36" s="6">
        <v>1734.43</v>
      </c>
      <c r="K36" s="72">
        <f t="shared" si="8"/>
        <v>1942.556</v>
      </c>
      <c r="L36" s="29"/>
      <c r="M36" s="29"/>
      <c r="N36" s="29"/>
      <c r="O36" s="29" t="s">
        <v>695</v>
      </c>
      <c r="P36" s="41" t="s">
        <v>479</v>
      </c>
    </row>
    <row r="37" spans="1:16" s="5" customFormat="1" ht="25.5" x14ac:dyDescent="0.25">
      <c r="A37" s="3" t="s">
        <v>387</v>
      </c>
      <c r="B37" s="3" t="s">
        <v>477</v>
      </c>
      <c r="C37" s="5" t="s">
        <v>480</v>
      </c>
      <c r="D37" s="8" t="s">
        <v>485</v>
      </c>
      <c r="E37" s="8" t="s">
        <v>482</v>
      </c>
      <c r="F37" s="4">
        <v>975.2</v>
      </c>
      <c r="G37" s="75">
        <f t="shared" si="5"/>
        <v>1092.2240000000002</v>
      </c>
      <c r="H37" s="6">
        <f t="shared" si="6"/>
        <v>1219</v>
      </c>
      <c r="I37" s="72">
        <f t="shared" si="7"/>
        <v>1365.2800000000002</v>
      </c>
      <c r="J37" s="4">
        <v>1450.61</v>
      </c>
      <c r="K37" s="72">
        <f t="shared" si="8"/>
        <v>1624.6832000000002</v>
      </c>
      <c r="L37" s="28"/>
      <c r="M37" s="28"/>
      <c r="N37" s="28" t="s">
        <v>695</v>
      </c>
      <c r="O37" s="28"/>
      <c r="P37" s="41" t="s">
        <v>484</v>
      </c>
    </row>
    <row r="38" spans="1:16" s="5" customFormat="1" ht="25.5" x14ac:dyDescent="0.25">
      <c r="A38" s="3" t="s">
        <v>387</v>
      </c>
      <c r="B38" s="3" t="s">
        <v>477</v>
      </c>
      <c r="C38" s="5" t="s">
        <v>481</v>
      </c>
      <c r="D38" s="8" t="s">
        <v>486</v>
      </c>
      <c r="E38" s="8" t="s">
        <v>483</v>
      </c>
      <c r="F38" s="4">
        <v>975.2</v>
      </c>
      <c r="G38" s="75">
        <f t="shared" si="5"/>
        <v>1092.2240000000002</v>
      </c>
      <c r="H38" s="6">
        <f t="shared" si="6"/>
        <v>1219</v>
      </c>
      <c r="I38" s="72">
        <f t="shared" si="7"/>
        <v>1365.2800000000002</v>
      </c>
      <c r="J38" s="4">
        <v>1450.61</v>
      </c>
      <c r="K38" s="72">
        <f t="shared" si="8"/>
        <v>1624.6832000000002</v>
      </c>
      <c r="L38" s="28"/>
      <c r="M38" s="28"/>
      <c r="N38" s="28" t="s">
        <v>695</v>
      </c>
      <c r="O38" s="28"/>
      <c r="P38" s="41" t="s">
        <v>484</v>
      </c>
    </row>
    <row r="39" spans="1:16" s="5" customFormat="1" ht="25.5" x14ac:dyDescent="0.25">
      <c r="A39" s="3" t="s">
        <v>387</v>
      </c>
      <c r="B39" s="3" t="s">
        <v>477</v>
      </c>
      <c r="C39" s="5" t="s">
        <v>489</v>
      </c>
      <c r="D39" s="8" t="s">
        <v>487</v>
      </c>
      <c r="E39" s="8" t="s">
        <v>491</v>
      </c>
      <c r="F39" s="4">
        <v>932.8</v>
      </c>
      <c r="G39" s="75">
        <f t="shared" si="5"/>
        <v>1044.7360000000001</v>
      </c>
      <c r="H39" s="6">
        <f t="shared" si="6"/>
        <v>1166</v>
      </c>
      <c r="I39" s="72">
        <f t="shared" si="7"/>
        <v>1305.92</v>
      </c>
      <c r="J39" s="4">
        <v>1387.54</v>
      </c>
      <c r="K39" s="72">
        <f t="shared" si="8"/>
        <v>1554.0448000000001</v>
      </c>
      <c r="L39" s="28"/>
      <c r="M39" s="28"/>
      <c r="N39" s="28" t="s">
        <v>695</v>
      </c>
      <c r="O39" s="28"/>
      <c r="P39" s="41" t="s">
        <v>493</v>
      </c>
    </row>
    <row r="40" spans="1:16" s="5" customFormat="1" ht="25.5" x14ac:dyDescent="0.25">
      <c r="A40" s="3" t="s">
        <v>387</v>
      </c>
      <c r="B40" s="3" t="s">
        <v>477</v>
      </c>
      <c r="C40" s="5" t="s">
        <v>490</v>
      </c>
      <c r="D40" s="7" t="s">
        <v>488</v>
      </c>
      <c r="E40" s="8" t="s">
        <v>492</v>
      </c>
      <c r="F40" s="4">
        <v>932.8</v>
      </c>
      <c r="G40" s="75">
        <f t="shared" si="5"/>
        <v>1044.7360000000001</v>
      </c>
      <c r="H40" s="6">
        <f t="shared" si="6"/>
        <v>1166</v>
      </c>
      <c r="I40" s="72">
        <f t="shared" si="7"/>
        <v>1305.92</v>
      </c>
      <c r="J40" s="4">
        <v>1387.54</v>
      </c>
      <c r="K40" s="72">
        <f t="shared" si="8"/>
        <v>1554.0448000000001</v>
      </c>
      <c r="L40" s="28"/>
      <c r="M40" s="28"/>
      <c r="N40" s="28" t="s">
        <v>695</v>
      </c>
      <c r="O40" s="28"/>
      <c r="P40" s="41" t="s">
        <v>493</v>
      </c>
    </row>
    <row r="41" spans="1:16" s="5" customFormat="1" ht="38.25" x14ac:dyDescent="0.25">
      <c r="A41" s="3" t="s">
        <v>387</v>
      </c>
      <c r="B41" s="3" t="s">
        <v>477</v>
      </c>
      <c r="C41" s="5" t="s">
        <v>449</v>
      </c>
      <c r="D41" s="7" t="s">
        <v>447</v>
      </c>
      <c r="E41" s="7" t="s">
        <v>444</v>
      </c>
      <c r="F41" s="4">
        <v>1568.8</v>
      </c>
      <c r="G41" s="75">
        <f t="shared" si="5"/>
        <v>1757.056</v>
      </c>
      <c r="H41" s="6">
        <f t="shared" si="6"/>
        <v>1961.0000000000002</v>
      </c>
      <c r="I41" s="72">
        <f t="shared" si="7"/>
        <v>2196.3200000000002</v>
      </c>
      <c r="J41" s="4">
        <v>2333.59</v>
      </c>
      <c r="K41" s="72">
        <f t="shared" si="8"/>
        <v>2613.6208000000001</v>
      </c>
      <c r="L41" s="28"/>
      <c r="M41" s="28"/>
      <c r="N41" s="28"/>
      <c r="O41" s="28" t="s">
        <v>695</v>
      </c>
      <c r="P41" s="41" t="s">
        <v>494</v>
      </c>
    </row>
    <row r="42" spans="1:16" s="5" customFormat="1" ht="38.25" x14ac:dyDescent="0.25">
      <c r="A42" s="3" t="s">
        <v>387</v>
      </c>
      <c r="B42" s="3" t="s">
        <v>477</v>
      </c>
      <c r="C42" s="5" t="s">
        <v>450</v>
      </c>
      <c r="D42" s="7" t="s">
        <v>448</v>
      </c>
      <c r="E42" s="7" t="s">
        <v>495</v>
      </c>
      <c r="F42" s="4">
        <v>1568.8</v>
      </c>
      <c r="G42" s="75">
        <f t="shared" si="5"/>
        <v>1757.056</v>
      </c>
      <c r="H42" s="6">
        <f t="shared" si="6"/>
        <v>1961.0000000000002</v>
      </c>
      <c r="I42" s="72">
        <f t="shared" si="7"/>
        <v>2196.3200000000002</v>
      </c>
      <c r="J42" s="4">
        <v>2333.59</v>
      </c>
      <c r="K42" s="72">
        <f t="shared" si="8"/>
        <v>2613.6208000000001</v>
      </c>
      <c r="L42" s="28"/>
      <c r="M42" s="28"/>
      <c r="N42" s="28"/>
      <c r="O42" s="28" t="s">
        <v>695</v>
      </c>
      <c r="P42" s="41" t="s">
        <v>494</v>
      </c>
    </row>
    <row r="43" spans="1:16" s="5" customFormat="1" ht="25.5" x14ac:dyDescent="0.25">
      <c r="A43" s="3" t="s">
        <v>387</v>
      </c>
      <c r="B43" s="3" t="s">
        <v>477</v>
      </c>
      <c r="C43" s="5" t="s">
        <v>499</v>
      </c>
      <c r="D43" s="7" t="s">
        <v>501</v>
      </c>
      <c r="E43" s="7" t="s">
        <v>496</v>
      </c>
      <c r="F43" s="4">
        <v>330.72</v>
      </c>
      <c r="G43" s="75">
        <f t="shared" si="5"/>
        <v>370.40640000000008</v>
      </c>
      <c r="H43" s="6">
        <f t="shared" si="6"/>
        <v>413.40336134453781</v>
      </c>
      <c r="I43" s="72">
        <f t="shared" si="7"/>
        <v>463.0080000000001</v>
      </c>
      <c r="J43" s="4">
        <v>491.95</v>
      </c>
      <c r="K43" s="72">
        <f t="shared" si="8"/>
        <v>550.97952000000009</v>
      </c>
      <c r="L43" s="28"/>
      <c r="M43" s="28"/>
      <c r="N43" s="28" t="s">
        <v>695</v>
      </c>
      <c r="O43" s="28"/>
      <c r="P43" s="41" t="s">
        <v>498</v>
      </c>
    </row>
    <row r="44" spans="1:16" s="5" customFormat="1" ht="25.5" x14ac:dyDescent="0.25">
      <c r="A44" s="3" t="s">
        <v>387</v>
      </c>
      <c r="B44" s="3" t="s">
        <v>477</v>
      </c>
      <c r="C44" s="5" t="s">
        <v>500</v>
      </c>
      <c r="D44" s="7" t="s">
        <v>502</v>
      </c>
      <c r="E44" s="7" t="s">
        <v>497</v>
      </c>
      <c r="F44" s="4">
        <v>330.72</v>
      </c>
      <c r="G44" s="75">
        <f t="shared" si="5"/>
        <v>370.40640000000008</v>
      </c>
      <c r="H44" s="6">
        <f t="shared" si="6"/>
        <v>413.40336134453781</v>
      </c>
      <c r="I44" s="72">
        <f t="shared" si="7"/>
        <v>463.0080000000001</v>
      </c>
      <c r="J44" s="4">
        <v>491.95</v>
      </c>
      <c r="K44" s="72">
        <f t="shared" si="8"/>
        <v>550.97952000000009</v>
      </c>
      <c r="L44" s="28"/>
      <c r="M44" s="28"/>
      <c r="N44" s="28" t="s">
        <v>695</v>
      </c>
      <c r="O44" s="28"/>
      <c r="P44" s="41" t="s">
        <v>498</v>
      </c>
    </row>
    <row r="45" spans="1:16" s="5" customFormat="1" ht="25.5" x14ac:dyDescent="0.25">
      <c r="A45" s="3" t="s">
        <v>387</v>
      </c>
      <c r="B45" s="3" t="s">
        <v>477</v>
      </c>
      <c r="C45" s="5" t="s">
        <v>503</v>
      </c>
      <c r="D45" s="7" t="s">
        <v>504</v>
      </c>
      <c r="E45" s="7" t="s">
        <v>507</v>
      </c>
      <c r="F45" s="4">
        <v>254.4</v>
      </c>
      <c r="G45" s="75">
        <f t="shared" si="5"/>
        <v>284.92800000000005</v>
      </c>
      <c r="H45" s="6">
        <f t="shared" si="6"/>
        <v>318</v>
      </c>
      <c r="I45" s="72">
        <f t="shared" si="7"/>
        <v>356.16000000000008</v>
      </c>
      <c r="J45" s="4">
        <v>378.42</v>
      </c>
      <c r="K45" s="72">
        <f t="shared" si="8"/>
        <v>423.83040000000005</v>
      </c>
      <c r="L45" s="28"/>
      <c r="M45" s="28"/>
      <c r="N45" s="28"/>
      <c r="O45" s="28" t="s">
        <v>695</v>
      </c>
      <c r="P45" s="41" t="s">
        <v>506</v>
      </c>
    </row>
    <row r="46" spans="1:16" s="5" customFormat="1" ht="25.5" x14ac:dyDescent="0.25">
      <c r="A46" s="3" t="s">
        <v>387</v>
      </c>
      <c r="B46" s="3" t="s">
        <v>477</v>
      </c>
      <c r="C46" s="5" t="s">
        <v>1227</v>
      </c>
      <c r="D46" s="7" t="s">
        <v>505</v>
      </c>
      <c r="E46" s="7" t="s">
        <v>508</v>
      </c>
      <c r="F46" s="4">
        <v>254.4</v>
      </c>
      <c r="G46" s="75">
        <f t="shared" si="5"/>
        <v>284.92800000000005</v>
      </c>
      <c r="H46" s="6">
        <f t="shared" si="6"/>
        <v>318</v>
      </c>
      <c r="I46" s="72">
        <f t="shared" si="7"/>
        <v>356.16000000000008</v>
      </c>
      <c r="J46" s="4">
        <v>378.42</v>
      </c>
      <c r="K46" s="72">
        <f t="shared" si="8"/>
        <v>423.83040000000005</v>
      </c>
      <c r="L46" s="28"/>
      <c r="M46" s="28"/>
      <c r="N46" s="28"/>
      <c r="O46" s="28" t="s">
        <v>695</v>
      </c>
      <c r="P46" s="41" t="s">
        <v>506</v>
      </c>
    </row>
    <row r="47" spans="1:16" s="5" customFormat="1" ht="15" x14ac:dyDescent="0.2">
      <c r="A47" s="3" t="s">
        <v>387</v>
      </c>
      <c r="B47" s="3" t="s">
        <v>477</v>
      </c>
      <c r="C47" s="5" t="s">
        <v>511</v>
      </c>
      <c r="D47" s="11" t="s">
        <v>513</v>
      </c>
      <c r="E47" s="10" t="s">
        <v>509</v>
      </c>
      <c r="F47" s="4">
        <v>890.4</v>
      </c>
      <c r="G47" s="75">
        <f t="shared" si="5"/>
        <v>997.24800000000005</v>
      </c>
      <c r="H47" s="6">
        <f t="shared" si="6"/>
        <v>1113</v>
      </c>
      <c r="I47" s="72">
        <f t="shared" si="7"/>
        <v>1246.56</v>
      </c>
      <c r="J47" s="4">
        <v>1324.47</v>
      </c>
      <c r="K47" s="72">
        <f t="shared" si="8"/>
        <v>1483.4063999999998</v>
      </c>
      <c r="L47" s="28"/>
      <c r="M47" s="28"/>
      <c r="N47" s="28" t="s">
        <v>695</v>
      </c>
      <c r="O47" s="28"/>
      <c r="P47" s="41" t="s">
        <v>515</v>
      </c>
    </row>
    <row r="48" spans="1:16" s="5" customFormat="1" ht="15" x14ac:dyDescent="0.2">
      <c r="A48" s="3" t="s">
        <v>387</v>
      </c>
      <c r="B48" s="3" t="s">
        <v>477</v>
      </c>
      <c r="C48" s="5" t="s">
        <v>512</v>
      </c>
      <c r="D48" s="11" t="s">
        <v>514</v>
      </c>
      <c r="E48" s="10" t="s">
        <v>510</v>
      </c>
      <c r="F48" s="4">
        <v>890.4</v>
      </c>
      <c r="G48" s="75">
        <f t="shared" si="5"/>
        <v>997.24800000000005</v>
      </c>
      <c r="H48" s="6">
        <f t="shared" si="6"/>
        <v>1113</v>
      </c>
      <c r="I48" s="72">
        <f t="shared" si="7"/>
        <v>1246.56</v>
      </c>
      <c r="J48" s="4">
        <v>1324.47</v>
      </c>
      <c r="K48" s="72">
        <f t="shared" si="8"/>
        <v>1483.4063999999998</v>
      </c>
      <c r="L48" s="28"/>
      <c r="M48" s="28"/>
      <c r="N48" s="28" t="s">
        <v>695</v>
      </c>
      <c r="O48" s="28"/>
      <c r="P48" s="41" t="s">
        <v>515</v>
      </c>
    </row>
    <row r="49" spans="1:16" s="5" customFormat="1" ht="38.25" x14ac:dyDescent="0.25">
      <c r="A49" s="3" t="s">
        <v>387</v>
      </c>
      <c r="B49" s="3" t="s">
        <v>477</v>
      </c>
      <c r="C49" s="5" t="s">
        <v>475</v>
      </c>
      <c r="D49" s="8" t="s">
        <v>473</v>
      </c>
      <c r="E49" s="8" t="s">
        <v>470</v>
      </c>
      <c r="F49" s="4">
        <v>190.8</v>
      </c>
      <c r="G49" s="75">
        <f t="shared" si="5"/>
        <v>213.69600000000003</v>
      </c>
      <c r="H49" s="6">
        <f t="shared" si="6"/>
        <v>238.50420168067228</v>
      </c>
      <c r="I49" s="72">
        <f t="shared" si="7"/>
        <v>267.12</v>
      </c>
      <c r="J49" s="4">
        <v>283.82</v>
      </c>
      <c r="K49" s="72">
        <f t="shared" si="8"/>
        <v>317.87279999999998</v>
      </c>
      <c r="L49" s="28"/>
      <c r="M49" s="28"/>
      <c r="N49" s="28" t="s">
        <v>695</v>
      </c>
      <c r="O49" s="28"/>
      <c r="P49" s="41" t="s">
        <v>516</v>
      </c>
    </row>
    <row r="50" spans="1:16" s="5" customFormat="1" ht="38.25" x14ac:dyDescent="0.25">
      <c r="A50" s="3" t="s">
        <v>387</v>
      </c>
      <c r="B50" s="3" t="s">
        <v>477</v>
      </c>
      <c r="C50" s="5" t="s">
        <v>476</v>
      </c>
      <c r="D50" s="8" t="s">
        <v>474</v>
      </c>
      <c r="E50" s="8" t="s">
        <v>471</v>
      </c>
      <c r="F50" s="4">
        <v>190.8</v>
      </c>
      <c r="G50" s="75">
        <f t="shared" si="5"/>
        <v>213.69600000000003</v>
      </c>
      <c r="H50" s="6">
        <f t="shared" si="6"/>
        <v>238.50420168067228</v>
      </c>
      <c r="I50" s="72">
        <f t="shared" si="7"/>
        <v>267.12</v>
      </c>
      <c r="J50" s="4">
        <v>283.82</v>
      </c>
      <c r="K50" s="72">
        <f t="shared" si="8"/>
        <v>317.87279999999998</v>
      </c>
      <c r="L50" s="28"/>
      <c r="M50" s="28"/>
      <c r="N50" s="28" t="s">
        <v>695</v>
      </c>
      <c r="O50" s="28"/>
      <c r="P50" s="41" t="s">
        <v>516</v>
      </c>
    </row>
    <row r="51" spans="1:16" s="5" customFormat="1" ht="15" x14ac:dyDescent="0.2">
      <c r="A51" s="3" t="s">
        <v>387</v>
      </c>
      <c r="B51" s="3" t="s">
        <v>477</v>
      </c>
      <c r="C51" s="5" t="s">
        <v>520</v>
      </c>
      <c r="D51" s="11" t="s">
        <v>522</v>
      </c>
      <c r="E51" s="11" t="s">
        <v>517</v>
      </c>
      <c r="F51" s="4">
        <v>508.8</v>
      </c>
      <c r="G51" s="75">
        <f t="shared" si="5"/>
        <v>569.85600000000011</v>
      </c>
      <c r="H51" s="6">
        <f t="shared" si="6"/>
        <v>636</v>
      </c>
      <c r="I51" s="72">
        <f t="shared" si="7"/>
        <v>712.32000000000016</v>
      </c>
      <c r="J51" s="4">
        <v>756.84</v>
      </c>
      <c r="K51" s="72">
        <f t="shared" si="8"/>
        <v>847.66080000000011</v>
      </c>
      <c r="L51" s="28"/>
      <c r="M51" s="28"/>
      <c r="N51" s="28" t="s">
        <v>695</v>
      </c>
      <c r="O51" s="28"/>
      <c r="P51" s="41" t="s">
        <v>519</v>
      </c>
    </row>
    <row r="52" spans="1:16" s="5" customFormat="1" ht="15" x14ac:dyDescent="0.2">
      <c r="A52" s="3" t="s">
        <v>387</v>
      </c>
      <c r="B52" s="3" t="s">
        <v>477</v>
      </c>
      <c r="C52" s="5" t="s">
        <v>521</v>
      </c>
      <c r="D52" s="7" t="s">
        <v>523</v>
      </c>
      <c r="E52" s="11" t="s">
        <v>518</v>
      </c>
      <c r="F52" s="4">
        <v>508.8</v>
      </c>
      <c r="G52" s="75">
        <f t="shared" si="5"/>
        <v>569.85600000000011</v>
      </c>
      <c r="H52" s="6">
        <f t="shared" si="6"/>
        <v>636</v>
      </c>
      <c r="I52" s="72">
        <f t="shared" si="7"/>
        <v>712.32000000000016</v>
      </c>
      <c r="J52" s="4">
        <v>756.84</v>
      </c>
      <c r="K52" s="72">
        <f t="shared" si="8"/>
        <v>847.66080000000011</v>
      </c>
      <c r="L52" s="28"/>
      <c r="M52" s="28"/>
      <c r="N52" s="28" t="s">
        <v>695</v>
      </c>
      <c r="O52" s="28"/>
      <c r="P52" s="41" t="s">
        <v>519</v>
      </c>
    </row>
    <row r="53" spans="1:16" s="5" customFormat="1" ht="38.25" x14ac:dyDescent="0.2">
      <c r="A53" s="3" t="s">
        <v>387</v>
      </c>
      <c r="B53" s="3" t="s">
        <v>477</v>
      </c>
      <c r="C53" s="5" t="s">
        <v>529</v>
      </c>
      <c r="D53" s="11" t="s">
        <v>524</v>
      </c>
      <c r="E53" s="11" t="s">
        <v>526</v>
      </c>
      <c r="F53" s="4">
        <v>4155.2</v>
      </c>
      <c r="G53" s="75">
        <f t="shared" si="5"/>
        <v>4653.8240000000005</v>
      </c>
      <c r="H53" s="6">
        <f t="shared" si="6"/>
        <v>5194</v>
      </c>
      <c r="I53" s="72">
        <f t="shared" si="7"/>
        <v>5817.2800000000007</v>
      </c>
      <c r="J53" s="4">
        <v>6180.86</v>
      </c>
      <c r="K53" s="72">
        <f t="shared" si="8"/>
        <v>6922.5632000000005</v>
      </c>
      <c r="L53" s="28"/>
      <c r="M53" s="28"/>
      <c r="N53" s="28" t="s">
        <v>695</v>
      </c>
      <c r="O53" s="28"/>
      <c r="P53" s="41" t="s">
        <v>528</v>
      </c>
    </row>
    <row r="54" spans="1:16" s="5" customFormat="1" ht="38.25" x14ac:dyDescent="0.2">
      <c r="A54" s="3" t="s">
        <v>387</v>
      </c>
      <c r="B54" s="3" t="s">
        <v>477</v>
      </c>
      <c r="C54" s="5" t="s">
        <v>530</v>
      </c>
      <c r="D54" s="11" t="s">
        <v>525</v>
      </c>
      <c r="E54" s="11" t="s">
        <v>527</v>
      </c>
      <c r="F54" s="4">
        <v>4155.2</v>
      </c>
      <c r="G54" s="75">
        <f t="shared" si="5"/>
        <v>4653.8240000000005</v>
      </c>
      <c r="H54" s="6">
        <f t="shared" si="6"/>
        <v>5194</v>
      </c>
      <c r="I54" s="72">
        <f t="shared" si="7"/>
        <v>5817.2800000000007</v>
      </c>
      <c r="J54" s="4">
        <v>6180.86</v>
      </c>
      <c r="K54" s="72">
        <f t="shared" si="8"/>
        <v>6922.5632000000005</v>
      </c>
      <c r="L54" s="28"/>
      <c r="M54" s="28"/>
      <c r="N54" s="28" t="s">
        <v>695</v>
      </c>
      <c r="O54" s="28"/>
      <c r="P54" s="41" t="s">
        <v>528</v>
      </c>
    </row>
    <row r="55" spans="1:16" s="5" customFormat="1" x14ac:dyDescent="0.25">
      <c r="A55" s="3"/>
      <c r="B55" s="3"/>
      <c r="D55" s="7"/>
      <c r="E55" s="7"/>
      <c r="F55" s="4"/>
      <c r="G55" s="72"/>
      <c r="H55" s="6"/>
      <c r="I55" s="72"/>
      <c r="J55" s="4"/>
      <c r="K55" s="72"/>
      <c r="L55" s="28"/>
      <c r="M55" s="28"/>
      <c r="N55" s="28"/>
      <c r="O55" s="28"/>
    </row>
    <row r="57" spans="1:16" s="5" customFormat="1" ht="25.5" x14ac:dyDescent="0.2">
      <c r="A57" s="3" t="s">
        <v>387</v>
      </c>
      <c r="B57" s="3" t="s">
        <v>531</v>
      </c>
      <c r="C57" s="5" t="s">
        <v>538</v>
      </c>
      <c r="D57" s="11" t="s">
        <v>532</v>
      </c>
      <c r="E57" s="11" t="s">
        <v>544</v>
      </c>
      <c r="F57" s="4">
        <v>6932.4</v>
      </c>
      <c r="G57" s="72">
        <f>SUM(F57*1.12)</f>
        <v>7764.2880000000005</v>
      </c>
      <c r="H57" s="6">
        <f>SUM(J57/1.19)</f>
        <v>8665.5042016806728</v>
      </c>
      <c r="I57" s="72">
        <f>SUM(G57*1.25)</f>
        <v>9705.36</v>
      </c>
      <c r="J57" s="4">
        <v>10311.950000000001</v>
      </c>
      <c r="K57" s="72">
        <f>SUM(I57*1.19)</f>
        <v>11549.3784</v>
      </c>
      <c r="L57" s="28"/>
      <c r="M57" s="28"/>
      <c r="N57" s="28" t="s">
        <v>695</v>
      </c>
      <c r="O57" s="28"/>
      <c r="P57" s="41" t="s">
        <v>552</v>
      </c>
    </row>
    <row r="58" spans="1:16" s="5" customFormat="1" ht="25.5" x14ac:dyDescent="0.2">
      <c r="A58" s="3" t="s">
        <v>387</v>
      </c>
      <c r="B58" s="3" t="s">
        <v>531</v>
      </c>
      <c r="C58" s="5" t="s">
        <v>539</v>
      </c>
      <c r="D58" s="11" t="s">
        <v>533</v>
      </c>
      <c r="E58" s="11" t="s">
        <v>545</v>
      </c>
      <c r="F58" s="4">
        <v>667.8</v>
      </c>
      <c r="G58" s="72">
        <f>SUM(F58*1.12)</f>
        <v>747.93600000000004</v>
      </c>
      <c r="H58" s="6">
        <f>SUM(J58/1.19)</f>
        <v>834.74789915966392</v>
      </c>
      <c r="I58" s="72">
        <f>SUM(G58*1.25)</f>
        <v>934.92000000000007</v>
      </c>
      <c r="J58" s="4">
        <v>993.35</v>
      </c>
      <c r="K58" s="72">
        <f>SUM(I58*1.19)</f>
        <v>1112.5548000000001</v>
      </c>
      <c r="L58" s="28"/>
      <c r="M58" s="28"/>
      <c r="N58" s="28" t="s">
        <v>695</v>
      </c>
      <c r="O58" s="28"/>
      <c r="P58" s="41" t="s">
        <v>552</v>
      </c>
    </row>
    <row r="59" spans="1:16" s="5" customFormat="1" ht="38.25" x14ac:dyDescent="0.2">
      <c r="A59" s="3" t="s">
        <v>387</v>
      </c>
      <c r="B59" s="3" t="s">
        <v>531</v>
      </c>
      <c r="C59" s="5" t="s">
        <v>540</v>
      </c>
      <c r="D59" s="11" t="s">
        <v>534</v>
      </c>
      <c r="E59" s="11" t="s">
        <v>546</v>
      </c>
      <c r="F59" s="4">
        <v>795</v>
      </c>
      <c r="G59" s="72">
        <f>SUM(F59*1.12)</f>
        <v>890.40000000000009</v>
      </c>
      <c r="H59" s="6">
        <f>SUM(J59/1.19)</f>
        <v>993.74789915966392</v>
      </c>
      <c r="I59" s="72">
        <f>SUM(G59*1.25)</f>
        <v>1113</v>
      </c>
      <c r="J59" s="4">
        <v>1182.56</v>
      </c>
      <c r="K59" s="72">
        <f>SUM(I59*1.19)</f>
        <v>1324.47</v>
      </c>
      <c r="L59" s="28"/>
      <c r="M59" s="28"/>
      <c r="N59" s="28" t="s">
        <v>695</v>
      </c>
      <c r="O59" s="28"/>
      <c r="P59" s="41" t="s">
        <v>552</v>
      </c>
    </row>
    <row r="60" spans="1:16" s="5" customFormat="1" ht="51" x14ac:dyDescent="0.2">
      <c r="A60" s="3" t="s">
        <v>387</v>
      </c>
      <c r="B60" s="3" t="s">
        <v>531</v>
      </c>
      <c r="C60" s="5" t="s">
        <v>541</v>
      </c>
      <c r="D60" s="11" t="s">
        <v>535</v>
      </c>
      <c r="E60" s="11" t="s">
        <v>547</v>
      </c>
      <c r="F60" s="4">
        <v>1605.9</v>
      </c>
      <c r="G60" s="72">
        <f>SUM(F60*1.12)</f>
        <v>1798.6080000000002</v>
      </c>
      <c r="H60" s="6">
        <f>SUM(J60/1.19)</f>
        <v>2007.3781512605044</v>
      </c>
      <c r="I60" s="72">
        <f>SUM(G60*1.25)</f>
        <v>2248.2600000000002</v>
      </c>
      <c r="J60" s="4">
        <v>2388.7800000000002</v>
      </c>
      <c r="K60" s="72">
        <f>SUM(I60*1.19)</f>
        <v>2675.4294</v>
      </c>
      <c r="L60" s="28"/>
      <c r="M60" s="28"/>
      <c r="N60" s="28" t="s">
        <v>695</v>
      </c>
      <c r="O60" s="28"/>
      <c r="P60" s="41" t="s">
        <v>552</v>
      </c>
    </row>
    <row r="61" spans="1:16" s="5" customFormat="1" ht="15" x14ac:dyDescent="0.2">
      <c r="A61" s="3" t="s">
        <v>387</v>
      </c>
      <c r="B61" s="3" t="s">
        <v>531</v>
      </c>
      <c r="C61" s="5" t="s">
        <v>542</v>
      </c>
      <c r="D61" s="11" t="s">
        <v>536</v>
      </c>
      <c r="E61" s="11" t="s">
        <v>548</v>
      </c>
      <c r="F61" s="4">
        <v>84.8</v>
      </c>
      <c r="G61" s="72">
        <f>SUM(F61*1.12)</f>
        <v>94.975999999999999</v>
      </c>
      <c r="H61" s="6">
        <f>SUM(J61/1.19)</f>
        <v>106</v>
      </c>
      <c r="I61" s="72">
        <f>SUM(G61*1.25)</f>
        <v>118.72</v>
      </c>
      <c r="J61" s="4">
        <v>126.14</v>
      </c>
      <c r="K61" s="72">
        <f>SUM(I61*1.19)</f>
        <v>141.27679999999998</v>
      </c>
      <c r="L61" s="60"/>
      <c r="M61" s="60"/>
      <c r="N61" s="60"/>
      <c r="O61" s="60"/>
      <c r="P61" s="41" t="s">
        <v>552</v>
      </c>
    </row>
    <row r="62" spans="1:16" s="5" customFormat="1" ht="39.75" customHeight="1" x14ac:dyDescent="0.2">
      <c r="A62" s="3" t="s">
        <v>387</v>
      </c>
      <c r="B62" s="3" t="s">
        <v>531</v>
      </c>
      <c r="C62" s="5" t="s">
        <v>543</v>
      </c>
      <c r="D62" s="11" t="s">
        <v>537</v>
      </c>
      <c r="E62" s="11" t="s">
        <v>549</v>
      </c>
      <c r="F62" s="79" t="s">
        <v>1191</v>
      </c>
      <c r="G62" s="79" t="s">
        <v>1191</v>
      </c>
      <c r="H62" s="79" t="s">
        <v>1191</v>
      </c>
      <c r="I62" s="79" t="s">
        <v>1191</v>
      </c>
      <c r="J62" s="79" t="s">
        <v>1191</v>
      </c>
      <c r="K62" s="79" t="s">
        <v>1191</v>
      </c>
      <c r="L62" s="60"/>
      <c r="M62" s="60"/>
      <c r="N62" s="60"/>
      <c r="O62" s="60"/>
      <c r="P62" s="41" t="s">
        <v>552</v>
      </c>
    </row>
    <row r="63" spans="1:16" s="5" customFormat="1" ht="25.5" x14ac:dyDescent="0.25">
      <c r="A63" s="3" t="s">
        <v>387</v>
      </c>
      <c r="B63" s="3" t="s">
        <v>531</v>
      </c>
      <c r="C63" s="3" t="s">
        <v>432</v>
      </c>
      <c r="D63" s="8" t="s">
        <v>435</v>
      </c>
      <c r="E63" s="8" t="s">
        <v>430</v>
      </c>
      <c r="F63" s="6">
        <v>1166</v>
      </c>
      <c r="G63" s="72">
        <f t="shared" ref="G63:G76" si="9">SUM(F63*1.12)</f>
        <v>1305.92</v>
      </c>
      <c r="H63" s="6">
        <f t="shared" ref="H63:H76" si="10">SUM(J63/1.19)</f>
        <v>1457.5042016806724</v>
      </c>
      <c r="I63" s="72">
        <f t="shared" ref="I63:I76" si="11">SUM(G63*1.25)</f>
        <v>1632.4</v>
      </c>
      <c r="J63" s="6">
        <v>1734.43</v>
      </c>
      <c r="K63" s="72">
        <f t="shared" ref="K63:K76" si="12">SUM(I63*1.19)</f>
        <v>1942.556</v>
      </c>
      <c r="L63" s="58"/>
      <c r="M63" s="58"/>
      <c r="N63" s="58"/>
      <c r="O63" s="58" t="s">
        <v>695</v>
      </c>
      <c r="P63" s="41" t="s">
        <v>551</v>
      </c>
    </row>
    <row r="64" spans="1:16" s="5" customFormat="1" ht="25.5" x14ac:dyDescent="0.25">
      <c r="A64" s="3" t="s">
        <v>387</v>
      </c>
      <c r="B64" s="3" t="s">
        <v>531</v>
      </c>
      <c r="C64" s="3" t="s">
        <v>433</v>
      </c>
      <c r="D64" s="8" t="s">
        <v>436</v>
      </c>
      <c r="E64" s="8" t="s">
        <v>431</v>
      </c>
      <c r="F64" s="6">
        <v>1166</v>
      </c>
      <c r="G64" s="72">
        <f t="shared" si="9"/>
        <v>1305.92</v>
      </c>
      <c r="H64" s="6">
        <f t="shared" si="10"/>
        <v>1457.5042016806724</v>
      </c>
      <c r="I64" s="72">
        <f t="shared" si="11"/>
        <v>1632.4</v>
      </c>
      <c r="J64" s="6">
        <v>1734.43</v>
      </c>
      <c r="K64" s="72">
        <f t="shared" si="12"/>
        <v>1942.556</v>
      </c>
      <c r="L64" s="58"/>
      <c r="M64" s="58"/>
      <c r="N64" s="58"/>
      <c r="O64" s="58" t="s">
        <v>695</v>
      </c>
      <c r="P64" s="41" t="s">
        <v>551</v>
      </c>
    </row>
    <row r="65" spans="1:16" s="5" customFormat="1" ht="38.25" x14ac:dyDescent="0.25">
      <c r="A65" s="3" t="s">
        <v>387</v>
      </c>
      <c r="B65" s="3" t="s">
        <v>531</v>
      </c>
      <c r="C65" s="3" t="s">
        <v>439</v>
      </c>
      <c r="D65" s="8" t="s">
        <v>437</v>
      </c>
      <c r="E65" s="8" t="s">
        <v>441</v>
      </c>
      <c r="F65" s="6">
        <v>1102.4000000000001</v>
      </c>
      <c r="G65" s="72">
        <f t="shared" si="9"/>
        <v>1234.6880000000003</v>
      </c>
      <c r="H65" s="6">
        <f t="shared" si="10"/>
        <v>1378</v>
      </c>
      <c r="I65" s="72">
        <f t="shared" si="11"/>
        <v>1543.3600000000004</v>
      </c>
      <c r="J65" s="6">
        <v>1639.82</v>
      </c>
      <c r="K65" s="72">
        <f t="shared" si="12"/>
        <v>1836.5984000000003</v>
      </c>
      <c r="L65" s="58"/>
      <c r="M65" s="58"/>
      <c r="N65" s="58"/>
      <c r="O65" s="58" t="s">
        <v>1139</v>
      </c>
      <c r="P65" s="41" t="s">
        <v>550</v>
      </c>
    </row>
    <row r="66" spans="1:16" s="5" customFormat="1" ht="38.25" x14ac:dyDescent="0.25">
      <c r="A66" s="3" t="s">
        <v>387</v>
      </c>
      <c r="B66" s="3" t="s">
        <v>531</v>
      </c>
      <c r="C66" s="3" t="s">
        <v>440</v>
      </c>
      <c r="D66" s="8" t="s">
        <v>438</v>
      </c>
      <c r="E66" s="8" t="s">
        <v>442</v>
      </c>
      <c r="F66" s="6">
        <v>1102.4000000000001</v>
      </c>
      <c r="G66" s="72">
        <f t="shared" si="9"/>
        <v>1234.6880000000003</v>
      </c>
      <c r="H66" s="6">
        <f t="shared" si="10"/>
        <v>1378</v>
      </c>
      <c r="I66" s="72">
        <f t="shared" si="11"/>
        <v>1543.3600000000004</v>
      </c>
      <c r="J66" s="6">
        <v>1639.82</v>
      </c>
      <c r="K66" s="72">
        <f t="shared" si="12"/>
        <v>1836.5984000000003</v>
      </c>
      <c r="L66" s="58"/>
      <c r="M66" s="58"/>
      <c r="N66" s="58"/>
      <c r="O66" s="58" t="s">
        <v>1139</v>
      </c>
      <c r="P66" s="41" t="s">
        <v>550</v>
      </c>
    </row>
    <row r="67" spans="1:16" s="5" customFormat="1" ht="25.5" x14ac:dyDescent="0.2">
      <c r="A67" s="3" t="s">
        <v>387</v>
      </c>
      <c r="B67" s="3" t="s">
        <v>531</v>
      </c>
      <c r="C67" s="5" t="s">
        <v>556</v>
      </c>
      <c r="D67" s="11" t="s">
        <v>558</v>
      </c>
      <c r="E67" s="11" t="s">
        <v>553</v>
      </c>
      <c r="F67" s="4">
        <v>1017.6</v>
      </c>
      <c r="G67" s="72">
        <f t="shared" si="9"/>
        <v>1139.7120000000002</v>
      </c>
      <c r="H67" s="6">
        <f t="shared" si="10"/>
        <v>1272</v>
      </c>
      <c r="I67" s="72">
        <f t="shared" si="11"/>
        <v>1424.6400000000003</v>
      </c>
      <c r="J67" s="4">
        <v>1513.68</v>
      </c>
      <c r="K67" s="72">
        <f t="shared" si="12"/>
        <v>1695.3216000000002</v>
      </c>
      <c r="L67" s="60"/>
      <c r="M67" s="60"/>
      <c r="N67" s="60"/>
      <c r="O67" s="60" t="s">
        <v>695</v>
      </c>
      <c r="P67" s="41" t="s">
        <v>555</v>
      </c>
    </row>
    <row r="68" spans="1:16" s="5" customFormat="1" ht="25.5" x14ac:dyDescent="0.2">
      <c r="A68" s="3" t="s">
        <v>387</v>
      </c>
      <c r="B68" s="3" t="s">
        <v>531</v>
      </c>
      <c r="C68" s="5" t="s">
        <v>557</v>
      </c>
      <c r="D68" s="11" t="s">
        <v>559</v>
      </c>
      <c r="E68" s="11" t="s">
        <v>554</v>
      </c>
      <c r="F68" s="4">
        <v>1017.6</v>
      </c>
      <c r="G68" s="72">
        <f t="shared" si="9"/>
        <v>1139.7120000000002</v>
      </c>
      <c r="H68" s="6">
        <f t="shared" si="10"/>
        <v>1272</v>
      </c>
      <c r="I68" s="72">
        <f t="shared" si="11"/>
        <v>1424.6400000000003</v>
      </c>
      <c r="J68" s="4">
        <v>1513.68</v>
      </c>
      <c r="K68" s="72">
        <f t="shared" si="12"/>
        <v>1695.3216000000002</v>
      </c>
      <c r="L68" s="60"/>
      <c r="M68" s="60"/>
      <c r="N68" s="60"/>
      <c r="O68" s="60" t="s">
        <v>695</v>
      </c>
      <c r="P68" s="41" t="s">
        <v>555</v>
      </c>
    </row>
    <row r="69" spans="1:16" s="5" customFormat="1" ht="25.5" x14ac:dyDescent="0.2">
      <c r="A69" s="3" t="s">
        <v>387</v>
      </c>
      <c r="B69" s="3" t="s">
        <v>531</v>
      </c>
      <c r="C69" s="5" t="s">
        <v>562</v>
      </c>
      <c r="D69" s="10" t="s">
        <v>560</v>
      </c>
      <c r="E69" s="11" t="s">
        <v>565</v>
      </c>
      <c r="F69" s="4">
        <v>254.4</v>
      </c>
      <c r="G69" s="72">
        <f t="shared" si="9"/>
        <v>284.92800000000005</v>
      </c>
      <c r="H69" s="6">
        <f t="shared" si="10"/>
        <v>318</v>
      </c>
      <c r="I69" s="72">
        <f t="shared" si="11"/>
        <v>356.16000000000008</v>
      </c>
      <c r="J69" s="4">
        <v>378.42</v>
      </c>
      <c r="K69" s="72">
        <f t="shared" si="12"/>
        <v>423.83040000000005</v>
      </c>
      <c r="L69" s="60"/>
      <c r="M69" s="60"/>
      <c r="N69" s="60"/>
      <c r="O69" s="60" t="s">
        <v>695</v>
      </c>
      <c r="P69" s="41" t="s">
        <v>564</v>
      </c>
    </row>
    <row r="70" spans="1:16" s="5" customFormat="1" ht="25.5" x14ac:dyDescent="0.2">
      <c r="A70" s="3" t="s">
        <v>387</v>
      </c>
      <c r="B70" s="3" t="s">
        <v>531</v>
      </c>
      <c r="C70" s="5" t="s">
        <v>563</v>
      </c>
      <c r="D70" s="10" t="s">
        <v>561</v>
      </c>
      <c r="E70" s="11" t="s">
        <v>566</v>
      </c>
      <c r="F70" s="4">
        <v>254.4</v>
      </c>
      <c r="G70" s="72">
        <f t="shared" si="9"/>
        <v>284.92800000000005</v>
      </c>
      <c r="H70" s="6">
        <f t="shared" si="10"/>
        <v>318</v>
      </c>
      <c r="I70" s="72">
        <f t="shared" si="11"/>
        <v>356.16000000000008</v>
      </c>
      <c r="J70" s="4">
        <v>378.42</v>
      </c>
      <c r="K70" s="72">
        <f t="shared" si="12"/>
        <v>423.83040000000005</v>
      </c>
      <c r="L70" s="60"/>
      <c r="M70" s="60"/>
      <c r="N70" s="60"/>
      <c r="O70" s="60" t="s">
        <v>695</v>
      </c>
      <c r="P70" s="41" t="s">
        <v>564</v>
      </c>
    </row>
    <row r="71" spans="1:16" s="5" customFormat="1" ht="38.25" x14ac:dyDescent="0.25">
      <c r="A71" s="3" t="s">
        <v>387</v>
      </c>
      <c r="B71" s="3" t="s">
        <v>531</v>
      </c>
      <c r="C71" s="5" t="s">
        <v>460</v>
      </c>
      <c r="D71" s="8" t="s">
        <v>462</v>
      </c>
      <c r="E71" s="8" t="s">
        <v>457</v>
      </c>
      <c r="F71" s="4">
        <v>1325</v>
      </c>
      <c r="G71" s="72">
        <f t="shared" si="9"/>
        <v>1484.0000000000002</v>
      </c>
      <c r="H71" s="6">
        <f t="shared" si="10"/>
        <v>1656.2521008403362</v>
      </c>
      <c r="I71" s="72">
        <f t="shared" si="11"/>
        <v>1855.0000000000002</v>
      </c>
      <c r="J71" s="4">
        <v>1970.94</v>
      </c>
      <c r="K71" s="72">
        <f t="shared" si="12"/>
        <v>2207.4500000000003</v>
      </c>
      <c r="L71" s="60"/>
      <c r="M71" s="60"/>
      <c r="N71" s="60" t="s">
        <v>695</v>
      </c>
      <c r="O71" s="60"/>
      <c r="P71" s="41" t="s">
        <v>567</v>
      </c>
    </row>
    <row r="72" spans="1:16" s="5" customFormat="1" ht="38.25" x14ac:dyDescent="0.25">
      <c r="A72" s="3" t="s">
        <v>387</v>
      </c>
      <c r="B72" s="3" t="s">
        <v>531</v>
      </c>
      <c r="C72" s="5" t="s">
        <v>461</v>
      </c>
      <c r="D72" s="8" t="s">
        <v>463</v>
      </c>
      <c r="E72" s="8" t="s">
        <v>458</v>
      </c>
      <c r="F72" s="4">
        <v>1325</v>
      </c>
      <c r="G72" s="72">
        <f t="shared" si="9"/>
        <v>1484.0000000000002</v>
      </c>
      <c r="H72" s="6">
        <f t="shared" si="10"/>
        <v>1656.2521008403362</v>
      </c>
      <c r="I72" s="72">
        <f t="shared" si="11"/>
        <v>1855.0000000000002</v>
      </c>
      <c r="J72" s="4">
        <v>1970.94</v>
      </c>
      <c r="K72" s="72">
        <f t="shared" si="12"/>
        <v>2207.4500000000003</v>
      </c>
      <c r="L72" s="60"/>
      <c r="M72" s="60"/>
      <c r="N72" s="60" t="s">
        <v>695</v>
      </c>
      <c r="O72" s="60"/>
      <c r="P72" s="41" t="s">
        <v>567</v>
      </c>
    </row>
    <row r="73" spans="1:16" s="5" customFormat="1" ht="38.25" x14ac:dyDescent="0.25">
      <c r="A73" s="3" t="s">
        <v>387</v>
      </c>
      <c r="B73" s="3" t="s">
        <v>531</v>
      </c>
      <c r="C73" s="5" t="s">
        <v>475</v>
      </c>
      <c r="D73" s="8" t="s">
        <v>473</v>
      </c>
      <c r="E73" s="8" t="s">
        <v>470</v>
      </c>
      <c r="F73" s="4">
        <v>190.8</v>
      </c>
      <c r="G73" s="72">
        <f t="shared" si="9"/>
        <v>213.69600000000003</v>
      </c>
      <c r="H73" s="6">
        <f t="shared" si="10"/>
        <v>238.50420168067228</v>
      </c>
      <c r="I73" s="72">
        <f t="shared" si="11"/>
        <v>267.12</v>
      </c>
      <c r="J73" s="4">
        <v>283.82</v>
      </c>
      <c r="K73" s="72">
        <f t="shared" si="12"/>
        <v>317.87279999999998</v>
      </c>
      <c r="L73" s="60"/>
      <c r="M73" s="60"/>
      <c r="N73" s="60" t="s">
        <v>695</v>
      </c>
      <c r="O73" s="60"/>
      <c r="P73" s="41" t="s">
        <v>568</v>
      </c>
    </row>
    <row r="74" spans="1:16" s="5" customFormat="1" ht="38.25" x14ac:dyDescent="0.25">
      <c r="A74" s="3" t="s">
        <v>387</v>
      </c>
      <c r="B74" s="3" t="s">
        <v>531</v>
      </c>
      <c r="C74" s="5" t="s">
        <v>476</v>
      </c>
      <c r="D74" s="8" t="s">
        <v>474</v>
      </c>
      <c r="E74" s="8" t="s">
        <v>471</v>
      </c>
      <c r="F74" s="4">
        <v>190.8</v>
      </c>
      <c r="G74" s="72">
        <f t="shared" si="9"/>
        <v>213.69600000000003</v>
      </c>
      <c r="H74" s="6">
        <f t="shared" si="10"/>
        <v>238.50420168067228</v>
      </c>
      <c r="I74" s="72">
        <f t="shared" si="11"/>
        <v>267.12</v>
      </c>
      <c r="J74" s="4">
        <v>283.82</v>
      </c>
      <c r="K74" s="72">
        <f t="shared" si="12"/>
        <v>317.87279999999998</v>
      </c>
      <c r="L74" s="60"/>
      <c r="M74" s="60"/>
      <c r="N74" s="60" t="s">
        <v>695</v>
      </c>
      <c r="O74" s="60"/>
      <c r="P74" s="41" t="s">
        <v>568</v>
      </c>
    </row>
    <row r="75" spans="1:16" s="5" customFormat="1" ht="38.25" x14ac:dyDescent="0.25">
      <c r="A75" s="3" t="s">
        <v>387</v>
      </c>
      <c r="B75" s="3" t="s">
        <v>531</v>
      </c>
      <c r="C75" s="5" t="s">
        <v>465</v>
      </c>
      <c r="D75" s="8" t="s">
        <v>464</v>
      </c>
      <c r="E75" s="8" t="s">
        <v>467</v>
      </c>
      <c r="F75" s="4">
        <v>2459.1999999999998</v>
      </c>
      <c r="G75" s="72">
        <f t="shared" si="9"/>
        <v>2754.3040000000001</v>
      </c>
      <c r="H75" s="6">
        <f t="shared" si="10"/>
        <v>3074</v>
      </c>
      <c r="I75" s="72">
        <f t="shared" si="11"/>
        <v>3442.88</v>
      </c>
      <c r="J75" s="4">
        <v>3658.06</v>
      </c>
      <c r="K75" s="72">
        <f t="shared" si="12"/>
        <v>4097.0271999999995</v>
      </c>
      <c r="L75" s="28"/>
      <c r="M75" s="28"/>
      <c r="N75" s="28" t="s">
        <v>695</v>
      </c>
      <c r="O75" s="28"/>
      <c r="P75" s="41" t="s">
        <v>569</v>
      </c>
    </row>
    <row r="76" spans="1:16" s="5" customFormat="1" ht="38.25" x14ac:dyDescent="0.25">
      <c r="A76" s="3" t="s">
        <v>387</v>
      </c>
      <c r="B76" s="3" t="s">
        <v>531</v>
      </c>
      <c r="C76" s="5" t="s">
        <v>466</v>
      </c>
      <c r="D76" s="8" t="s">
        <v>464</v>
      </c>
      <c r="E76" s="8" t="s">
        <v>468</v>
      </c>
      <c r="F76" s="4">
        <v>2459.1999999999998</v>
      </c>
      <c r="G76" s="72">
        <f t="shared" si="9"/>
        <v>2754.3040000000001</v>
      </c>
      <c r="H76" s="6">
        <f t="shared" si="10"/>
        <v>3074</v>
      </c>
      <c r="I76" s="72">
        <f t="shared" si="11"/>
        <v>3442.88</v>
      </c>
      <c r="J76" s="4">
        <v>3658.06</v>
      </c>
      <c r="K76" s="72">
        <f t="shared" si="12"/>
        <v>4097.0271999999995</v>
      </c>
      <c r="L76" s="28"/>
      <c r="M76" s="28"/>
      <c r="N76" s="28" t="s">
        <v>695</v>
      </c>
      <c r="O76" s="28"/>
      <c r="P76" s="41" t="s">
        <v>569</v>
      </c>
    </row>
    <row r="77" spans="1:16" s="5" customFormat="1" ht="15" x14ac:dyDescent="0.2">
      <c r="A77" s="3"/>
      <c r="B77" s="3"/>
      <c r="D77" s="11"/>
      <c r="E77" s="11"/>
      <c r="F77" s="4"/>
      <c r="G77" s="72"/>
      <c r="H77" s="6"/>
      <c r="I77" s="72"/>
      <c r="J77" s="4"/>
      <c r="K77" s="72"/>
      <c r="L77" s="28"/>
      <c r="M77" s="28"/>
      <c r="N77" s="28"/>
      <c r="O77" s="28"/>
      <c r="P77" s="41"/>
    </row>
    <row r="78" spans="1:16" s="5" customFormat="1" ht="25.5" x14ac:dyDescent="0.2">
      <c r="A78" s="3" t="s">
        <v>278</v>
      </c>
      <c r="B78" s="3" t="s">
        <v>1321</v>
      </c>
      <c r="C78" s="5" t="s">
        <v>574</v>
      </c>
      <c r="D78" s="10" t="s">
        <v>576</v>
      </c>
      <c r="E78" s="11" t="s">
        <v>571</v>
      </c>
      <c r="F78" s="4">
        <v>1102.4000000000001</v>
      </c>
      <c r="G78" s="72">
        <f t="shared" ref="G78:G95" si="13">SUM(F78*1.12)</f>
        <v>1234.6880000000003</v>
      </c>
      <c r="H78" s="4">
        <f t="shared" ref="H78:H95" si="14">SUM(J78/1.19)</f>
        <v>1378</v>
      </c>
      <c r="I78" s="72">
        <f t="shared" ref="I78:I95" si="15">SUM(G78*1.25)</f>
        <v>1543.3600000000004</v>
      </c>
      <c r="J78" s="4">
        <v>1639.82</v>
      </c>
      <c r="K78" s="72">
        <f t="shared" ref="K78:K95" si="16">SUM(I78*1.19)</f>
        <v>1836.5984000000003</v>
      </c>
      <c r="L78" s="28"/>
      <c r="M78" s="28"/>
      <c r="N78" s="28"/>
      <c r="O78" s="60" t="s">
        <v>1139</v>
      </c>
      <c r="P78" s="41" t="s">
        <v>573</v>
      </c>
    </row>
    <row r="79" spans="1:16" s="5" customFormat="1" ht="25.5" x14ac:dyDescent="0.2">
      <c r="A79" s="3" t="s">
        <v>278</v>
      </c>
      <c r="B79" s="3" t="s">
        <v>1321</v>
      </c>
      <c r="C79" s="5" t="s">
        <v>575</v>
      </c>
      <c r="D79" s="10" t="s">
        <v>577</v>
      </c>
      <c r="E79" s="11" t="s">
        <v>572</v>
      </c>
      <c r="F79" s="4">
        <v>1102.4000000000001</v>
      </c>
      <c r="G79" s="72">
        <f t="shared" si="13"/>
        <v>1234.6880000000003</v>
      </c>
      <c r="H79" s="4">
        <f t="shared" si="14"/>
        <v>1378</v>
      </c>
      <c r="I79" s="72">
        <f t="shared" si="15"/>
        <v>1543.3600000000004</v>
      </c>
      <c r="J79" s="4">
        <v>1639.82</v>
      </c>
      <c r="K79" s="72">
        <f t="shared" si="16"/>
        <v>1836.5984000000003</v>
      </c>
      <c r="L79" s="28"/>
      <c r="M79" s="28"/>
      <c r="N79" s="28"/>
      <c r="O79" s="60" t="s">
        <v>1139</v>
      </c>
      <c r="P79" s="41" t="s">
        <v>573</v>
      </c>
    </row>
    <row r="80" spans="1:16" s="5" customFormat="1" ht="25.5" x14ac:dyDescent="0.2">
      <c r="A80" s="3" t="s">
        <v>278</v>
      </c>
      <c r="B80" s="3" t="s">
        <v>1321</v>
      </c>
      <c r="C80" s="5" t="s">
        <v>580</v>
      </c>
      <c r="D80" s="11" t="s">
        <v>578</v>
      </c>
      <c r="E80" s="11" t="s">
        <v>583</v>
      </c>
      <c r="F80" s="4">
        <v>1800</v>
      </c>
      <c r="G80" s="72">
        <f t="shared" si="13"/>
        <v>2016.0000000000002</v>
      </c>
      <c r="H80" s="4">
        <f t="shared" si="14"/>
        <v>2250</v>
      </c>
      <c r="I80" s="72">
        <f t="shared" si="15"/>
        <v>2520.0000000000005</v>
      </c>
      <c r="J80" s="4">
        <v>2677.5</v>
      </c>
      <c r="K80" s="72">
        <f t="shared" si="16"/>
        <v>2998.8</v>
      </c>
      <c r="L80" s="28"/>
      <c r="M80" s="28"/>
      <c r="N80" s="28" t="s">
        <v>695</v>
      </c>
      <c r="O80" s="28"/>
      <c r="P80" s="41" t="s">
        <v>582</v>
      </c>
    </row>
    <row r="81" spans="1:27" s="5" customFormat="1" ht="25.5" x14ac:dyDescent="0.2">
      <c r="A81" s="3" t="s">
        <v>278</v>
      </c>
      <c r="B81" s="3" t="s">
        <v>1321</v>
      </c>
      <c r="C81" s="5" t="s">
        <v>581</v>
      </c>
      <c r="D81" s="11" t="s">
        <v>579</v>
      </c>
      <c r="E81" s="11" t="s">
        <v>584</v>
      </c>
      <c r="F81" s="4">
        <v>1800</v>
      </c>
      <c r="G81" s="72">
        <f t="shared" si="13"/>
        <v>2016.0000000000002</v>
      </c>
      <c r="H81" s="4">
        <f t="shared" si="14"/>
        <v>2250</v>
      </c>
      <c r="I81" s="72">
        <f t="shared" si="15"/>
        <v>2520.0000000000005</v>
      </c>
      <c r="J81" s="4">
        <v>2677.5</v>
      </c>
      <c r="K81" s="72">
        <f t="shared" si="16"/>
        <v>2998.8</v>
      </c>
      <c r="L81" s="28"/>
      <c r="M81" s="28"/>
      <c r="N81" s="28" t="s">
        <v>695</v>
      </c>
      <c r="O81" s="28"/>
      <c r="P81" s="41" t="s">
        <v>582</v>
      </c>
    </row>
    <row r="82" spans="1:27" s="5" customFormat="1" ht="15" x14ac:dyDescent="0.2">
      <c r="A82" s="3" t="s">
        <v>278</v>
      </c>
      <c r="B82" s="3" t="s">
        <v>570</v>
      </c>
      <c r="C82" s="5" t="s">
        <v>588</v>
      </c>
      <c r="D82" s="11" t="s">
        <v>590</v>
      </c>
      <c r="E82" s="11" t="s">
        <v>585</v>
      </c>
      <c r="F82" s="4">
        <v>800</v>
      </c>
      <c r="G82" s="72">
        <f t="shared" si="13"/>
        <v>896.00000000000011</v>
      </c>
      <c r="H82" s="4">
        <f t="shared" si="14"/>
        <v>1000</v>
      </c>
      <c r="I82" s="72">
        <f t="shared" si="15"/>
        <v>1120.0000000000002</v>
      </c>
      <c r="J82" s="4">
        <v>1190</v>
      </c>
      <c r="K82" s="72">
        <f t="shared" si="16"/>
        <v>1332.8000000000002</v>
      </c>
      <c r="L82" s="28"/>
      <c r="M82" s="28"/>
      <c r="N82" s="28" t="s">
        <v>695</v>
      </c>
      <c r="O82" s="28"/>
      <c r="P82" s="41" t="s">
        <v>587</v>
      </c>
    </row>
    <row r="83" spans="1:27" s="5" customFormat="1" ht="15" x14ac:dyDescent="0.2">
      <c r="A83" s="3" t="s">
        <v>278</v>
      </c>
      <c r="B83" s="3" t="s">
        <v>570</v>
      </c>
      <c r="C83" s="5" t="s">
        <v>589</v>
      </c>
      <c r="D83" s="11" t="s">
        <v>591</v>
      </c>
      <c r="E83" s="11" t="s">
        <v>586</v>
      </c>
      <c r="F83" s="4">
        <v>800</v>
      </c>
      <c r="G83" s="72">
        <f t="shared" si="13"/>
        <v>896.00000000000011</v>
      </c>
      <c r="H83" s="4">
        <f t="shared" si="14"/>
        <v>1000</v>
      </c>
      <c r="I83" s="72">
        <f t="shared" si="15"/>
        <v>1120.0000000000002</v>
      </c>
      <c r="J83" s="4">
        <v>1190</v>
      </c>
      <c r="K83" s="72">
        <f t="shared" si="16"/>
        <v>1332.8000000000002</v>
      </c>
      <c r="L83" s="28"/>
      <c r="M83" s="28"/>
      <c r="N83" s="28" t="s">
        <v>695</v>
      </c>
      <c r="O83" s="28"/>
      <c r="P83" s="41" t="s">
        <v>587</v>
      </c>
    </row>
    <row r="84" spans="1:27" s="5" customFormat="1" ht="25.5" x14ac:dyDescent="0.2">
      <c r="A84" s="3" t="s">
        <v>278</v>
      </c>
      <c r="B84" s="3" t="s">
        <v>1321</v>
      </c>
      <c r="C84" s="5" t="s">
        <v>592</v>
      </c>
      <c r="D84" s="11" t="s">
        <v>594</v>
      </c>
      <c r="E84" s="11" t="s">
        <v>596</v>
      </c>
      <c r="F84" s="4">
        <v>450</v>
      </c>
      <c r="G84" s="72">
        <v>939.6</v>
      </c>
      <c r="H84" s="4">
        <f t="shared" si="14"/>
        <v>562.50420168067228</v>
      </c>
      <c r="I84" s="72">
        <f t="shared" si="15"/>
        <v>1174.5</v>
      </c>
      <c r="J84" s="4">
        <v>669.38</v>
      </c>
      <c r="K84" s="72">
        <v>1450</v>
      </c>
      <c r="L84" s="28"/>
      <c r="M84" s="28"/>
      <c r="N84" s="28" t="s">
        <v>695</v>
      </c>
      <c r="O84" s="28"/>
      <c r="P84" s="41" t="s">
        <v>598</v>
      </c>
    </row>
    <row r="85" spans="1:27" s="5" customFormat="1" ht="25.5" x14ac:dyDescent="0.2">
      <c r="A85" s="3" t="s">
        <v>278</v>
      </c>
      <c r="B85" s="3" t="s">
        <v>1321</v>
      </c>
      <c r="C85" s="5" t="s">
        <v>593</v>
      </c>
      <c r="D85" s="11" t="s">
        <v>595</v>
      </c>
      <c r="E85" s="11" t="s">
        <v>597</v>
      </c>
      <c r="F85" s="4">
        <v>450</v>
      </c>
      <c r="G85" s="72">
        <v>939.6</v>
      </c>
      <c r="H85" s="4">
        <f t="shared" si="14"/>
        <v>562.50420168067228</v>
      </c>
      <c r="I85" s="72">
        <f t="shared" si="15"/>
        <v>1174.5</v>
      </c>
      <c r="J85" s="4">
        <v>669.38</v>
      </c>
      <c r="K85" s="72">
        <v>1450</v>
      </c>
      <c r="L85" s="28"/>
      <c r="M85" s="28"/>
      <c r="N85" s="28" t="s">
        <v>695</v>
      </c>
      <c r="O85" s="28"/>
      <c r="P85" s="41" t="s">
        <v>598</v>
      </c>
    </row>
    <row r="86" spans="1:27" s="5" customFormat="1" ht="25.5" x14ac:dyDescent="0.2">
      <c r="A86" s="3" t="s">
        <v>278</v>
      </c>
      <c r="B86" s="3" t="s">
        <v>1321</v>
      </c>
      <c r="C86" s="5" t="s">
        <v>599</v>
      </c>
      <c r="D86" s="11" t="s">
        <v>604</v>
      </c>
      <c r="E86" s="11" t="s">
        <v>601</v>
      </c>
      <c r="F86" s="4">
        <v>990</v>
      </c>
      <c r="G86" s="72">
        <f t="shared" si="13"/>
        <v>1108.8000000000002</v>
      </c>
      <c r="H86" s="4">
        <f t="shared" si="14"/>
        <v>1237.5042016806724</v>
      </c>
      <c r="I86" s="72">
        <f t="shared" si="15"/>
        <v>1386.0000000000002</v>
      </c>
      <c r="J86" s="4">
        <v>1472.63</v>
      </c>
      <c r="K86" s="72">
        <f t="shared" si="16"/>
        <v>1649.3400000000001</v>
      </c>
      <c r="L86" s="28"/>
      <c r="M86" s="28"/>
      <c r="N86" s="28" t="s">
        <v>695</v>
      </c>
      <c r="O86" s="28"/>
      <c r="P86" s="41" t="s">
        <v>603</v>
      </c>
    </row>
    <row r="87" spans="1:27" s="5" customFormat="1" ht="25.5" x14ac:dyDescent="0.2">
      <c r="A87" s="3" t="s">
        <v>278</v>
      </c>
      <c r="B87" s="3" t="s">
        <v>1321</v>
      </c>
      <c r="C87" s="5" t="s">
        <v>600</v>
      </c>
      <c r="D87" s="11" t="s">
        <v>605</v>
      </c>
      <c r="E87" s="11" t="s">
        <v>602</v>
      </c>
      <c r="F87" s="4">
        <v>990</v>
      </c>
      <c r="G87" s="72">
        <f t="shared" si="13"/>
        <v>1108.8000000000002</v>
      </c>
      <c r="H87" s="4">
        <f t="shared" si="14"/>
        <v>1237.5042016806724</v>
      </c>
      <c r="I87" s="72">
        <f t="shared" si="15"/>
        <v>1386.0000000000002</v>
      </c>
      <c r="J87" s="4">
        <v>1472.63</v>
      </c>
      <c r="K87" s="72">
        <f t="shared" si="16"/>
        <v>1649.3400000000001</v>
      </c>
      <c r="L87" s="28"/>
      <c r="M87" s="28"/>
      <c r="N87" s="28" t="s">
        <v>695</v>
      </c>
      <c r="O87" s="28"/>
      <c r="P87" s="41" t="s">
        <v>603</v>
      </c>
    </row>
    <row r="88" spans="1:27" s="5" customFormat="1" ht="25.5" x14ac:dyDescent="0.2">
      <c r="A88" s="3" t="s">
        <v>278</v>
      </c>
      <c r="B88" s="3" t="s">
        <v>1321</v>
      </c>
      <c r="C88" s="5" t="s">
        <v>608</v>
      </c>
      <c r="D88" s="11" t="s">
        <v>606</v>
      </c>
      <c r="E88" s="11" t="s">
        <v>611</v>
      </c>
      <c r="F88" s="4">
        <v>190.8</v>
      </c>
      <c r="G88" s="72">
        <f t="shared" si="13"/>
        <v>213.69600000000003</v>
      </c>
      <c r="H88" s="4">
        <f t="shared" si="14"/>
        <v>238.50420168067228</v>
      </c>
      <c r="I88" s="72">
        <f t="shared" si="15"/>
        <v>267.12</v>
      </c>
      <c r="J88" s="4">
        <v>283.82</v>
      </c>
      <c r="K88" s="72">
        <f t="shared" si="16"/>
        <v>317.87279999999998</v>
      </c>
      <c r="L88" s="28"/>
      <c r="M88" s="28"/>
      <c r="N88" s="28" t="s">
        <v>695</v>
      </c>
      <c r="O88" s="28"/>
      <c r="P88" s="41" t="s">
        <v>610</v>
      </c>
    </row>
    <row r="89" spans="1:27" s="5" customFormat="1" ht="25.5" x14ac:dyDescent="0.2">
      <c r="A89" s="3" t="s">
        <v>278</v>
      </c>
      <c r="B89" s="3" t="s">
        <v>1321</v>
      </c>
      <c r="C89" s="5" t="s">
        <v>609</v>
      </c>
      <c r="D89" s="11" t="s">
        <v>607</v>
      </c>
      <c r="E89" s="11" t="s">
        <v>612</v>
      </c>
      <c r="F89" s="4">
        <v>190.8</v>
      </c>
      <c r="G89" s="72">
        <f t="shared" si="13"/>
        <v>213.69600000000003</v>
      </c>
      <c r="H89" s="4">
        <f t="shared" si="14"/>
        <v>238.50420168067228</v>
      </c>
      <c r="I89" s="72">
        <f t="shared" si="15"/>
        <v>267.12</v>
      </c>
      <c r="J89" s="4">
        <v>283.82</v>
      </c>
      <c r="K89" s="72">
        <f t="shared" si="16"/>
        <v>317.87279999999998</v>
      </c>
      <c r="L89" s="28"/>
      <c r="M89" s="28"/>
      <c r="N89" s="28" t="s">
        <v>695</v>
      </c>
      <c r="O89" s="28"/>
      <c r="P89" s="41" t="s">
        <v>610</v>
      </c>
    </row>
    <row r="90" spans="1:27" s="5" customFormat="1" ht="15" x14ac:dyDescent="0.2">
      <c r="A90" s="3" t="s">
        <v>278</v>
      </c>
      <c r="B90" s="3" t="s">
        <v>1321</v>
      </c>
      <c r="C90" s="5" t="s">
        <v>616</v>
      </c>
      <c r="D90" s="11" t="s">
        <v>618</v>
      </c>
      <c r="E90" s="11" t="s">
        <v>613</v>
      </c>
      <c r="F90" s="4">
        <v>950</v>
      </c>
      <c r="G90" s="72">
        <f t="shared" si="13"/>
        <v>1064</v>
      </c>
      <c r="H90" s="4">
        <f t="shared" si="14"/>
        <v>1187.5042016806724</v>
      </c>
      <c r="I90" s="72">
        <f t="shared" si="15"/>
        <v>1330</v>
      </c>
      <c r="J90" s="4">
        <v>1413.13</v>
      </c>
      <c r="K90" s="72">
        <f t="shared" si="16"/>
        <v>1582.6999999999998</v>
      </c>
      <c r="L90" s="28"/>
      <c r="M90" s="28"/>
      <c r="N90" s="28" t="s">
        <v>695</v>
      </c>
      <c r="O90" s="28"/>
      <c r="P90" s="41" t="s">
        <v>615</v>
      </c>
    </row>
    <row r="91" spans="1:27" s="5" customFormat="1" ht="15" x14ac:dyDescent="0.2">
      <c r="A91" s="3" t="s">
        <v>278</v>
      </c>
      <c r="B91" s="3" t="s">
        <v>1321</v>
      </c>
      <c r="C91" s="5" t="s">
        <v>617</v>
      </c>
      <c r="D91" s="11" t="s">
        <v>619</v>
      </c>
      <c r="E91" s="11" t="s">
        <v>614</v>
      </c>
      <c r="F91" s="4">
        <v>950</v>
      </c>
      <c r="G91" s="72">
        <f t="shared" si="13"/>
        <v>1064</v>
      </c>
      <c r="H91" s="4">
        <f t="shared" si="14"/>
        <v>1187.5042016806724</v>
      </c>
      <c r="I91" s="72">
        <f t="shared" si="15"/>
        <v>1330</v>
      </c>
      <c r="J91" s="4">
        <v>1413.13</v>
      </c>
      <c r="K91" s="72">
        <f t="shared" si="16"/>
        <v>1582.6999999999998</v>
      </c>
      <c r="L91" s="28"/>
      <c r="M91" s="28"/>
      <c r="N91" s="28" t="s">
        <v>695</v>
      </c>
      <c r="O91" s="28"/>
      <c r="P91" s="41" t="s">
        <v>615</v>
      </c>
    </row>
    <row r="92" spans="1:27" s="5" customFormat="1" ht="25.5" x14ac:dyDescent="0.2">
      <c r="A92" s="3" t="s">
        <v>278</v>
      </c>
      <c r="B92" s="3" t="s">
        <v>1321</v>
      </c>
      <c r="C92" s="5" t="s">
        <v>1274</v>
      </c>
      <c r="D92" s="11" t="s">
        <v>1276</v>
      </c>
      <c r="E92" s="11" t="s">
        <v>1278</v>
      </c>
      <c r="F92" s="4"/>
      <c r="G92" s="72">
        <v>1200</v>
      </c>
      <c r="H92" s="4"/>
      <c r="I92" s="72">
        <v>1500</v>
      </c>
      <c r="J92" s="4"/>
      <c r="K92" s="72">
        <v>1785</v>
      </c>
      <c r="L92" s="28"/>
      <c r="M92" s="28"/>
      <c r="N92" s="28"/>
      <c r="O92" s="28"/>
      <c r="P92" s="41" t="s">
        <v>1280</v>
      </c>
    </row>
    <row r="93" spans="1:27" s="5" customFormat="1" ht="25.5" x14ac:dyDescent="0.2">
      <c r="A93" s="3" t="s">
        <v>278</v>
      </c>
      <c r="B93" s="3" t="s">
        <v>1321</v>
      </c>
      <c r="C93" s="5" t="s">
        <v>1275</v>
      </c>
      <c r="D93" s="11" t="s">
        <v>1277</v>
      </c>
      <c r="E93" s="11" t="s">
        <v>1279</v>
      </c>
      <c r="F93" s="4"/>
      <c r="G93" s="72">
        <v>1200</v>
      </c>
      <c r="H93" s="4"/>
      <c r="I93" s="72">
        <v>1500</v>
      </c>
      <c r="J93" s="4"/>
      <c r="K93" s="72">
        <v>1785</v>
      </c>
      <c r="L93" s="28"/>
      <c r="M93" s="28"/>
      <c r="N93" s="28"/>
      <c r="O93" s="28"/>
      <c r="P93" s="41" t="s">
        <v>1280</v>
      </c>
    </row>
    <row r="94" spans="1:27" s="7" customFormat="1" ht="24" x14ac:dyDescent="0.2">
      <c r="A94" s="8" t="s">
        <v>278</v>
      </c>
      <c r="B94" s="8" t="s">
        <v>1197</v>
      </c>
      <c r="C94" s="7" t="s">
        <v>1149</v>
      </c>
      <c r="D94" s="39" t="s">
        <v>1151</v>
      </c>
      <c r="E94" s="39" t="s">
        <v>1152</v>
      </c>
      <c r="F94" s="66">
        <v>6588.23</v>
      </c>
      <c r="G94" s="72">
        <f t="shared" si="13"/>
        <v>7378.8176000000003</v>
      </c>
      <c r="H94" s="66">
        <f t="shared" si="14"/>
        <v>8235.2941176470595</v>
      </c>
      <c r="I94" s="72">
        <f t="shared" si="15"/>
        <v>9223.5220000000008</v>
      </c>
      <c r="J94" s="66">
        <v>9800</v>
      </c>
      <c r="K94" s="72">
        <f t="shared" si="16"/>
        <v>10975.991180000001</v>
      </c>
      <c r="L94" s="67"/>
      <c r="M94" s="67"/>
      <c r="N94" s="67"/>
      <c r="O94" s="67"/>
      <c r="P94" s="312" t="s">
        <v>1281</v>
      </c>
      <c r="Q94" s="312"/>
      <c r="R94" s="312"/>
      <c r="S94" s="312"/>
      <c r="T94" s="312"/>
      <c r="U94" s="312"/>
      <c r="V94" s="312"/>
      <c r="W94" s="312"/>
      <c r="X94" s="312"/>
      <c r="Y94" s="312"/>
      <c r="Z94" s="312"/>
      <c r="AA94" s="312"/>
    </row>
    <row r="95" spans="1:27" s="7" customFormat="1" ht="24" x14ac:dyDescent="0.2">
      <c r="A95" s="8" t="s">
        <v>278</v>
      </c>
      <c r="B95" s="8" t="s">
        <v>1197</v>
      </c>
      <c r="C95" s="7" t="s">
        <v>1150</v>
      </c>
      <c r="D95" s="39" t="s">
        <v>1151</v>
      </c>
      <c r="E95" s="39" t="s">
        <v>1152</v>
      </c>
      <c r="F95" s="66">
        <v>6588.23</v>
      </c>
      <c r="G95" s="72">
        <f t="shared" si="13"/>
        <v>7378.8176000000003</v>
      </c>
      <c r="H95" s="66">
        <f t="shared" si="14"/>
        <v>8235.2941176470595</v>
      </c>
      <c r="I95" s="72">
        <f t="shared" si="15"/>
        <v>9223.5220000000008</v>
      </c>
      <c r="J95" s="66">
        <v>9800</v>
      </c>
      <c r="K95" s="72">
        <f t="shared" si="16"/>
        <v>10975.991180000001</v>
      </c>
      <c r="L95" s="67"/>
      <c r="M95" s="67"/>
      <c r="N95" s="67"/>
      <c r="O95" s="67"/>
      <c r="P95" s="313" t="s">
        <v>1281</v>
      </c>
      <c r="Q95" s="313"/>
      <c r="R95" s="313"/>
      <c r="S95" s="313"/>
      <c r="T95" s="313"/>
      <c r="U95" s="313"/>
      <c r="V95" s="313"/>
      <c r="W95" s="313"/>
      <c r="X95" s="313"/>
      <c r="Y95" s="313"/>
      <c r="Z95" s="313"/>
      <c r="AA95" s="313"/>
    </row>
    <row r="96" spans="1:27" s="7" customFormat="1" ht="48" x14ac:dyDescent="0.2">
      <c r="A96" s="3" t="s">
        <v>278</v>
      </c>
      <c r="B96" s="3" t="s">
        <v>1321</v>
      </c>
      <c r="C96" s="7" t="s">
        <v>1343</v>
      </c>
      <c r="D96" s="39" t="s">
        <v>1367</v>
      </c>
      <c r="E96" s="39" t="s">
        <v>1370</v>
      </c>
      <c r="F96" s="66"/>
      <c r="G96" s="72">
        <v>1200</v>
      </c>
      <c r="H96" s="66"/>
      <c r="I96" s="72">
        <v>1500</v>
      </c>
      <c r="J96" s="66"/>
      <c r="K96" s="72">
        <v>1785</v>
      </c>
      <c r="L96" s="67"/>
      <c r="M96" s="67"/>
      <c r="N96" s="67"/>
      <c r="O96" s="67"/>
      <c r="P96" s="313" t="s">
        <v>1356</v>
      </c>
      <c r="Q96" s="313"/>
      <c r="R96" s="313"/>
      <c r="S96" s="313"/>
      <c r="T96" s="313"/>
      <c r="U96" s="313"/>
      <c r="V96" s="313"/>
      <c r="W96" s="313"/>
      <c r="X96" s="313"/>
      <c r="Y96" s="313"/>
      <c r="Z96" s="313"/>
      <c r="AA96" s="43"/>
    </row>
    <row r="97" spans="1:27" s="7" customFormat="1" ht="48" x14ac:dyDescent="0.2">
      <c r="A97" s="3" t="s">
        <v>278</v>
      </c>
      <c r="B97" s="3" t="s">
        <v>1321</v>
      </c>
      <c r="C97" s="7" t="s">
        <v>1344</v>
      </c>
      <c r="D97" s="39" t="s">
        <v>1368</v>
      </c>
      <c r="E97" s="39" t="s">
        <v>1369</v>
      </c>
      <c r="F97" s="66"/>
      <c r="G97" s="72">
        <v>1200</v>
      </c>
      <c r="H97" s="66"/>
      <c r="I97" s="72">
        <v>1500</v>
      </c>
      <c r="J97" s="66"/>
      <c r="K97" s="72">
        <v>1785</v>
      </c>
      <c r="L97" s="67"/>
      <c r="M97" s="67"/>
      <c r="N97" s="67"/>
      <c r="O97" s="67"/>
      <c r="P97" s="313" t="s">
        <v>1356</v>
      </c>
      <c r="Q97" s="313"/>
      <c r="R97" s="313"/>
      <c r="S97" s="313"/>
      <c r="T97" s="313"/>
      <c r="U97" s="313"/>
      <c r="V97" s="313"/>
      <c r="W97" s="313"/>
      <c r="X97" s="313"/>
      <c r="Y97" s="313"/>
      <c r="Z97" s="313"/>
      <c r="AA97" s="313"/>
    </row>
    <row r="98" spans="1:27" s="7" customFormat="1" ht="15" x14ac:dyDescent="0.2">
      <c r="A98" s="8" t="s">
        <v>278</v>
      </c>
      <c r="B98" s="8" t="s">
        <v>1197</v>
      </c>
      <c r="C98" s="7" t="s">
        <v>1322</v>
      </c>
      <c r="D98" s="39" t="s">
        <v>1323</v>
      </c>
      <c r="E98" s="39" t="s">
        <v>1326</v>
      </c>
      <c r="F98" s="66"/>
      <c r="G98" s="72">
        <v>1270.5899999999999</v>
      </c>
      <c r="H98" s="66"/>
      <c r="I98" s="72">
        <v>1588.24</v>
      </c>
      <c r="J98" s="66"/>
      <c r="K98" s="72">
        <v>1890</v>
      </c>
      <c r="L98" s="67"/>
      <c r="M98" s="67"/>
      <c r="N98" s="67"/>
      <c r="O98" s="67"/>
      <c r="P98" s="313" t="s">
        <v>1357</v>
      </c>
      <c r="Q98" s="313"/>
      <c r="R98" s="313"/>
      <c r="S98" s="313"/>
      <c r="T98" s="313"/>
      <c r="U98" s="313"/>
      <c r="V98" s="313"/>
      <c r="W98" s="313"/>
      <c r="X98" s="313"/>
      <c r="Y98" s="313"/>
      <c r="Z98" s="313"/>
      <c r="AA98" s="43"/>
    </row>
    <row r="99" spans="1:27" s="7" customFormat="1" ht="15" x14ac:dyDescent="0.2">
      <c r="A99" s="8" t="s">
        <v>278</v>
      </c>
      <c r="B99" s="8" t="s">
        <v>1197</v>
      </c>
      <c r="C99" s="7" t="s">
        <v>1327</v>
      </c>
      <c r="D99" s="39" t="s">
        <v>1324</v>
      </c>
      <c r="E99" s="39" t="s">
        <v>1325</v>
      </c>
      <c r="F99" s="66"/>
      <c r="G99" s="72">
        <v>1270.5899999999999</v>
      </c>
      <c r="H99" s="66"/>
      <c r="I99" s="72">
        <v>1588.24</v>
      </c>
      <c r="J99" s="66"/>
      <c r="K99" s="72">
        <v>1890</v>
      </c>
      <c r="L99" s="67"/>
      <c r="M99" s="67"/>
      <c r="N99" s="67"/>
      <c r="O99" s="67"/>
      <c r="P99" s="313" t="s">
        <v>1357</v>
      </c>
      <c r="Q99" s="313"/>
      <c r="R99" s="313"/>
      <c r="S99" s="313"/>
      <c r="T99" s="313"/>
      <c r="U99" s="313"/>
      <c r="V99" s="313"/>
      <c r="W99" s="313"/>
      <c r="X99" s="313"/>
      <c r="Y99" s="313"/>
      <c r="Z99" s="313"/>
      <c r="AA99" s="43"/>
    </row>
    <row r="100" spans="1:27" s="7" customFormat="1" ht="25.5" customHeight="1" x14ac:dyDescent="0.2">
      <c r="A100" s="8" t="s">
        <v>278</v>
      </c>
      <c r="B100" s="8" t="s">
        <v>1349</v>
      </c>
      <c r="C100" s="7" t="s">
        <v>1350</v>
      </c>
      <c r="D100" s="39" t="s">
        <v>1351</v>
      </c>
      <c r="E100" s="39" t="s">
        <v>1352</v>
      </c>
      <c r="F100" s="66"/>
      <c r="G100" s="72">
        <v>4363.03</v>
      </c>
      <c r="H100" s="66"/>
      <c r="I100" s="72">
        <v>5453.78</v>
      </c>
      <c r="J100" s="66"/>
      <c r="K100" s="72">
        <v>6490</v>
      </c>
      <c r="L100" s="67"/>
      <c r="M100" s="67"/>
      <c r="N100" s="67"/>
      <c r="O100" s="67"/>
      <c r="P100" s="43"/>
      <c r="Q100" s="43"/>
      <c r="R100" s="43"/>
      <c r="S100" s="43"/>
      <c r="T100" s="43"/>
      <c r="U100" s="43"/>
      <c r="V100" s="43"/>
      <c r="W100" s="43"/>
      <c r="X100" s="43"/>
      <c r="Y100" s="43"/>
      <c r="Z100" s="43"/>
      <c r="AA100" s="43"/>
    </row>
    <row r="101" spans="1:27" s="7" customFormat="1" ht="24" x14ac:dyDescent="0.2">
      <c r="A101" s="8" t="s">
        <v>278</v>
      </c>
      <c r="B101" s="8" t="s">
        <v>1349</v>
      </c>
      <c r="C101" s="7" t="s">
        <v>1354</v>
      </c>
      <c r="D101" s="39" t="s">
        <v>1353</v>
      </c>
      <c r="E101" s="39" t="s">
        <v>1355</v>
      </c>
      <c r="F101" s="66"/>
      <c r="G101" s="72">
        <v>4363.03</v>
      </c>
      <c r="H101" s="66"/>
      <c r="I101" s="72">
        <v>5453.78</v>
      </c>
      <c r="J101" s="66"/>
      <c r="K101" s="72">
        <v>6490</v>
      </c>
      <c r="L101" s="67"/>
      <c r="M101" s="67"/>
      <c r="N101" s="67"/>
      <c r="O101" s="67"/>
      <c r="P101" s="43"/>
      <c r="Q101" s="43"/>
      <c r="R101" s="43"/>
      <c r="S101" s="43"/>
      <c r="T101" s="43"/>
      <c r="U101" s="43"/>
      <c r="V101" s="43"/>
      <c r="W101" s="43"/>
      <c r="X101" s="43"/>
      <c r="Y101" s="43"/>
      <c r="Z101" s="43"/>
      <c r="AA101" s="43"/>
    </row>
    <row r="102" spans="1:27" s="5" customFormat="1" ht="15" x14ac:dyDescent="0.2">
      <c r="A102" s="3"/>
      <c r="B102" s="3"/>
      <c r="D102" s="11"/>
      <c r="E102" s="11"/>
      <c r="F102" s="4"/>
      <c r="G102" s="72"/>
      <c r="H102" s="4"/>
      <c r="I102" s="72"/>
      <c r="J102" s="4"/>
      <c r="K102" s="72"/>
      <c r="L102" s="28"/>
      <c r="M102" s="28"/>
      <c r="N102" s="28"/>
      <c r="O102" s="28"/>
      <c r="P102" s="41"/>
    </row>
    <row r="103" spans="1:27" s="19" customFormat="1" ht="25.5" x14ac:dyDescent="0.2">
      <c r="A103" s="19" t="s">
        <v>620</v>
      </c>
      <c r="B103" s="19" t="s">
        <v>789</v>
      </c>
      <c r="C103" s="80" t="s">
        <v>1249</v>
      </c>
      <c r="D103" s="7" t="s">
        <v>1250</v>
      </c>
      <c r="E103" s="7" t="s">
        <v>1251</v>
      </c>
      <c r="F103" s="6">
        <v>5680.67</v>
      </c>
      <c r="G103" s="75">
        <f>SUM(F103*1.12)</f>
        <v>6362.3504000000003</v>
      </c>
      <c r="H103" s="6">
        <f>SUM(J103/1.19)</f>
        <v>7100.8403361344544</v>
      </c>
      <c r="I103" s="75">
        <f>SUM(G103*1.25)</f>
        <v>7952.9380000000001</v>
      </c>
      <c r="J103" s="6">
        <v>8450</v>
      </c>
      <c r="K103" s="75">
        <f>SUM(I103*1.19)</f>
        <v>9463.9962199999991</v>
      </c>
      <c r="L103" s="63"/>
      <c r="M103" s="63"/>
      <c r="N103" s="63"/>
      <c r="O103" s="63" t="s">
        <v>695</v>
      </c>
      <c r="P103" s="31" t="s">
        <v>1148</v>
      </c>
    </row>
    <row r="104" spans="1:27" s="19" customFormat="1" ht="25.5" x14ac:dyDescent="0.2">
      <c r="A104" s="19" t="s">
        <v>620</v>
      </c>
      <c r="B104" s="19" t="s">
        <v>789</v>
      </c>
      <c r="C104" s="80" t="s">
        <v>1252</v>
      </c>
      <c r="D104" s="7" t="s">
        <v>1253</v>
      </c>
      <c r="E104" s="7" t="s">
        <v>1254</v>
      </c>
      <c r="F104" s="6">
        <v>5680.67</v>
      </c>
      <c r="G104" s="75">
        <f>SUM(F104*1.12)</f>
        <v>6362.3504000000003</v>
      </c>
      <c r="H104" s="6">
        <f>SUM(J104/1.19)</f>
        <v>7100.8403361344544</v>
      </c>
      <c r="I104" s="75">
        <f>SUM(G104*1.25)</f>
        <v>7952.9380000000001</v>
      </c>
      <c r="J104" s="6">
        <v>8450</v>
      </c>
      <c r="K104" s="75">
        <f>SUM(I104*1.19)</f>
        <v>9463.9962199999991</v>
      </c>
      <c r="L104" s="63"/>
      <c r="M104" s="63"/>
      <c r="N104" s="63"/>
      <c r="O104" s="63" t="s">
        <v>695</v>
      </c>
      <c r="P104" s="31" t="s">
        <v>1148</v>
      </c>
    </row>
    <row r="105" spans="1:27" s="3" customFormat="1" ht="25.5" x14ac:dyDescent="0.2">
      <c r="A105" s="19" t="s">
        <v>620</v>
      </c>
      <c r="B105" s="19" t="s">
        <v>789</v>
      </c>
      <c r="C105" s="80" t="s">
        <v>1255</v>
      </c>
      <c r="D105" s="7" t="s">
        <v>1256</v>
      </c>
      <c r="E105" s="7" t="s">
        <v>1257</v>
      </c>
      <c r="F105" s="6">
        <v>5344.54</v>
      </c>
      <c r="G105" s="75">
        <f>SUM(F105*1.12)</f>
        <v>5985.8848000000007</v>
      </c>
      <c r="H105" s="6">
        <f>SUM(J105/1.19)</f>
        <v>7100.8403361344544</v>
      </c>
      <c r="I105" s="75">
        <f>SUM(G105*1.25)</f>
        <v>7482.3560000000007</v>
      </c>
      <c r="J105" s="6">
        <v>8450</v>
      </c>
      <c r="K105" s="75">
        <f>SUM(I105*1.19)</f>
        <v>8904.0036400000008</v>
      </c>
      <c r="L105" s="63"/>
      <c r="M105" s="63"/>
      <c r="N105" s="63"/>
      <c r="O105" s="63" t="s">
        <v>695</v>
      </c>
      <c r="P105" s="41" t="s">
        <v>1148</v>
      </c>
    </row>
    <row r="106" spans="1:27" s="3" customFormat="1" ht="25.5" x14ac:dyDescent="0.2">
      <c r="A106" s="19" t="s">
        <v>620</v>
      </c>
      <c r="B106" s="19" t="s">
        <v>789</v>
      </c>
      <c r="C106" s="80" t="s">
        <v>1258</v>
      </c>
      <c r="D106" s="7" t="s">
        <v>1259</v>
      </c>
      <c r="E106" s="7" t="s">
        <v>1260</v>
      </c>
      <c r="F106" s="6">
        <v>5344.54</v>
      </c>
      <c r="G106" s="75">
        <f>SUM(F106*1.12)</f>
        <v>5985.8848000000007</v>
      </c>
      <c r="H106" s="6">
        <f>SUM(J106/1.19)</f>
        <v>7100.8403361344544</v>
      </c>
      <c r="I106" s="75">
        <f>SUM(G106*1.25)</f>
        <v>7482.3560000000007</v>
      </c>
      <c r="J106" s="6">
        <v>8450</v>
      </c>
      <c r="K106" s="75">
        <f>SUM(I106*1.19)</f>
        <v>8904.0036400000008</v>
      </c>
      <c r="L106" s="63"/>
      <c r="M106" s="63"/>
      <c r="N106" s="63"/>
      <c r="O106" s="63"/>
      <c r="P106" s="41"/>
    </row>
    <row r="107" spans="1:27" s="19" customFormat="1" x14ac:dyDescent="0.25">
      <c r="D107" s="20"/>
      <c r="E107" s="20"/>
      <c r="F107" s="6"/>
      <c r="G107" s="6"/>
      <c r="H107" s="6"/>
      <c r="I107" s="6"/>
      <c r="J107" s="6"/>
      <c r="K107" s="6"/>
      <c r="L107" s="28"/>
      <c r="M107" s="28"/>
      <c r="N107" s="28"/>
      <c r="O107" s="28"/>
    </row>
    <row r="108" spans="1:27" s="5" customFormat="1" ht="15" x14ac:dyDescent="0.2">
      <c r="A108" s="3"/>
      <c r="B108" s="3"/>
      <c r="D108" s="11"/>
      <c r="E108" s="11"/>
      <c r="F108" s="4"/>
      <c r="G108" s="4"/>
      <c r="H108" s="4"/>
      <c r="I108" s="4"/>
      <c r="J108" s="4"/>
      <c r="K108" s="4"/>
      <c r="L108" s="28"/>
      <c r="M108" s="28"/>
      <c r="N108" s="28"/>
      <c r="O108" s="28"/>
      <c r="P108" s="41"/>
    </row>
    <row r="109" spans="1:27" s="5" customFormat="1" ht="15" x14ac:dyDescent="0.2">
      <c r="A109" s="3"/>
      <c r="B109" s="3"/>
      <c r="D109" s="11"/>
      <c r="E109" s="11"/>
      <c r="F109" s="4"/>
      <c r="G109" s="4"/>
      <c r="H109" s="4"/>
      <c r="I109" s="4"/>
      <c r="J109" s="4"/>
      <c r="K109" s="4"/>
      <c r="L109" s="28"/>
      <c r="M109" s="28"/>
      <c r="N109" s="28"/>
      <c r="O109" s="28"/>
      <c r="P109" s="41"/>
    </row>
    <row r="110" spans="1:27" s="5" customFormat="1" ht="15" x14ac:dyDescent="0.2">
      <c r="A110" s="3"/>
      <c r="B110" s="3"/>
      <c r="D110" s="11"/>
      <c r="E110" s="11"/>
      <c r="F110" s="4"/>
      <c r="G110" s="4"/>
      <c r="H110" s="4"/>
      <c r="I110" s="4"/>
      <c r="J110" s="4"/>
      <c r="K110" s="4"/>
      <c r="L110" s="28"/>
      <c r="M110" s="28"/>
      <c r="N110" s="28"/>
      <c r="O110" s="28"/>
      <c r="P110" s="41"/>
    </row>
    <row r="111" spans="1:27" s="5" customFormat="1" ht="15" x14ac:dyDescent="0.2">
      <c r="A111" s="3"/>
      <c r="B111" s="3"/>
      <c r="D111" s="11"/>
      <c r="E111" s="11"/>
      <c r="F111" s="4"/>
      <c r="G111" s="4"/>
      <c r="H111" s="4"/>
      <c r="I111" s="4"/>
      <c r="J111" s="4"/>
      <c r="K111" s="4"/>
      <c r="L111" s="28"/>
      <c r="M111" s="28"/>
      <c r="N111" s="28"/>
      <c r="O111" s="28"/>
      <c r="P111" s="41"/>
    </row>
    <row r="112" spans="1:27" s="5" customFormat="1" ht="15" x14ac:dyDescent="0.2">
      <c r="A112" s="3"/>
      <c r="B112" s="3"/>
      <c r="D112" s="11"/>
      <c r="E112" s="11"/>
      <c r="F112" s="4"/>
      <c r="G112" s="4"/>
      <c r="H112" s="4"/>
      <c r="I112" s="4"/>
      <c r="J112" s="4"/>
      <c r="K112" s="4"/>
      <c r="L112" s="28"/>
      <c r="M112" s="28"/>
      <c r="N112" s="28"/>
      <c r="O112" s="28"/>
      <c r="P112" s="41"/>
    </row>
    <row r="113" spans="1:27" s="5" customFormat="1" ht="15" x14ac:dyDescent="0.2">
      <c r="A113" s="3"/>
      <c r="B113" s="3"/>
      <c r="D113" s="11"/>
      <c r="E113" s="11"/>
      <c r="F113" s="4"/>
      <c r="G113" s="4"/>
      <c r="H113" s="4"/>
      <c r="I113" s="4"/>
      <c r="J113" s="4"/>
      <c r="K113" s="4"/>
      <c r="L113" s="28"/>
      <c r="M113" s="28"/>
      <c r="N113" s="28"/>
      <c r="O113" s="28"/>
      <c r="P113" s="41"/>
    </row>
    <row r="114" spans="1:27" s="7" customFormat="1" ht="15" x14ac:dyDescent="0.2">
      <c r="A114" s="8"/>
      <c r="B114" s="8"/>
      <c r="D114" s="39"/>
      <c r="E114" s="39"/>
      <c r="F114" s="66"/>
      <c r="G114" s="4"/>
      <c r="H114" s="66"/>
      <c r="I114" s="4"/>
      <c r="J114" s="66"/>
      <c r="K114" s="4"/>
      <c r="L114" s="67"/>
      <c r="M114" s="67"/>
      <c r="N114" s="67"/>
      <c r="O114" s="67"/>
      <c r="P114" s="312"/>
      <c r="Q114" s="312"/>
      <c r="R114" s="312"/>
      <c r="S114" s="312"/>
      <c r="T114" s="312"/>
      <c r="U114" s="312"/>
      <c r="V114" s="312"/>
      <c r="W114" s="312"/>
      <c r="X114" s="312"/>
      <c r="Y114" s="312"/>
      <c r="Z114" s="312"/>
      <c r="AA114" s="312"/>
    </row>
    <row r="115" spans="1:27" s="7" customFormat="1" ht="15" x14ac:dyDescent="0.2">
      <c r="A115" s="8"/>
      <c r="B115" s="8"/>
      <c r="D115" s="39"/>
      <c r="E115" s="39"/>
      <c r="F115" s="66"/>
      <c r="G115" s="4"/>
      <c r="H115" s="66"/>
      <c r="I115" s="4"/>
      <c r="J115" s="66"/>
      <c r="K115" s="4"/>
      <c r="L115" s="67"/>
      <c r="M115" s="67"/>
      <c r="N115" s="67"/>
      <c r="O115" s="67"/>
      <c r="P115" s="313"/>
      <c r="Q115" s="313"/>
      <c r="R115" s="313"/>
      <c r="S115" s="313"/>
      <c r="T115" s="313"/>
      <c r="U115" s="313"/>
      <c r="V115" s="313"/>
      <c r="W115" s="313"/>
      <c r="X115" s="313"/>
      <c r="Y115" s="313"/>
      <c r="Z115" s="313"/>
      <c r="AA115" s="313"/>
    </row>
    <row r="117" spans="1:27" s="19" customFormat="1" ht="15" x14ac:dyDescent="0.2">
      <c r="C117" s="80"/>
      <c r="D117" s="7"/>
      <c r="E117" s="7"/>
      <c r="F117" s="6"/>
      <c r="G117" s="6"/>
      <c r="H117" s="6"/>
      <c r="I117" s="6"/>
      <c r="J117" s="6"/>
      <c r="K117" s="6"/>
      <c r="L117" s="63"/>
      <c r="M117" s="63"/>
      <c r="N117" s="63"/>
      <c r="O117" s="63"/>
      <c r="P117" s="31"/>
    </row>
    <row r="118" spans="1:27" s="19" customFormat="1" ht="15" x14ac:dyDescent="0.2">
      <c r="C118" s="80"/>
      <c r="D118" s="7"/>
      <c r="E118" s="7"/>
      <c r="F118" s="6"/>
      <c r="G118" s="6"/>
      <c r="H118" s="6"/>
      <c r="I118" s="6"/>
      <c r="J118" s="6"/>
      <c r="K118" s="6"/>
      <c r="L118" s="63"/>
      <c r="M118" s="63"/>
      <c r="N118" s="63"/>
      <c r="O118" s="63"/>
      <c r="P118" s="31"/>
    </row>
    <row r="119" spans="1:27" s="3" customFormat="1" ht="15" x14ac:dyDescent="0.2">
      <c r="A119" s="19"/>
      <c r="B119" s="19"/>
      <c r="C119" s="80"/>
      <c r="D119" s="7"/>
      <c r="E119" s="7"/>
      <c r="F119" s="6"/>
      <c r="G119" s="6"/>
      <c r="H119" s="6"/>
      <c r="I119" s="6"/>
      <c r="J119" s="6"/>
      <c r="K119" s="6"/>
      <c r="L119" s="63"/>
      <c r="M119" s="63"/>
      <c r="N119" s="63"/>
      <c r="O119" s="63"/>
      <c r="P119" s="41"/>
    </row>
    <row r="120" spans="1:27" s="3" customFormat="1" ht="15" x14ac:dyDescent="0.2">
      <c r="A120" s="19"/>
      <c r="B120" s="19"/>
      <c r="C120" s="80"/>
      <c r="D120" s="7"/>
      <c r="E120" s="7"/>
      <c r="F120" s="6"/>
      <c r="G120" s="6"/>
      <c r="H120" s="6"/>
      <c r="I120" s="6"/>
      <c r="J120" s="6"/>
      <c r="K120" s="6"/>
      <c r="L120" s="63"/>
      <c r="M120" s="63"/>
      <c r="N120" s="63"/>
      <c r="O120" s="63"/>
      <c r="P120" s="41"/>
    </row>
  </sheetData>
  <mergeCells count="8">
    <mergeCell ref="P114:AA114"/>
    <mergeCell ref="P115:AA115"/>
    <mergeCell ref="P94:AA94"/>
    <mergeCell ref="P95:AA95"/>
    <mergeCell ref="P96:Z96"/>
    <mergeCell ref="P97:AA97"/>
    <mergeCell ref="P98:Z98"/>
    <mergeCell ref="P99:Z99"/>
  </mergeCells>
  <hyperlinks>
    <hyperlink ref="P4" r:id="rId1"/>
    <hyperlink ref="P3" r:id="rId2"/>
    <hyperlink ref="P6" r:id="rId3"/>
    <hyperlink ref="P7" r:id="rId4"/>
    <hyperlink ref="P9" r:id="rId5"/>
    <hyperlink ref="P10" r:id="rId6"/>
    <hyperlink ref="P30" r:id="rId7"/>
    <hyperlink ref="P31" r:id="rId8"/>
    <hyperlink ref="P29" r:id="rId9"/>
    <hyperlink ref="P28" r:id="rId10"/>
    <hyperlink ref="P27" r:id="rId11"/>
    <hyperlink ref="P26" r:id="rId12"/>
    <hyperlink ref="P25" r:id="rId13"/>
    <hyperlink ref="P24" r:id="rId14"/>
    <hyperlink ref="P23" r:id="rId15"/>
    <hyperlink ref="P22" r:id="rId16"/>
    <hyperlink ref="P21" r:id="rId17"/>
    <hyperlink ref="P20" r:id="rId18"/>
    <hyperlink ref="P19" r:id="rId19"/>
    <hyperlink ref="P18" r:id="rId20"/>
    <hyperlink ref="P54" r:id="rId21"/>
    <hyperlink ref="P53" r:id="rId22"/>
    <hyperlink ref="P52" r:id="rId23"/>
    <hyperlink ref="P51" r:id="rId24"/>
    <hyperlink ref="P50" r:id="rId25"/>
    <hyperlink ref="P49" r:id="rId26"/>
    <hyperlink ref="P48" r:id="rId27"/>
    <hyperlink ref="P47" r:id="rId28"/>
    <hyperlink ref="P46" r:id="rId29"/>
    <hyperlink ref="P45" r:id="rId30"/>
    <hyperlink ref="P44" r:id="rId31"/>
    <hyperlink ref="P43" r:id="rId32"/>
    <hyperlink ref="P42" r:id="rId33"/>
    <hyperlink ref="P41" r:id="rId34"/>
    <hyperlink ref="P40" r:id="rId35"/>
    <hyperlink ref="P39" r:id="rId36"/>
    <hyperlink ref="P38" r:id="rId37"/>
    <hyperlink ref="P37" r:id="rId38"/>
    <hyperlink ref="P36" r:id="rId39"/>
    <hyperlink ref="P35" r:id="rId40"/>
    <hyperlink ref="P34" r:id="rId41"/>
    <hyperlink ref="P33" r:id="rId42"/>
    <hyperlink ref="P76" r:id="rId43"/>
    <hyperlink ref="P75" r:id="rId44"/>
    <hyperlink ref="P74" r:id="rId45"/>
    <hyperlink ref="P73" r:id="rId46"/>
    <hyperlink ref="P72" r:id="rId47"/>
    <hyperlink ref="P70" r:id="rId48"/>
    <hyperlink ref="P69" r:id="rId49"/>
    <hyperlink ref="P68" r:id="rId50"/>
    <hyperlink ref="P71" r:id="rId51"/>
    <hyperlink ref="P67" r:id="rId52"/>
    <hyperlink ref="P66" r:id="rId53"/>
    <hyperlink ref="P65" r:id="rId54"/>
    <hyperlink ref="P62" r:id="rId55"/>
    <hyperlink ref="P61" r:id="rId56"/>
    <hyperlink ref="P64" r:id="rId57"/>
    <hyperlink ref="P63" r:id="rId58"/>
    <hyperlink ref="P60" r:id="rId59"/>
    <hyperlink ref="P59" r:id="rId60"/>
    <hyperlink ref="P58" r:id="rId61"/>
    <hyperlink ref="P57" r:id="rId62"/>
    <hyperlink ref="P91" r:id="rId63"/>
    <hyperlink ref="P90" r:id="rId64"/>
    <hyperlink ref="P89" r:id="rId65"/>
    <hyperlink ref="P88" r:id="rId66"/>
    <hyperlink ref="P87" r:id="rId67"/>
    <hyperlink ref="P86" r:id="rId68"/>
    <hyperlink ref="P85" r:id="rId69"/>
    <hyperlink ref="P84" r:id="rId70"/>
    <hyperlink ref="P83" r:id="rId71"/>
    <hyperlink ref="P82" r:id="rId72"/>
    <hyperlink ref="P81" r:id="rId73"/>
    <hyperlink ref="P80" r:id="rId74"/>
    <hyperlink ref="P79" r:id="rId75"/>
    <hyperlink ref="P78" r:id="rId76"/>
    <hyperlink ref="P105" r:id="rId77"/>
    <hyperlink ref="P103" r:id="rId78"/>
    <hyperlink ref="P104" r:id="rId79"/>
  </hyperlinks>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5"/>
  <sheetViews>
    <sheetView zoomScaleNormal="100" workbookViewId="0">
      <pane ySplit="1" topLeftCell="A471" activePane="bottomLeft" state="frozen"/>
      <selection pane="bottomLeft" activeCell="D497" sqref="D497"/>
    </sheetView>
  </sheetViews>
  <sheetFormatPr baseColWidth="10" defaultColWidth="11.42578125" defaultRowHeight="12.75" x14ac:dyDescent="0.25"/>
  <cols>
    <col min="1" max="1" width="11.42578125" style="19"/>
    <col min="2" max="2" width="51.42578125" style="19" bestFit="1" customWidth="1"/>
    <col min="3" max="3" width="14.5703125" style="19" bestFit="1" customWidth="1"/>
    <col min="4" max="4" width="48" style="20" customWidth="1"/>
    <col min="5" max="5" width="39.5703125" style="20" customWidth="1"/>
    <col min="6" max="6" width="26.140625" style="21" hidden="1" customWidth="1"/>
    <col min="7" max="7" width="14.7109375" style="4" bestFit="1" customWidth="1"/>
    <col min="8" max="8" width="15" style="21" hidden="1" customWidth="1"/>
    <col min="9" max="9" width="15" style="21" customWidth="1"/>
    <col min="10" max="10" width="14.5703125" style="21" hidden="1" customWidth="1"/>
    <col min="11" max="11" width="14.5703125" style="21" customWidth="1"/>
    <col min="12" max="12" width="8.140625" style="4" bestFit="1" customWidth="1"/>
    <col min="13" max="16384" width="11.42578125" style="19"/>
  </cols>
  <sheetData>
    <row r="1" spans="1:18" s="2" customFormat="1" ht="51" x14ac:dyDescent="0.25">
      <c r="A1" s="12" t="s">
        <v>142</v>
      </c>
      <c r="B1" s="12" t="s">
        <v>144</v>
      </c>
      <c r="C1" s="2" t="s">
        <v>143</v>
      </c>
      <c r="D1" s="12" t="s">
        <v>126</v>
      </c>
      <c r="E1" s="2" t="s">
        <v>126</v>
      </c>
      <c r="F1" s="45" t="s">
        <v>1157</v>
      </c>
      <c r="G1" s="71" t="s">
        <v>1156</v>
      </c>
      <c r="H1" s="45" t="s">
        <v>1222</v>
      </c>
      <c r="I1" s="71" t="s">
        <v>1223</v>
      </c>
      <c r="J1" s="45" t="s">
        <v>1224</v>
      </c>
      <c r="K1" s="71" t="s">
        <v>1225</v>
      </c>
      <c r="L1" s="13" t="s">
        <v>687</v>
      </c>
      <c r="M1" s="13" t="s">
        <v>688</v>
      </c>
      <c r="N1" s="13" t="s">
        <v>1100</v>
      </c>
      <c r="O1" s="13" t="s">
        <v>1101</v>
      </c>
      <c r="P1" s="2" t="s">
        <v>141</v>
      </c>
    </row>
    <row r="2" spans="1:18" x14ac:dyDescent="0.25">
      <c r="A2" s="14"/>
      <c r="B2" s="14"/>
      <c r="C2" s="14"/>
      <c r="D2" s="15"/>
      <c r="E2" s="16"/>
      <c r="F2" s="4"/>
      <c r="G2" s="72"/>
      <c r="H2" s="4"/>
      <c r="I2" s="72"/>
      <c r="J2" s="4"/>
      <c r="K2" s="72"/>
      <c r="L2" s="17"/>
      <c r="M2" s="17"/>
      <c r="N2" s="17"/>
      <c r="O2" s="17"/>
      <c r="P2" s="18" t="s">
        <v>4</v>
      </c>
      <c r="Q2" s="14"/>
      <c r="R2" s="14"/>
    </row>
    <row r="3" spans="1:18" ht="38.25" x14ac:dyDescent="0.25">
      <c r="A3" s="14" t="s">
        <v>2</v>
      </c>
      <c r="B3" s="14" t="s">
        <v>3</v>
      </c>
      <c r="C3" s="14" t="s">
        <v>1313</v>
      </c>
      <c r="D3" s="15" t="s">
        <v>19</v>
      </c>
      <c r="E3" s="16" t="s">
        <v>21</v>
      </c>
      <c r="F3" s="4">
        <v>3816</v>
      </c>
      <c r="G3" s="72">
        <f>SUM(F3*1.05)</f>
        <v>4006.8</v>
      </c>
      <c r="H3" s="4">
        <f>SUM(J3/1.19)</f>
        <v>4770</v>
      </c>
      <c r="I3" s="72">
        <f>SUM(G3*1.25)</f>
        <v>5008.5</v>
      </c>
      <c r="J3" s="4">
        <v>5676.3</v>
      </c>
      <c r="K3" s="72">
        <f>SUM(I3*1.19)</f>
        <v>5960.1149999999998</v>
      </c>
      <c r="L3" s="17"/>
      <c r="M3" s="17"/>
      <c r="N3" s="17"/>
      <c r="O3" s="17"/>
      <c r="P3" s="18" t="s">
        <v>4</v>
      </c>
      <c r="Q3" s="14"/>
      <c r="R3" s="14"/>
    </row>
    <row r="4" spans="1:18" ht="38.25" x14ac:dyDescent="0.25">
      <c r="A4" s="14" t="s">
        <v>2</v>
      </c>
      <c r="B4" s="14" t="s">
        <v>3</v>
      </c>
      <c r="C4" s="14" t="s">
        <v>1314</v>
      </c>
      <c r="D4" s="47" t="s">
        <v>20</v>
      </c>
      <c r="E4" s="47" t="s">
        <v>22</v>
      </c>
      <c r="F4" s="4">
        <v>2544</v>
      </c>
      <c r="G4" s="72">
        <f>SUM(F4*1.05)</f>
        <v>2671.2000000000003</v>
      </c>
      <c r="H4" s="4">
        <f>SUM(J4/1.19)</f>
        <v>3180</v>
      </c>
      <c r="I4" s="72">
        <f>SUM(G4*1.25)</f>
        <v>3339.0000000000005</v>
      </c>
      <c r="J4" s="4">
        <v>3784.2</v>
      </c>
      <c r="K4" s="72">
        <f>SUM(I4*1.19)</f>
        <v>3973.4100000000003</v>
      </c>
      <c r="L4" s="17"/>
      <c r="M4" s="17"/>
      <c r="N4" s="17"/>
      <c r="O4" s="17"/>
      <c r="P4" s="18" t="s">
        <v>18</v>
      </c>
      <c r="Q4" s="14"/>
      <c r="R4" s="14"/>
    </row>
    <row r="5" spans="1:18" x14ac:dyDescent="0.25">
      <c r="A5" s="14" t="s">
        <v>2</v>
      </c>
      <c r="B5" s="14" t="s">
        <v>3</v>
      </c>
      <c r="C5" s="14" t="s">
        <v>0</v>
      </c>
      <c r="D5" s="15" t="s">
        <v>5</v>
      </c>
      <c r="E5" s="15" t="s">
        <v>7</v>
      </c>
      <c r="F5" s="4">
        <v>1007</v>
      </c>
      <c r="G5" s="72">
        <f>SUM(F5*1.05)</f>
        <v>1057.3500000000001</v>
      </c>
      <c r="H5" s="4">
        <f>SUM(J5/1.19)</f>
        <v>1258.747899159664</v>
      </c>
      <c r="I5" s="72">
        <f>SUM(G5*1.25)</f>
        <v>1321.6875000000002</v>
      </c>
      <c r="J5" s="4">
        <v>1497.91</v>
      </c>
      <c r="K5" s="72">
        <f>SUM(I5*1.19)</f>
        <v>1572.8081250000002</v>
      </c>
      <c r="L5" s="17"/>
      <c r="M5" s="17"/>
      <c r="N5" s="17"/>
      <c r="O5" s="17"/>
      <c r="P5" s="18" t="s">
        <v>4</v>
      </c>
      <c r="Q5" s="14"/>
      <c r="R5" s="14"/>
    </row>
    <row r="6" spans="1:18" x14ac:dyDescent="0.25">
      <c r="A6" s="14" t="s">
        <v>2</v>
      </c>
      <c r="B6" s="14" t="s">
        <v>3</v>
      </c>
      <c r="C6" s="14" t="s">
        <v>1</v>
      </c>
      <c r="D6" s="15" t="s">
        <v>6</v>
      </c>
      <c r="E6" s="15" t="s">
        <v>8</v>
      </c>
      <c r="F6" s="4">
        <v>1007</v>
      </c>
      <c r="G6" s="72">
        <f>SUM(F6*1.05)</f>
        <v>1057.3500000000001</v>
      </c>
      <c r="H6" s="4">
        <f>SUM(J6/1.19)</f>
        <v>1258.747899159664</v>
      </c>
      <c r="I6" s="72">
        <f>SUM(G6*1.25)</f>
        <v>1321.6875000000002</v>
      </c>
      <c r="J6" s="4">
        <v>1497.91</v>
      </c>
      <c r="K6" s="72">
        <f>SUM(I6*1.19)</f>
        <v>1572.8081250000002</v>
      </c>
      <c r="L6" s="17"/>
      <c r="M6" s="17"/>
      <c r="N6" s="17"/>
      <c r="O6" s="17"/>
      <c r="P6" s="18" t="s">
        <v>4</v>
      </c>
      <c r="Q6" s="14"/>
      <c r="R6" s="14"/>
    </row>
    <row r="7" spans="1:18" ht="25.5" x14ac:dyDescent="0.25">
      <c r="A7" s="14" t="s">
        <v>2</v>
      </c>
      <c r="B7" s="14" t="s">
        <v>3</v>
      </c>
      <c r="C7" s="14" t="s">
        <v>12</v>
      </c>
      <c r="D7" s="15" t="s">
        <v>1177</v>
      </c>
      <c r="E7" s="15" t="s">
        <v>1174</v>
      </c>
      <c r="F7" s="79" t="s">
        <v>1191</v>
      </c>
      <c r="G7" s="79" t="s">
        <v>1191</v>
      </c>
      <c r="H7" s="79" t="s">
        <v>1191</v>
      </c>
      <c r="I7" s="79" t="s">
        <v>1191</v>
      </c>
      <c r="J7" s="79" t="s">
        <v>1191</v>
      </c>
      <c r="K7" s="79" t="s">
        <v>1191</v>
      </c>
      <c r="L7" s="17"/>
      <c r="M7" s="17" t="s">
        <v>695</v>
      </c>
      <c r="N7" s="17"/>
      <c r="O7" s="17"/>
      <c r="P7" s="18" t="s">
        <v>4</v>
      </c>
      <c r="Q7" s="14"/>
      <c r="R7" s="14"/>
    </row>
    <row r="8" spans="1:18" s="32" customFormat="1" ht="25.5" x14ac:dyDescent="0.25">
      <c r="A8" s="14" t="s">
        <v>2</v>
      </c>
      <c r="B8" s="14" t="s">
        <v>3</v>
      </c>
      <c r="C8" s="14" t="s">
        <v>14</v>
      </c>
      <c r="D8" s="15" t="s">
        <v>16</v>
      </c>
      <c r="E8" s="15" t="s">
        <v>17</v>
      </c>
      <c r="F8" s="4">
        <v>1136</v>
      </c>
      <c r="G8" s="72">
        <f>SUM(F8*1.05)</f>
        <v>1192.8</v>
      </c>
      <c r="H8" s="4">
        <f>SUM(J8/1.19)</f>
        <v>1420</v>
      </c>
      <c r="I8" s="72">
        <f>SUM(G8*1.25)</f>
        <v>1491</v>
      </c>
      <c r="J8" s="4">
        <v>1689.8</v>
      </c>
      <c r="K8" s="72">
        <f>SUM(I8*1.19)</f>
        <v>1774.29</v>
      </c>
      <c r="L8" s="17"/>
      <c r="M8" s="17"/>
      <c r="N8" s="17"/>
      <c r="O8" s="17"/>
      <c r="P8" s="18" t="s">
        <v>15</v>
      </c>
      <c r="Q8" s="14"/>
    </row>
    <row r="9" spans="1:18" s="32" customFormat="1" ht="15" x14ac:dyDescent="0.25">
      <c r="A9" s="14"/>
      <c r="B9" s="14"/>
      <c r="C9" s="14"/>
      <c r="D9" s="15"/>
      <c r="E9" s="15"/>
      <c r="F9" s="4"/>
      <c r="G9" s="4"/>
      <c r="H9" s="4"/>
      <c r="I9" s="4"/>
      <c r="J9" s="4"/>
      <c r="K9" s="4"/>
      <c r="L9" s="17"/>
      <c r="M9" s="17"/>
      <c r="N9" s="17"/>
      <c r="O9" s="17"/>
      <c r="P9" s="14"/>
      <c r="Q9" s="14"/>
    </row>
    <row r="10" spans="1:18" s="32" customFormat="1" ht="15" x14ac:dyDescent="0.25">
      <c r="A10" s="30" t="s">
        <v>23</v>
      </c>
      <c r="B10" s="30" t="s">
        <v>1178</v>
      </c>
      <c r="C10" s="30" t="s">
        <v>24</v>
      </c>
      <c r="D10" s="48" t="s">
        <v>25</v>
      </c>
      <c r="E10" s="48" t="s">
        <v>33</v>
      </c>
      <c r="F10" s="50">
        <v>2809</v>
      </c>
      <c r="G10" s="73">
        <f>SUM(F10*1.05)</f>
        <v>2949.4500000000003</v>
      </c>
      <c r="H10" s="50">
        <f>SUM(J10/1.19)</f>
        <v>3511.2521008403364</v>
      </c>
      <c r="I10" s="73">
        <f>SUM(G10*1.25)</f>
        <v>3686.8125000000005</v>
      </c>
      <c r="J10" s="50">
        <v>4178.3900000000003</v>
      </c>
      <c r="K10" s="73">
        <f>SUM(I10*1.19)</f>
        <v>4387.3068750000002</v>
      </c>
      <c r="L10" s="51"/>
      <c r="M10" s="51"/>
      <c r="N10" s="51"/>
      <c r="O10" s="51" t="s">
        <v>695</v>
      </c>
      <c r="P10" s="31" t="s">
        <v>32</v>
      </c>
    </row>
    <row r="11" spans="1:18" s="32" customFormat="1" ht="15" x14ac:dyDescent="0.25">
      <c r="A11" s="30" t="s">
        <v>23</v>
      </c>
      <c r="B11" s="30" t="s">
        <v>1178</v>
      </c>
      <c r="C11" s="30" t="s">
        <v>26</v>
      </c>
      <c r="D11" s="48" t="s">
        <v>27</v>
      </c>
      <c r="E11" s="48" t="s">
        <v>34</v>
      </c>
      <c r="F11" s="50">
        <v>689</v>
      </c>
      <c r="G11" s="73">
        <f>SUM(F11*1.05)</f>
        <v>723.45</v>
      </c>
      <c r="H11" s="50">
        <f>SUM(J11/1.19)</f>
        <v>861.25210084033631</v>
      </c>
      <c r="I11" s="73">
        <f>SUM(G11*1.25)</f>
        <v>904.3125</v>
      </c>
      <c r="J11" s="50">
        <v>1024.8900000000001</v>
      </c>
      <c r="K11" s="73">
        <f>SUM(I11*1.19)</f>
        <v>1076.131875</v>
      </c>
      <c r="L11" s="51"/>
      <c r="M11" s="51"/>
      <c r="N11" s="51"/>
      <c r="O11" s="51" t="s">
        <v>695</v>
      </c>
      <c r="P11" s="31" t="s">
        <v>32</v>
      </c>
    </row>
    <row r="12" spans="1:18" s="32" customFormat="1" ht="15" x14ac:dyDescent="0.25">
      <c r="A12" s="30" t="s">
        <v>23</v>
      </c>
      <c r="B12" s="30" t="s">
        <v>1178</v>
      </c>
      <c r="C12" s="30" t="s">
        <v>29</v>
      </c>
      <c r="D12" s="48" t="s">
        <v>28</v>
      </c>
      <c r="E12" s="48" t="s">
        <v>35</v>
      </c>
      <c r="F12" s="50">
        <v>402.8</v>
      </c>
      <c r="G12" s="73">
        <f>SUM(F12*1.05)</f>
        <v>422.94000000000005</v>
      </c>
      <c r="H12" s="50">
        <f>SUM(J12/1.19)</f>
        <v>503.50420168067228</v>
      </c>
      <c r="I12" s="73">
        <f>SUM(G12*1.25)</f>
        <v>528.67500000000007</v>
      </c>
      <c r="J12" s="50">
        <v>599.16999999999996</v>
      </c>
      <c r="K12" s="73">
        <f>SUM(I12*1.19)</f>
        <v>629.1232500000001</v>
      </c>
      <c r="L12" s="51"/>
      <c r="M12" s="51"/>
      <c r="N12" s="51"/>
      <c r="O12" s="51" t="s">
        <v>695</v>
      </c>
      <c r="P12" s="31" t="s">
        <v>32</v>
      </c>
    </row>
    <row r="13" spans="1:18" s="32" customFormat="1" ht="15" x14ac:dyDescent="0.25">
      <c r="A13" s="30" t="s">
        <v>23</v>
      </c>
      <c r="B13" s="30" t="s">
        <v>1178</v>
      </c>
      <c r="C13" s="30" t="s">
        <v>31</v>
      </c>
      <c r="D13" s="48" t="s">
        <v>30</v>
      </c>
      <c r="E13" s="48" t="s">
        <v>36</v>
      </c>
      <c r="F13" s="50">
        <v>1987.5</v>
      </c>
      <c r="G13" s="73">
        <f>SUM(F13*1.05)</f>
        <v>2086.875</v>
      </c>
      <c r="H13" s="50">
        <f>SUM(J13/1.19)</f>
        <v>2484.3781512605042</v>
      </c>
      <c r="I13" s="73">
        <f>SUM(G13*1.25)</f>
        <v>2608.59375</v>
      </c>
      <c r="J13" s="50">
        <v>2956.41</v>
      </c>
      <c r="K13" s="73">
        <f>SUM(I13*1.19)</f>
        <v>3104.2265625</v>
      </c>
      <c r="L13" s="51"/>
      <c r="M13" s="51"/>
      <c r="N13" s="51"/>
      <c r="O13" s="51" t="s">
        <v>695</v>
      </c>
      <c r="P13" s="31" t="s">
        <v>32</v>
      </c>
    </row>
    <row r="14" spans="1:18" s="32" customFormat="1" ht="15" x14ac:dyDescent="0.25">
      <c r="A14" s="30"/>
      <c r="B14" s="30"/>
      <c r="C14" s="30"/>
      <c r="D14" s="48"/>
      <c r="E14" s="48"/>
      <c r="F14" s="50"/>
      <c r="G14" s="73"/>
      <c r="H14" s="50"/>
      <c r="I14" s="73"/>
      <c r="J14" s="50"/>
      <c r="K14" s="73"/>
      <c r="L14" s="51"/>
      <c r="M14" s="51"/>
      <c r="N14" s="51"/>
      <c r="O14" s="51"/>
      <c r="P14" s="31"/>
    </row>
    <row r="15" spans="1:18" s="32" customFormat="1" ht="15" x14ac:dyDescent="0.25">
      <c r="A15" s="30" t="s">
        <v>23</v>
      </c>
      <c r="B15" s="30" t="s">
        <v>1116</v>
      </c>
      <c r="C15" s="30" t="s">
        <v>37</v>
      </c>
      <c r="D15" s="48" t="s">
        <v>42</v>
      </c>
      <c r="E15" s="48" t="s">
        <v>43</v>
      </c>
      <c r="F15" s="50">
        <v>2809</v>
      </c>
      <c r="G15" s="73">
        <f>SUM(F15*1.05)</f>
        <v>2949.4500000000003</v>
      </c>
      <c r="H15" s="50">
        <f>SUM(J15/1.19)</f>
        <v>3511.2521008403364</v>
      </c>
      <c r="I15" s="73">
        <f>SUM(G15*1.25)</f>
        <v>3686.8125000000005</v>
      </c>
      <c r="J15" s="50">
        <v>4178.3900000000003</v>
      </c>
      <c r="K15" s="73">
        <f>SUM(I15*1.19)</f>
        <v>4387.3068750000002</v>
      </c>
      <c r="L15" s="51"/>
      <c r="M15" s="51"/>
      <c r="N15" s="51"/>
      <c r="O15" s="51" t="s">
        <v>695</v>
      </c>
      <c r="P15" s="31" t="s">
        <v>44</v>
      </c>
    </row>
    <row r="16" spans="1:18" s="32" customFormat="1" ht="15" x14ac:dyDescent="0.25">
      <c r="A16" s="30" t="s">
        <v>23</v>
      </c>
      <c r="B16" s="30" t="s">
        <v>1116</v>
      </c>
      <c r="C16" s="30" t="s">
        <v>38</v>
      </c>
      <c r="D16" s="48" t="s">
        <v>40</v>
      </c>
      <c r="E16" s="48" t="s">
        <v>1129</v>
      </c>
      <c r="F16" s="50">
        <v>689</v>
      </c>
      <c r="G16" s="73">
        <f>SUM(F16*1.05)</f>
        <v>723.45</v>
      </c>
      <c r="H16" s="50">
        <f>SUM(J16/1.19)</f>
        <v>861.25210084033631</v>
      </c>
      <c r="I16" s="73">
        <f>SUM(G16*1.25)</f>
        <v>904.3125</v>
      </c>
      <c r="J16" s="50">
        <v>1024.8900000000001</v>
      </c>
      <c r="K16" s="73">
        <f>SUM(I16*1.19)</f>
        <v>1076.131875</v>
      </c>
      <c r="L16" s="51"/>
      <c r="M16" s="51"/>
      <c r="N16" s="51"/>
      <c r="O16" s="51" t="s">
        <v>695</v>
      </c>
      <c r="P16" s="31" t="s">
        <v>44</v>
      </c>
    </row>
    <row r="17" spans="1:16" s="32" customFormat="1" ht="15" x14ac:dyDescent="0.25">
      <c r="A17" s="30" t="s">
        <v>23</v>
      </c>
      <c r="B17" s="30" t="s">
        <v>1116</v>
      </c>
      <c r="C17" s="30" t="s">
        <v>39</v>
      </c>
      <c r="D17" s="48" t="s">
        <v>41</v>
      </c>
      <c r="E17" s="48" t="s">
        <v>1130</v>
      </c>
      <c r="F17" s="50">
        <v>402.8</v>
      </c>
      <c r="G17" s="73">
        <f>SUM(F17*1.05)</f>
        <v>422.94000000000005</v>
      </c>
      <c r="H17" s="50">
        <f>SUM(J17/1.19)</f>
        <v>503.50420168067228</v>
      </c>
      <c r="I17" s="73">
        <f>SUM(G17*1.25)</f>
        <v>528.67500000000007</v>
      </c>
      <c r="J17" s="50">
        <v>599.16999999999996</v>
      </c>
      <c r="K17" s="73">
        <f>SUM(I17*1.19)</f>
        <v>629.1232500000001</v>
      </c>
      <c r="L17" s="51"/>
      <c r="M17" s="51"/>
      <c r="N17" s="51"/>
      <c r="O17" s="51" t="s">
        <v>695</v>
      </c>
      <c r="P17" s="31" t="s">
        <v>44</v>
      </c>
    </row>
    <row r="18" spans="1:16" s="5" customFormat="1" x14ac:dyDescent="0.25">
      <c r="D18" s="8"/>
      <c r="E18" s="7"/>
      <c r="F18" s="4"/>
      <c r="G18" s="72"/>
      <c r="H18" s="4"/>
      <c r="I18" s="72"/>
      <c r="J18" s="4"/>
      <c r="K18" s="72"/>
      <c r="L18" s="28"/>
      <c r="M18" s="28"/>
      <c r="N18" s="28"/>
      <c r="O18" s="28"/>
      <c r="P18" s="34" t="s">
        <v>89</v>
      </c>
    </row>
    <row r="19" spans="1:16" s="5" customFormat="1" ht="25.5" x14ac:dyDescent="0.25">
      <c r="A19" s="5" t="s">
        <v>45</v>
      </c>
      <c r="B19" s="5" t="s">
        <v>46</v>
      </c>
      <c r="C19" s="5" t="s">
        <v>48</v>
      </c>
      <c r="D19" s="8" t="s">
        <v>47</v>
      </c>
      <c r="E19" s="7" t="s">
        <v>49</v>
      </c>
      <c r="F19" s="4">
        <v>3116.4</v>
      </c>
      <c r="G19" s="72">
        <f>SUM(F19*1.05)</f>
        <v>3272.2200000000003</v>
      </c>
      <c r="H19" s="4">
        <f>SUM(J19/1.19)</f>
        <v>3895.5042016806719</v>
      </c>
      <c r="I19" s="72">
        <f>SUM(G19*1.25)</f>
        <v>4090.2750000000005</v>
      </c>
      <c r="J19" s="4">
        <v>4635.6499999999996</v>
      </c>
      <c r="K19" s="72">
        <f>SUM(I19*1.19)</f>
        <v>4867.4272500000006</v>
      </c>
      <c r="L19" s="28"/>
      <c r="M19" s="28"/>
      <c r="N19" s="28"/>
      <c r="O19" s="28" t="s">
        <v>695</v>
      </c>
      <c r="P19" s="34" t="s">
        <v>89</v>
      </c>
    </row>
    <row r="20" spans="1:16" s="5" customFormat="1" ht="25.5" x14ac:dyDescent="0.25">
      <c r="A20" s="5" t="s">
        <v>45</v>
      </c>
      <c r="B20" s="5" t="s">
        <v>46</v>
      </c>
      <c r="C20" s="5" t="s">
        <v>1230</v>
      </c>
      <c r="D20" s="8" t="s">
        <v>1228</v>
      </c>
      <c r="E20" s="7" t="s">
        <v>1229</v>
      </c>
      <c r="F20" s="4">
        <v>3788</v>
      </c>
      <c r="G20" s="72">
        <f>SUM(F20*1.05)</f>
        <v>3977.4</v>
      </c>
      <c r="H20" s="4">
        <f>SUM(J20/1.19)</f>
        <v>4735</v>
      </c>
      <c r="I20" s="72">
        <f>SUM(G20*1.25)</f>
        <v>4971.75</v>
      </c>
      <c r="J20" s="4">
        <v>5634.65</v>
      </c>
      <c r="K20" s="72">
        <f>SUM(I20*1.19)</f>
        <v>5916.3824999999997</v>
      </c>
      <c r="L20" s="28"/>
      <c r="M20" s="28" t="s">
        <v>695</v>
      </c>
      <c r="N20" s="28"/>
      <c r="O20" s="28"/>
      <c r="P20" s="34" t="s">
        <v>89</v>
      </c>
    </row>
    <row r="21" spans="1:16" s="5" customFormat="1" x14ac:dyDescent="0.25">
      <c r="D21" s="8"/>
      <c r="E21" s="7"/>
      <c r="F21" s="4"/>
      <c r="G21" s="72"/>
      <c r="H21" s="4"/>
      <c r="I21" s="72"/>
      <c r="J21" s="4"/>
      <c r="K21" s="72"/>
      <c r="L21" s="28"/>
      <c r="M21" s="28"/>
      <c r="N21" s="28"/>
      <c r="O21" s="28"/>
    </row>
    <row r="22" spans="1:16" s="5" customFormat="1" ht="25.5" x14ac:dyDescent="0.25">
      <c r="A22" s="5" t="s">
        <v>51</v>
      </c>
      <c r="B22" s="5" t="s">
        <v>50</v>
      </c>
      <c r="C22" s="5" t="s">
        <v>52</v>
      </c>
      <c r="D22" s="8" t="s">
        <v>60</v>
      </c>
      <c r="E22" s="7" t="s">
        <v>55</v>
      </c>
      <c r="F22" s="4">
        <v>3788</v>
      </c>
      <c r="G22" s="72">
        <f>SUM(F22*1.05)</f>
        <v>3977.4</v>
      </c>
      <c r="H22" s="4">
        <f>SUM(J22/1.19)</f>
        <v>4735</v>
      </c>
      <c r="I22" s="72">
        <f>SUM(G22*1.25)</f>
        <v>4971.75</v>
      </c>
      <c r="J22" s="4">
        <v>5634.65</v>
      </c>
      <c r="K22" s="72">
        <f>SUM(I22*1.19)</f>
        <v>5916.3824999999997</v>
      </c>
      <c r="L22" s="28"/>
      <c r="M22" s="28" t="s">
        <v>695</v>
      </c>
      <c r="N22" s="28"/>
      <c r="O22" s="28"/>
      <c r="P22" s="34" t="s">
        <v>54</v>
      </c>
    </row>
    <row r="23" spans="1:16" s="5" customFormat="1" ht="38.25" x14ac:dyDescent="0.25">
      <c r="A23" s="5" t="s">
        <v>51</v>
      </c>
      <c r="B23" s="5" t="s">
        <v>50</v>
      </c>
      <c r="C23" s="5" t="s">
        <v>53</v>
      </c>
      <c r="D23" s="8" t="s">
        <v>59</v>
      </c>
      <c r="E23" s="7" t="s">
        <v>56</v>
      </c>
      <c r="F23" s="4">
        <v>3116.4</v>
      </c>
      <c r="G23" s="72">
        <f>SUM(F23*1.05)</f>
        <v>3272.2200000000003</v>
      </c>
      <c r="H23" s="4">
        <f>SUM(J23/1.19)</f>
        <v>3895.5042016806719</v>
      </c>
      <c r="I23" s="72">
        <f>SUM(G23*1.25)</f>
        <v>4090.2750000000005</v>
      </c>
      <c r="J23" s="4">
        <v>4635.6499999999996</v>
      </c>
      <c r="K23" s="72">
        <f>SUM(I23*1.19)</f>
        <v>4867.4272500000006</v>
      </c>
      <c r="L23" s="28"/>
      <c r="M23" s="28"/>
      <c r="N23" s="28"/>
      <c r="O23" s="28" t="s">
        <v>695</v>
      </c>
      <c r="P23" s="35" t="s">
        <v>54</v>
      </c>
    </row>
    <row r="24" spans="1:16" s="5" customFormat="1" x14ac:dyDescent="0.25">
      <c r="D24" s="8"/>
      <c r="E24" s="7"/>
      <c r="F24" s="4"/>
      <c r="G24" s="72"/>
      <c r="H24" s="4"/>
      <c r="I24" s="72"/>
      <c r="J24" s="4"/>
      <c r="K24" s="72"/>
      <c r="L24" s="28"/>
      <c r="M24" s="28"/>
      <c r="N24" s="28"/>
      <c r="O24" s="28"/>
    </row>
    <row r="25" spans="1:16" s="5" customFormat="1" ht="38.25" x14ac:dyDescent="0.25">
      <c r="A25" s="5" t="s">
        <v>51</v>
      </c>
      <c r="B25" s="5" t="s">
        <v>61</v>
      </c>
      <c r="C25" s="5" t="s">
        <v>62</v>
      </c>
      <c r="D25" s="8" t="s">
        <v>58</v>
      </c>
      <c r="E25" s="7" t="s">
        <v>65</v>
      </c>
      <c r="F25" s="4">
        <v>3116.4</v>
      </c>
      <c r="G25" s="72">
        <f>SUM(F25*1.05)</f>
        <v>3272.2200000000003</v>
      </c>
      <c r="H25" s="4">
        <f>SUM(J25/1.19)</f>
        <v>3895.5042016806719</v>
      </c>
      <c r="I25" s="72">
        <f t="shared" ref="I25:I32" si="0">SUM(G25*1.25)</f>
        <v>4090.2750000000005</v>
      </c>
      <c r="J25" s="4">
        <v>4635.6499999999996</v>
      </c>
      <c r="K25" s="72">
        <f>SUM(I25*1.19)</f>
        <v>4867.4272500000006</v>
      </c>
      <c r="L25" s="28"/>
      <c r="M25" s="28"/>
      <c r="N25" s="28"/>
      <c r="O25" s="28" t="s">
        <v>695</v>
      </c>
      <c r="P25" s="34" t="s">
        <v>66</v>
      </c>
    </row>
    <row r="26" spans="1:16" s="5" customFormat="1" ht="38.25" x14ac:dyDescent="0.25">
      <c r="A26" s="5" t="s">
        <v>51</v>
      </c>
      <c r="B26" s="5" t="s">
        <v>61</v>
      </c>
      <c r="C26" s="5" t="s">
        <v>63</v>
      </c>
      <c r="D26" s="8" t="s">
        <v>57</v>
      </c>
      <c r="E26" s="7" t="s">
        <v>64</v>
      </c>
      <c r="F26" s="4">
        <v>3788</v>
      </c>
      <c r="G26" s="72">
        <f>SUM(F26*1.05)</f>
        <v>3977.4</v>
      </c>
      <c r="H26" s="4">
        <f>SUM(J26/1.19)</f>
        <v>4735</v>
      </c>
      <c r="I26" s="72">
        <f t="shared" si="0"/>
        <v>4971.75</v>
      </c>
      <c r="J26" s="4">
        <v>5634.65</v>
      </c>
      <c r="K26" s="72">
        <f>SUM(I26*1.19)</f>
        <v>5916.3824999999997</v>
      </c>
      <c r="L26" s="28"/>
      <c r="M26" s="28" t="s">
        <v>695</v>
      </c>
      <c r="N26" s="28"/>
      <c r="O26" s="28"/>
      <c r="P26" s="34" t="s">
        <v>66</v>
      </c>
    </row>
    <row r="27" spans="1:16" s="5" customFormat="1" x14ac:dyDescent="0.25">
      <c r="C27" s="3"/>
      <c r="D27" s="8"/>
      <c r="E27" s="7"/>
      <c r="F27" s="4"/>
      <c r="G27" s="72"/>
      <c r="H27" s="4"/>
      <c r="I27" s="72">
        <f t="shared" si="0"/>
        <v>0</v>
      </c>
      <c r="J27" s="4"/>
      <c r="K27" s="72"/>
      <c r="L27" s="28"/>
      <c r="M27" s="28"/>
      <c r="N27" s="28"/>
      <c r="O27" s="28"/>
    </row>
    <row r="28" spans="1:16" s="5" customFormat="1" ht="25.5" x14ac:dyDescent="0.25">
      <c r="A28" s="5" t="s">
        <v>51</v>
      </c>
      <c r="B28" s="3" t="s">
        <v>71</v>
      </c>
      <c r="C28" s="3" t="s">
        <v>67</v>
      </c>
      <c r="D28" s="8" t="s">
        <v>73</v>
      </c>
      <c r="E28" s="7" t="s">
        <v>77</v>
      </c>
      <c r="F28" s="4">
        <v>3116.4</v>
      </c>
      <c r="G28" s="72">
        <f>SUM(F28*1.05)</f>
        <v>3272.2200000000003</v>
      </c>
      <c r="H28" s="4">
        <f>SUM(J28/1.19)</f>
        <v>3895.5042016806719</v>
      </c>
      <c r="I28" s="72">
        <f t="shared" si="0"/>
        <v>4090.2750000000005</v>
      </c>
      <c r="J28" s="4">
        <v>4635.6499999999996</v>
      </c>
      <c r="K28" s="72">
        <f>SUM(I28*1.19)</f>
        <v>4867.4272500000006</v>
      </c>
      <c r="L28" s="28"/>
      <c r="M28" s="28"/>
      <c r="N28" s="28"/>
      <c r="O28" s="28" t="s">
        <v>695</v>
      </c>
      <c r="P28" s="34" t="s">
        <v>78</v>
      </c>
    </row>
    <row r="29" spans="1:16" s="5" customFormat="1" ht="25.5" x14ac:dyDescent="0.25">
      <c r="A29" s="5" t="s">
        <v>51</v>
      </c>
      <c r="B29" s="3" t="s">
        <v>71</v>
      </c>
      <c r="C29" s="3" t="s">
        <v>68</v>
      </c>
      <c r="D29" s="8" t="s">
        <v>74</v>
      </c>
      <c r="E29" s="7" t="s">
        <v>76</v>
      </c>
      <c r="F29" s="4">
        <v>3788</v>
      </c>
      <c r="G29" s="72">
        <f>SUM(F29*1.05)</f>
        <v>3977.4</v>
      </c>
      <c r="H29" s="4">
        <f>SUM(J29/1.19)</f>
        <v>4735</v>
      </c>
      <c r="I29" s="72">
        <f t="shared" si="0"/>
        <v>4971.75</v>
      </c>
      <c r="J29" s="4">
        <v>5634.65</v>
      </c>
      <c r="K29" s="72">
        <f>SUM(I29*1.19)</f>
        <v>5916.3824999999997</v>
      </c>
      <c r="L29" s="28"/>
      <c r="M29" s="28" t="s">
        <v>695</v>
      </c>
      <c r="N29" s="28"/>
      <c r="O29" s="28"/>
      <c r="P29" s="34" t="s">
        <v>78</v>
      </c>
    </row>
    <row r="30" spans="1:16" s="5" customFormat="1" ht="25.5" x14ac:dyDescent="0.25">
      <c r="A30" s="5" t="s">
        <v>51</v>
      </c>
      <c r="B30" s="3" t="s">
        <v>1266</v>
      </c>
      <c r="C30" s="3" t="s">
        <v>1265</v>
      </c>
      <c r="D30" s="8" t="s">
        <v>74</v>
      </c>
      <c r="E30" s="7" t="s">
        <v>76</v>
      </c>
      <c r="F30" s="4">
        <v>3788</v>
      </c>
      <c r="G30" s="72">
        <f>SUM(F30*1.05)</f>
        <v>3977.4</v>
      </c>
      <c r="H30" s="4">
        <f>SUM(J30/1.19)</f>
        <v>4735</v>
      </c>
      <c r="I30" s="72">
        <f t="shared" si="0"/>
        <v>4971.75</v>
      </c>
      <c r="J30" s="4">
        <v>5634.65</v>
      </c>
      <c r="K30" s="72">
        <f>SUM(I30*1.19)</f>
        <v>5916.3824999999997</v>
      </c>
      <c r="L30" s="28"/>
      <c r="M30" s="28" t="s">
        <v>695</v>
      </c>
      <c r="N30" s="28"/>
      <c r="O30" s="28"/>
      <c r="P30" s="34" t="s">
        <v>78</v>
      </c>
    </row>
    <row r="31" spans="1:16" s="5" customFormat="1" ht="38.25" x14ac:dyDescent="0.25">
      <c r="A31" s="5" t="s">
        <v>51</v>
      </c>
      <c r="B31" s="3" t="s">
        <v>1179</v>
      </c>
      <c r="C31" s="3" t="s">
        <v>69</v>
      </c>
      <c r="D31" s="8" t="s">
        <v>72</v>
      </c>
      <c r="E31" s="7" t="s">
        <v>77</v>
      </c>
      <c r="F31" s="4">
        <v>3116.4</v>
      </c>
      <c r="G31" s="72">
        <f>SUM(F31*1.05)</f>
        <v>3272.2200000000003</v>
      </c>
      <c r="H31" s="4">
        <f>SUM(J31/1.19)</f>
        <v>3895.5042016806719</v>
      </c>
      <c r="I31" s="72">
        <f t="shared" si="0"/>
        <v>4090.2750000000005</v>
      </c>
      <c r="J31" s="4">
        <v>4635.6499999999996</v>
      </c>
      <c r="K31" s="72">
        <f>SUM(I31*1.19)</f>
        <v>4867.4272500000006</v>
      </c>
      <c r="L31" s="28"/>
      <c r="M31" s="28"/>
      <c r="N31" s="28"/>
      <c r="O31" s="28" t="s">
        <v>695</v>
      </c>
      <c r="P31" s="34" t="s">
        <v>78</v>
      </c>
    </row>
    <row r="32" spans="1:16" s="5" customFormat="1" ht="38.25" x14ac:dyDescent="0.25">
      <c r="A32" s="5" t="s">
        <v>51</v>
      </c>
      <c r="B32" s="3" t="s">
        <v>1179</v>
      </c>
      <c r="C32" s="3" t="s">
        <v>70</v>
      </c>
      <c r="D32" s="8" t="s">
        <v>75</v>
      </c>
      <c r="E32" s="7" t="s">
        <v>76</v>
      </c>
      <c r="F32" s="4">
        <v>3788</v>
      </c>
      <c r="G32" s="72">
        <f>SUM(F32*1.05)</f>
        <v>3977.4</v>
      </c>
      <c r="H32" s="4">
        <f>SUM(J32/1.19)</f>
        <v>4735</v>
      </c>
      <c r="I32" s="72">
        <f t="shared" si="0"/>
        <v>4971.75</v>
      </c>
      <c r="J32" s="4">
        <v>5634.65</v>
      </c>
      <c r="K32" s="72">
        <f>SUM(I32*1.19)</f>
        <v>5916.3824999999997</v>
      </c>
      <c r="L32" s="28"/>
      <c r="M32" s="28" t="s">
        <v>695</v>
      </c>
      <c r="N32" s="28"/>
      <c r="O32" s="28"/>
      <c r="P32" s="34" t="s">
        <v>78</v>
      </c>
    </row>
    <row r="33" spans="1:16" s="5" customFormat="1" x14ac:dyDescent="0.25">
      <c r="C33" s="3"/>
      <c r="D33" s="8"/>
      <c r="E33" s="8"/>
      <c r="F33" s="4"/>
      <c r="G33" s="72"/>
      <c r="H33" s="4"/>
      <c r="I33" s="72"/>
      <c r="J33" s="4"/>
      <c r="K33" s="72"/>
      <c r="L33" s="28"/>
      <c r="M33" s="28"/>
      <c r="N33" s="28"/>
      <c r="O33" s="28"/>
    </row>
    <row r="34" spans="1:16" s="5" customFormat="1" x14ac:dyDescent="0.25">
      <c r="A34" s="5" t="s">
        <v>51</v>
      </c>
      <c r="B34" s="3" t="s">
        <v>1117</v>
      </c>
      <c r="C34" s="5" t="s">
        <v>79</v>
      </c>
      <c r="D34" s="8" t="s">
        <v>81</v>
      </c>
      <c r="E34" s="8" t="s">
        <v>83</v>
      </c>
      <c r="F34" s="4">
        <v>3788</v>
      </c>
      <c r="G34" s="72">
        <f>SUM(F34*1.05)</f>
        <v>3977.4</v>
      </c>
      <c r="H34" s="4">
        <f>SUM(J34/1.19)</f>
        <v>4735</v>
      </c>
      <c r="I34" s="72">
        <f>SUM(G34*1.25)</f>
        <v>4971.75</v>
      </c>
      <c r="J34" s="4">
        <v>5634.65</v>
      </c>
      <c r="K34" s="72">
        <f>SUM(I34*1.19)</f>
        <v>5916.3824999999997</v>
      </c>
      <c r="L34" s="28"/>
      <c r="M34" s="28" t="s">
        <v>695</v>
      </c>
      <c r="N34" s="28"/>
      <c r="O34" s="28"/>
      <c r="P34" s="34" t="s">
        <v>85</v>
      </c>
    </row>
    <row r="35" spans="1:16" s="5" customFormat="1" ht="25.5" x14ac:dyDescent="0.25">
      <c r="A35" s="5" t="s">
        <v>51</v>
      </c>
      <c r="B35" s="3" t="s">
        <v>1117</v>
      </c>
      <c r="C35" s="5" t="s">
        <v>80</v>
      </c>
      <c r="D35" s="8" t="s">
        <v>82</v>
      </c>
      <c r="E35" s="8" t="s">
        <v>84</v>
      </c>
      <c r="F35" s="4">
        <v>3116.4</v>
      </c>
      <c r="G35" s="72">
        <f>SUM(F35*1.05)</f>
        <v>3272.2200000000003</v>
      </c>
      <c r="H35" s="4">
        <f>SUM(J35/1.19)</f>
        <v>3895.5042016806719</v>
      </c>
      <c r="I35" s="72">
        <f>SUM(G35*1.25)</f>
        <v>4090.2750000000005</v>
      </c>
      <c r="J35" s="4">
        <v>4635.6499999999996</v>
      </c>
      <c r="K35" s="72">
        <f>SUM(I35*1.19)</f>
        <v>4867.4272500000006</v>
      </c>
      <c r="L35" s="28"/>
      <c r="M35" s="28"/>
      <c r="N35" s="28"/>
      <c r="O35" s="28" t="s">
        <v>695</v>
      </c>
      <c r="P35" s="34" t="s">
        <v>85</v>
      </c>
    </row>
    <row r="36" spans="1:16" s="5" customFormat="1" x14ac:dyDescent="0.25">
      <c r="D36" s="8"/>
      <c r="E36" s="7"/>
      <c r="F36" s="4"/>
      <c r="G36" s="72"/>
      <c r="H36" s="4"/>
      <c r="I36" s="72"/>
      <c r="J36" s="4"/>
      <c r="K36" s="72"/>
      <c r="L36" s="28"/>
      <c r="M36" s="28"/>
      <c r="N36" s="28"/>
      <c r="O36" s="28"/>
    </row>
    <row r="37" spans="1:16" s="5" customFormat="1" ht="25.5" x14ac:dyDescent="0.25">
      <c r="A37" s="5" t="s">
        <v>45</v>
      </c>
      <c r="B37" s="3" t="s">
        <v>101</v>
      </c>
      <c r="C37" s="3" t="s">
        <v>102</v>
      </c>
      <c r="D37" s="8" t="s">
        <v>105</v>
      </c>
      <c r="E37" s="8" t="s">
        <v>108</v>
      </c>
      <c r="F37" s="4">
        <v>2607.6</v>
      </c>
      <c r="G37" s="72">
        <f>SUM(F37*1.05)</f>
        <v>2737.98</v>
      </c>
      <c r="H37" s="4">
        <f>SUM(J37/1.19)</f>
        <v>3259.5042016806724</v>
      </c>
      <c r="I37" s="72">
        <f>SUM(G37*1.25)</f>
        <v>3422.4749999999999</v>
      </c>
      <c r="J37" s="4">
        <v>3878.81</v>
      </c>
      <c r="K37" s="72">
        <f>SUM(I37*1.19)</f>
        <v>4072.7452499999995</v>
      </c>
      <c r="L37" s="28" t="s">
        <v>695</v>
      </c>
      <c r="M37" s="28"/>
      <c r="N37" s="28"/>
      <c r="O37" s="28"/>
      <c r="P37" s="34" t="s">
        <v>104</v>
      </c>
    </row>
    <row r="38" spans="1:16" s="5" customFormat="1" x14ac:dyDescent="0.25">
      <c r="B38" s="3"/>
      <c r="C38" s="3"/>
      <c r="D38" s="8"/>
      <c r="E38" s="8"/>
      <c r="F38" s="4"/>
      <c r="G38" s="72"/>
      <c r="H38" s="4"/>
      <c r="I38" s="72"/>
      <c r="J38" s="4"/>
      <c r="K38" s="72"/>
      <c r="L38" s="28"/>
      <c r="M38" s="28"/>
      <c r="N38" s="28"/>
      <c r="O38" s="28"/>
    </row>
    <row r="39" spans="1:16" s="5" customFormat="1" x14ac:dyDescent="0.25">
      <c r="A39" s="5" t="s">
        <v>51</v>
      </c>
      <c r="B39" s="3" t="s">
        <v>107</v>
      </c>
      <c r="C39" s="3" t="s">
        <v>106</v>
      </c>
      <c r="D39" s="8" t="s">
        <v>118</v>
      </c>
      <c r="E39" s="8" t="s">
        <v>109</v>
      </c>
      <c r="F39" s="4">
        <v>2247.1999999999998</v>
      </c>
      <c r="G39" s="72">
        <f>SUM(F39*1.05)</f>
        <v>2359.56</v>
      </c>
      <c r="H39" s="4">
        <f>SUM(J39/1.19)</f>
        <v>2809</v>
      </c>
      <c r="I39" s="72">
        <f>SUM(G39*1.25)</f>
        <v>2949.45</v>
      </c>
      <c r="J39" s="4">
        <v>3342.71</v>
      </c>
      <c r="K39" s="72">
        <f>SUM(I39*1.19)</f>
        <v>3509.8454999999994</v>
      </c>
      <c r="L39" s="28" t="s">
        <v>695</v>
      </c>
      <c r="M39" s="28"/>
      <c r="N39" s="28"/>
      <c r="O39" s="28"/>
      <c r="P39" s="34" t="s">
        <v>110</v>
      </c>
    </row>
    <row r="40" spans="1:16" s="5" customFormat="1" x14ac:dyDescent="0.25">
      <c r="A40" s="5" t="s">
        <v>51</v>
      </c>
      <c r="B40" s="3" t="s">
        <v>107</v>
      </c>
      <c r="C40" s="5" t="s">
        <v>1345</v>
      </c>
      <c r="D40" s="8" t="s">
        <v>113</v>
      </c>
      <c r="E40" s="8" t="s">
        <v>111</v>
      </c>
      <c r="F40" s="4">
        <v>371</v>
      </c>
      <c r="G40" s="72">
        <f>SUM(F40*1.05)</f>
        <v>389.55</v>
      </c>
      <c r="H40" s="4">
        <f>SUM(J40/1.19)</f>
        <v>463.74789915966392</v>
      </c>
      <c r="I40" s="72">
        <f>SUM(G40*1.25)</f>
        <v>486.9375</v>
      </c>
      <c r="J40" s="4">
        <v>551.86</v>
      </c>
      <c r="K40" s="72">
        <f>SUM(I40*1.19)</f>
        <v>579.45562499999994</v>
      </c>
      <c r="L40" s="28"/>
      <c r="M40" s="28"/>
      <c r="N40" s="28"/>
      <c r="O40" s="33" t="s">
        <v>695</v>
      </c>
      <c r="P40" s="34" t="s">
        <v>112</v>
      </c>
    </row>
    <row r="41" spans="1:16" s="5" customFormat="1" x14ac:dyDescent="0.25">
      <c r="D41" s="27"/>
      <c r="E41" s="7"/>
      <c r="F41" s="4"/>
      <c r="G41" s="72"/>
      <c r="H41" s="4"/>
      <c r="I41" s="72"/>
      <c r="J41" s="4"/>
      <c r="K41" s="72">
        <f>SUM(I41*1.19)</f>
        <v>0</v>
      </c>
      <c r="L41" s="28"/>
      <c r="M41" s="28"/>
      <c r="N41" s="28"/>
      <c r="O41" s="28"/>
    </row>
    <row r="42" spans="1:16" s="5" customFormat="1" x14ac:dyDescent="0.25">
      <c r="A42" s="5" t="s">
        <v>51</v>
      </c>
      <c r="B42" s="3" t="s">
        <v>117</v>
      </c>
      <c r="C42" s="5" t="s">
        <v>114</v>
      </c>
      <c r="D42" s="8" t="s">
        <v>118</v>
      </c>
      <c r="E42" s="8" t="s">
        <v>115</v>
      </c>
      <c r="F42" s="4">
        <v>2247.1999999999998</v>
      </c>
      <c r="G42" s="72">
        <f>SUM(F42*1.05)</f>
        <v>2359.56</v>
      </c>
      <c r="H42" s="4">
        <f>SUM(J42/1.19)</f>
        <v>2809</v>
      </c>
      <c r="I42" s="72">
        <f>SUM(G42*1.25)</f>
        <v>2949.45</v>
      </c>
      <c r="J42" s="4">
        <v>3342.71</v>
      </c>
      <c r="K42" s="72">
        <f>SUM(I42*1.19)</f>
        <v>3509.8454999999994</v>
      </c>
      <c r="L42" s="28" t="s">
        <v>695</v>
      </c>
      <c r="M42" s="28"/>
      <c r="N42" s="28"/>
      <c r="O42" s="28"/>
      <c r="P42" s="34" t="s">
        <v>116</v>
      </c>
    </row>
    <row r="43" spans="1:16" s="5" customFormat="1" x14ac:dyDescent="0.25">
      <c r="A43" s="5" t="s">
        <v>51</v>
      </c>
      <c r="B43" s="3" t="s">
        <v>117</v>
      </c>
      <c r="C43" s="3" t="s">
        <v>1345</v>
      </c>
      <c r="D43" s="8" t="s">
        <v>113</v>
      </c>
      <c r="E43" s="8" t="s">
        <v>111</v>
      </c>
      <c r="F43" s="4">
        <v>371</v>
      </c>
      <c r="G43" s="72">
        <f>SUM(F43*1.05)</f>
        <v>389.55</v>
      </c>
      <c r="H43" s="4">
        <f>SUM(J43/1.19)</f>
        <v>463.74789915966392</v>
      </c>
      <c r="I43" s="72">
        <f>SUM(G43*1.25)</f>
        <v>486.9375</v>
      </c>
      <c r="J43" s="4">
        <v>551.86</v>
      </c>
      <c r="K43" s="72">
        <f>SUM(I43*1.19)</f>
        <v>579.45562499999994</v>
      </c>
      <c r="L43" s="28"/>
      <c r="M43" s="28"/>
      <c r="N43" s="28"/>
      <c r="O43" s="28" t="s">
        <v>695</v>
      </c>
      <c r="P43" s="34" t="s">
        <v>119</v>
      </c>
    </row>
    <row r="44" spans="1:16" s="5" customFormat="1" x14ac:dyDescent="0.25">
      <c r="B44" s="26"/>
      <c r="D44" s="8"/>
      <c r="E44" s="7"/>
      <c r="F44" s="4"/>
      <c r="G44" s="72"/>
      <c r="H44" s="4"/>
      <c r="I44" s="72"/>
      <c r="J44" s="4"/>
      <c r="K44" s="72"/>
      <c r="L44" s="28"/>
      <c r="M44" s="28"/>
      <c r="N44" s="28"/>
      <c r="O44" s="28"/>
    </row>
    <row r="45" spans="1:16" s="5" customFormat="1" ht="38.25" x14ac:dyDescent="0.25">
      <c r="A45" s="5" t="s">
        <v>51</v>
      </c>
      <c r="B45" s="3" t="s">
        <v>120</v>
      </c>
      <c r="C45" s="3" t="s">
        <v>1147</v>
      </c>
      <c r="D45" s="8" t="s">
        <v>1155</v>
      </c>
      <c r="E45" s="8" t="s">
        <v>121</v>
      </c>
      <c r="F45" s="4">
        <v>2915</v>
      </c>
      <c r="G45" s="72">
        <f>SUM(F45*1.05)</f>
        <v>3060.75</v>
      </c>
      <c r="H45" s="4">
        <f>SUM(J45/1.19)</f>
        <v>3643.7478991596645</v>
      </c>
      <c r="I45" s="72">
        <f>SUM(G45*1.25)</f>
        <v>3825.9375</v>
      </c>
      <c r="J45" s="4">
        <v>4336.0600000000004</v>
      </c>
      <c r="K45" s="72">
        <f>SUM(I45*1.19)</f>
        <v>4552.8656249999995</v>
      </c>
      <c r="L45" s="28"/>
      <c r="M45" s="28" t="s">
        <v>695</v>
      </c>
      <c r="N45" s="28"/>
      <c r="O45" s="28"/>
      <c r="P45" s="34" t="s">
        <v>122</v>
      </c>
    </row>
    <row r="46" spans="1:16" s="5" customFormat="1" x14ac:dyDescent="0.25">
      <c r="D46" s="8"/>
      <c r="E46" s="7"/>
      <c r="F46" s="4"/>
      <c r="G46" s="72"/>
      <c r="H46" s="4"/>
      <c r="I46" s="72"/>
      <c r="J46" s="4"/>
      <c r="K46" s="72"/>
      <c r="L46" s="28"/>
      <c r="M46" s="28"/>
      <c r="N46" s="28"/>
      <c r="O46" s="28"/>
    </row>
    <row r="47" spans="1:16" s="5" customFormat="1" ht="38.25" x14ac:dyDescent="0.25">
      <c r="A47" s="5" t="s">
        <v>51</v>
      </c>
      <c r="B47" s="5" t="s">
        <v>123</v>
      </c>
      <c r="C47" s="5" t="s">
        <v>1147</v>
      </c>
      <c r="D47" s="8" t="s">
        <v>1155</v>
      </c>
      <c r="E47" s="8" t="s">
        <v>121</v>
      </c>
      <c r="F47" s="4">
        <v>2915</v>
      </c>
      <c r="G47" s="72">
        <f>SUM(F47*1.05)</f>
        <v>3060.75</v>
      </c>
      <c r="H47" s="4">
        <f>SUM(J47/1.19)</f>
        <v>3643.7478991596645</v>
      </c>
      <c r="I47" s="72">
        <f>SUM(G47*1.25)</f>
        <v>3825.9375</v>
      </c>
      <c r="J47" s="4">
        <v>4336.0600000000004</v>
      </c>
      <c r="K47" s="72">
        <f>SUM(I47*1.19)</f>
        <v>4552.8656249999995</v>
      </c>
      <c r="L47" s="28"/>
      <c r="M47" s="28" t="s">
        <v>695</v>
      </c>
      <c r="N47" s="28"/>
      <c r="O47" s="28"/>
      <c r="P47" s="34" t="s">
        <v>124</v>
      </c>
    </row>
    <row r="48" spans="1:16" s="5" customFormat="1" x14ac:dyDescent="0.25">
      <c r="D48" s="8"/>
      <c r="E48" s="8"/>
      <c r="F48" s="4"/>
      <c r="G48" s="72"/>
      <c r="H48" s="4"/>
      <c r="I48" s="72"/>
      <c r="J48" s="4"/>
      <c r="K48" s="72"/>
      <c r="L48" s="28"/>
      <c r="M48" s="28"/>
      <c r="N48" s="28"/>
      <c r="O48" s="28"/>
      <c r="P48" s="34"/>
    </row>
    <row r="49" spans="1:16" s="5" customFormat="1" ht="38.25" x14ac:dyDescent="0.25">
      <c r="A49" s="5" t="s">
        <v>45</v>
      </c>
      <c r="B49" s="3" t="s">
        <v>125</v>
      </c>
      <c r="C49" s="5" t="s">
        <v>128</v>
      </c>
      <c r="D49" s="8" t="s">
        <v>127</v>
      </c>
      <c r="E49" s="8" t="s">
        <v>130</v>
      </c>
      <c r="F49" s="4">
        <v>2692.4</v>
      </c>
      <c r="G49" s="72">
        <f>SUM(F49*1.05)</f>
        <v>2827.0200000000004</v>
      </c>
      <c r="H49" s="4">
        <f>SUM(J49/1.19)</f>
        <v>3365.5042016806724</v>
      </c>
      <c r="I49" s="72">
        <f>SUM(G49*1.25)</f>
        <v>3533.7750000000005</v>
      </c>
      <c r="J49" s="4">
        <v>4004.95</v>
      </c>
      <c r="K49" s="72">
        <f>SUM(I49*1.19)</f>
        <v>4205.1922500000001</v>
      </c>
      <c r="L49" s="28"/>
      <c r="M49" s="28"/>
      <c r="N49" s="28" t="s">
        <v>695</v>
      </c>
      <c r="O49" s="28"/>
      <c r="P49" s="34" t="s">
        <v>129</v>
      </c>
    </row>
    <row r="50" spans="1:16" s="3" customFormat="1" x14ac:dyDescent="0.25">
      <c r="A50" s="3" t="s">
        <v>45</v>
      </c>
      <c r="B50" s="3" t="s">
        <v>125</v>
      </c>
      <c r="C50" s="3" t="s">
        <v>135</v>
      </c>
      <c r="D50" s="8" t="s">
        <v>133</v>
      </c>
      <c r="E50" s="8" t="s">
        <v>131</v>
      </c>
      <c r="F50" s="6">
        <v>689</v>
      </c>
      <c r="G50" s="72">
        <f>SUM(F50*1.05)</f>
        <v>723.45</v>
      </c>
      <c r="H50" s="6">
        <f>SUM(J50/1.19)</f>
        <v>861.25210084033631</v>
      </c>
      <c r="I50" s="72">
        <f>SUM(G50*1.25)</f>
        <v>904.3125</v>
      </c>
      <c r="J50" s="6">
        <v>1024.8900000000001</v>
      </c>
      <c r="K50" s="72">
        <f>SUM(I50*1.19)</f>
        <v>1076.131875</v>
      </c>
      <c r="L50" s="29"/>
      <c r="M50" s="29"/>
      <c r="N50" s="29"/>
      <c r="O50" s="29" t="s">
        <v>695</v>
      </c>
      <c r="P50" s="34" t="s">
        <v>129</v>
      </c>
    </row>
    <row r="51" spans="1:16" s="3" customFormat="1" x14ac:dyDescent="0.25">
      <c r="A51" s="3" t="s">
        <v>45</v>
      </c>
      <c r="B51" s="3" t="s">
        <v>125</v>
      </c>
      <c r="C51" s="3" t="s">
        <v>136</v>
      </c>
      <c r="D51" s="8" t="s">
        <v>134</v>
      </c>
      <c r="E51" s="8" t="s">
        <v>132</v>
      </c>
      <c r="F51" s="6">
        <v>477</v>
      </c>
      <c r="G51" s="72">
        <f>SUM(F51*1.05)</f>
        <v>500.85</v>
      </c>
      <c r="H51" s="6">
        <f>SUM(J51/1.19)</f>
        <v>596.25210084033608</v>
      </c>
      <c r="I51" s="72">
        <f>SUM(G51*1.25)</f>
        <v>626.0625</v>
      </c>
      <c r="J51" s="6">
        <v>709.54</v>
      </c>
      <c r="K51" s="72">
        <f>SUM(I51*1.19)</f>
        <v>745.01437499999997</v>
      </c>
      <c r="L51" s="29"/>
      <c r="M51" s="29"/>
      <c r="N51" s="29"/>
      <c r="O51" s="29" t="s">
        <v>695</v>
      </c>
      <c r="P51" s="34" t="s">
        <v>129</v>
      </c>
    </row>
    <row r="52" spans="1:16" s="3" customFormat="1" x14ac:dyDescent="0.25">
      <c r="A52" s="3" t="s">
        <v>45</v>
      </c>
      <c r="B52" s="3" t="s">
        <v>125</v>
      </c>
      <c r="C52" s="3" t="s">
        <v>1320</v>
      </c>
      <c r="D52" s="8" t="s">
        <v>113</v>
      </c>
      <c r="E52" s="8" t="s">
        <v>111</v>
      </c>
      <c r="F52" s="6"/>
      <c r="G52" s="72">
        <v>389.55</v>
      </c>
      <c r="H52" s="6"/>
      <c r="I52" s="72">
        <v>486.94</v>
      </c>
      <c r="J52" s="6"/>
      <c r="K52" s="72">
        <v>579.46</v>
      </c>
      <c r="L52" s="29"/>
      <c r="M52" s="29"/>
      <c r="N52" s="29"/>
      <c r="O52" s="29"/>
      <c r="P52" s="34"/>
    </row>
    <row r="53" spans="1:16" s="5" customFormat="1" x14ac:dyDescent="0.25">
      <c r="D53" s="8"/>
      <c r="E53" s="7"/>
      <c r="F53" s="4"/>
      <c r="G53" s="72"/>
      <c r="H53" s="4"/>
      <c r="I53" s="72"/>
      <c r="J53" s="4"/>
      <c r="K53" s="72"/>
      <c r="L53" s="28"/>
      <c r="M53" s="28"/>
      <c r="N53" s="28"/>
      <c r="O53" s="28"/>
    </row>
    <row r="54" spans="1:16" s="5" customFormat="1" ht="38.25" x14ac:dyDescent="0.25">
      <c r="A54" s="5" t="s">
        <v>51</v>
      </c>
      <c r="B54" s="3" t="s">
        <v>137</v>
      </c>
      <c r="C54" s="5" t="s">
        <v>128</v>
      </c>
      <c r="D54" s="8" t="s">
        <v>139</v>
      </c>
      <c r="E54" s="8" t="s">
        <v>138</v>
      </c>
      <c r="F54" s="4">
        <v>2692.4</v>
      </c>
      <c r="G54" s="72">
        <f>SUM(F54*1.05)</f>
        <v>2827.0200000000004</v>
      </c>
      <c r="H54" s="4">
        <f>SUM(J54/1.19)</f>
        <v>3365.5042016806724</v>
      </c>
      <c r="I54" s="72">
        <f>SUM(G54*1.25)</f>
        <v>3533.7750000000005</v>
      </c>
      <c r="J54" s="4">
        <v>4004.95</v>
      </c>
      <c r="K54" s="72">
        <f>SUM(I54*1.19)</f>
        <v>4205.1922500000001</v>
      </c>
      <c r="L54" s="28"/>
      <c r="M54" s="28"/>
      <c r="N54" s="28" t="s">
        <v>695</v>
      </c>
      <c r="O54" s="28"/>
      <c r="P54" s="34" t="s">
        <v>140</v>
      </c>
    </row>
    <row r="55" spans="1:16" s="5" customFormat="1" x14ac:dyDescent="0.25">
      <c r="A55" s="5" t="s">
        <v>51</v>
      </c>
      <c r="B55" s="3" t="s">
        <v>137</v>
      </c>
      <c r="C55" s="3" t="s">
        <v>1320</v>
      </c>
      <c r="D55" s="8" t="s">
        <v>113</v>
      </c>
      <c r="E55" s="8" t="s">
        <v>111</v>
      </c>
      <c r="F55" s="6"/>
      <c r="G55" s="72">
        <v>389.55</v>
      </c>
      <c r="H55" s="6"/>
      <c r="I55" s="72">
        <v>486.94</v>
      </c>
      <c r="J55" s="6"/>
      <c r="K55" s="72">
        <v>579.46</v>
      </c>
      <c r="L55" s="28"/>
      <c r="M55" s="28"/>
      <c r="N55" s="28"/>
      <c r="O55" s="28"/>
      <c r="P55" s="34"/>
    </row>
    <row r="56" spans="1:16" s="5" customFormat="1" x14ac:dyDescent="0.25">
      <c r="B56" s="3"/>
      <c r="C56" s="3"/>
      <c r="D56" s="8"/>
      <c r="E56" s="8"/>
      <c r="F56" s="6"/>
      <c r="G56" s="72"/>
      <c r="H56" s="6"/>
      <c r="I56" s="72"/>
      <c r="J56" s="6"/>
      <c r="K56" s="72"/>
      <c r="L56" s="28"/>
      <c r="M56" s="28"/>
      <c r="N56" s="28"/>
      <c r="O56" s="28"/>
      <c r="P56" s="34"/>
    </row>
    <row r="57" spans="1:16" s="5" customFormat="1" ht="25.5" x14ac:dyDescent="0.25">
      <c r="A57" s="5" t="s">
        <v>45</v>
      </c>
      <c r="B57" s="3" t="s">
        <v>1435</v>
      </c>
      <c r="C57" s="3" t="s">
        <v>1437</v>
      </c>
      <c r="D57" s="8" t="s">
        <v>1436</v>
      </c>
      <c r="E57" s="8" t="s">
        <v>1442</v>
      </c>
      <c r="F57" s="6"/>
      <c r="G57" s="72">
        <v>3018.48</v>
      </c>
      <c r="H57" s="6"/>
      <c r="I57" s="72">
        <f>SUM(G57*1.25)</f>
        <v>3773.1</v>
      </c>
      <c r="J57" s="6"/>
      <c r="K57" s="72">
        <f>SUM(I57*1.19)</f>
        <v>4489.9889999999996</v>
      </c>
      <c r="L57" s="28"/>
      <c r="M57" s="28"/>
      <c r="N57" s="28"/>
      <c r="O57" s="28"/>
      <c r="P57" s="34"/>
    </row>
    <row r="58" spans="1:16" s="5" customFormat="1" ht="25.5" x14ac:dyDescent="0.25">
      <c r="A58" s="5" t="s">
        <v>45</v>
      </c>
      <c r="B58" s="3" t="s">
        <v>1435</v>
      </c>
      <c r="C58" s="3" t="s">
        <v>1441</v>
      </c>
      <c r="D58" s="8" t="s">
        <v>1445</v>
      </c>
      <c r="E58" s="8" t="s">
        <v>1444</v>
      </c>
      <c r="F58" s="6"/>
      <c r="G58" s="85" t="s">
        <v>1439</v>
      </c>
      <c r="H58" s="86"/>
      <c r="I58" s="85" t="s">
        <v>1439</v>
      </c>
      <c r="J58" s="86"/>
      <c r="K58" s="85" t="s">
        <v>1439</v>
      </c>
      <c r="L58" s="28"/>
      <c r="M58" s="28"/>
      <c r="N58" s="28"/>
      <c r="O58" s="28"/>
      <c r="P58" s="34"/>
    </row>
    <row r="59" spans="1:16" s="5" customFormat="1" x14ac:dyDescent="0.25">
      <c r="B59" s="3"/>
      <c r="C59" s="3"/>
      <c r="D59" s="8"/>
      <c r="E59" s="8"/>
      <c r="F59" s="6"/>
      <c r="G59" s="85"/>
      <c r="H59" s="86"/>
      <c r="I59" s="85"/>
      <c r="J59" s="86"/>
      <c r="K59" s="85"/>
      <c r="L59" s="28"/>
      <c r="M59" s="28"/>
      <c r="N59" s="28"/>
      <c r="O59" s="28"/>
      <c r="P59" s="34"/>
    </row>
    <row r="60" spans="1:16" s="5" customFormat="1" ht="25.5" x14ac:dyDescent="0.25">
      <c r="A60" s="5" t="s">
        <v>51</v>
      </c>
      <c r="B60" s="3" t="s">
        <v>1440</v>
      </c>
      <c r="C60" s="3" t="s">
        <v>1438</v>
      </c>
      <c r="D60" s="8" t="s">
        <v>1446</v>
      </c>
      <c r="E60" s="8" t="s">
        <v>1443</v>
      </c>
      <c r="F60" s="6"/>
      <c r="G60" s="85" t="s">
        <v>1439</v>
      </c>
      <c r="H60" s="86"/>
      <c r="I60" s="85" t="s">
        <v>1439</v>
      </c>
      <c r="J60" s="86"/>
      <c r="K60" s="85" t="s">
        <v>1439</v>
      </c>
      <c r="L60" s="28"/>
      <c r="M60" s="28"/>
      <c r="N60" s="28"/>
      <c r="O60" s="28"/>
      <c r="P60" s="34"/>
    </row>
    <row r="61" spans="1:16" s="5" customFormat="1" x14ac:dyDescent="0.25">
      <c r="B61" s="3"/>
      <c r="C61" s="3"/>
      <c r="D61" s="8"/>
      <c r="E61" s="8"/>
      <c r="F61" s="6"/>
      <c r="G61" s="85"/>
      <c r="H61" s="86"/>
      <c r="I61" s="85"/>
      <c r="J61" s="86"/>
      <c r="K61" s="85"/>
      <c r="L61" s="28"/>
      <c r="M61" s="28"/>
      <c r="N61" s="28"/>
      <c r="O61" s="28"/>
      <c r="P61" s="34"/>
    </row>
    <row r="62" spans="1:16" s="5" customFormat="1" ht="38.25" x14ac:dyDescent="0.25">
      <c r="A62" s="5" t="s">
        <v>51</v>
      </c>
      <c r="B62" s="5" t="s">
        <v>1168</v>
      </c>
      <c r="C62" s="5" t="s">
        <v>1171</v>
      </c>
      <c r="D62" s="8" t="s">
        <v>1170</v>
      </c>
      <c r="E62" s="7" t="s">
        <v>1169</v>
      </c>
      <c r="F62" s="4">
        <v>3381.4</v>
      </c>
      <c r="G62" s="72">
        <f>SUM(F62*1.05)</f>
        <v>3550.4700000000003</v>
      </c>
      <c r="H62" s="4">
        <f>SUM(J62/1.19)</f>
        <v>4226.7563025210084</v>
      </c>
      <c r="I62" s="72">
        <f>SUM(G62*1.25)</f>
        <v>4438.0875000000005</v>
      </c>
      <c r="J62" s="4">
        <v>5029.84</v>
      </c>
      <c r="K62" s="72">
        <f>SUM(I62*1.19)</f>
        <v>5281.3241250000001</v>
      </c>
      <c r="L62" s="28"/>
      <c r="M62" s="28" t="s">
        <v>695</v>
      </c>
      <c r="N62" s="28"/>
      <c r="O62" s="28"/>
    </row>
    <row r="63" spans="1:16" s="5" customFormat="1" x14ac:dyDescent="0.25">
      <c r="D63" s="8"/>
      <c r="E63" s="7"/>
      <c r="F63" s="4"/>
      <c r="G63" s="72"/>
      <c r="H63" s="72"/>
      <c r="I63" s="72"/>
      <c r="J63" s="72"/>
      <c r="K63" s="72"/>
      <c r="L63" s="28"/>
      <c r="M63" s="28"/>
      <c r="N63" s="28"/>
      <c r="O63" s="28"/>
    </row>
    <row r="64" spans="1:16" s="5" customFormat="1" ht="25.5" x14ac:dyDescent="0.25">
      <c r="A64" s="5" t="s">
        <v>45</v>
      </c>
      <c r="B64" s="5" t="s">
        <v>1398</v>
      </c>
      <c r="C64" s="5" t="s">
        <v>1399</v>
      </c>
      <c r="D64" s="8" t="s">
        <v>1404</v>
      </c>
      <c r="E64" s="7" t="s">
        <v>1409</v>
      </c>
      <c r="F64" s="4"/>
      <c r="G64" s="72">
        <f>SUM(I64/100*80)</f>
        <v>3428.5714285714289</v>
      </c>
      <c r="H64" s="72"/>
      <c r="I64" s="72">
        <f>SUM(K64/1.19)</f>
        <v>4285.7142857142862</v>
      </c>
      <c r="J64" s="72"/>
      <c r="K64" s="72">
        <v>5100</v>
      </c>
      <c r="L64" s="28"/>
      <c r="M64" s="28"/>
      <c r="N64" s="28"/>
      <c r="O64" s="28"/>
    </row>
    <row r="65" spans="1:16" s="5" customFormat="1" x14ac:dyDescent="0.2">
      <c r="A65" s="5" t="s">
        <v>45</v>
      </c>
      <c r="B65" s="5" t="s">
        <v>1398</v>
      </c>
      <c r="C65" s="5" t="s">
        <v>1400</v>
      </c>
      <c r="D65" s="9" t="s">
        <v>1405</v>
      </c>
      <c r="E65" s="7" t="s">
        <v>1410</v>
      </c>
      <c r="F65" s="4"/>
      <c r="G65" s="72">
        <f>SUM(I65/100*80)</f>
        <v>665.54621848739498</v>
      </c>
      <c r="H65" s="72"/>
      <c r="I65" s="72">
        <f>SUM(K65/1.19)</f>
        <v>831.93277310924373</v>
      </c>
      <c r="J65" s="72"/>
      <c r="K65" s="72">
        <v>990</v>
      </c>
      <c r="L65" s="28"/>
      <c r="M65" s="28"/>
      <c r="N65" s="28"/>
      <c r="O65" s="28"/>
    </row>
    <row r="66" spans="1:16" s="5" customFormat="1" x14ac:dyDescent="0.25">
      <c r="A66" s="5" t="s">
        <v>45</v>
      </c>
      <c r="B66" s="5" t="s">
        <v>1398</v>
      </c>
      <c r="C66" s="5" t="s">
        <v>1401</v>
      </c>
      <c r="D66" s="8" t="s">
        <v>1406</v>
      </c>
      <c r="E66" s="7" t="s">
        <v>1411</v>
      </c>
      <c r="F66" s="4"/>
      <c r="G66" s="72">
        <f>SUM(I66/100*80)</f>
        <v>1270.5882352941176</v>
      </c>
      <c r="H66" s="72"/>
      <c r="I66" s="72">
        <f>SUM(K66/1.19)</f>
        <v>1588.2352941176471</v>
      </c>
      <c r="J66" s="72"/>
      <c r="K66" s="72">
        <v>1890</v>
      </c>
      <c r="L66" s="28"/>
      <c r="M66" s="28"/>
      <c r="N66" s="28"/>
      <c r="O66" s="28"/>
    </row>
    <row r="67" spans="1:16" s="5" customFormat="1" x14ac:dyDescent="0.25">
      <c r="A67" s="5" t="s">
        <v>45</v>
      </c>
      <c r="B67" s="5" t="s">
        <v>1398</v>
      </c>
      <c r="C67" s="5" t="s">
        <v>1402</v>
      </c>
      <c r="D67" s="8" t="s">
        <v>1407</v>
      </c>
      <c r="E67" s="7" t="s">
        <v>1412</v>
      </c>
      <c r="F67" s="4"/>
      <c r="G67" s="72">
        <f>SUM(I67/100*80)</f>
        <v>1270.5882352941176</v>
      </c>
      <c r="H67" s="72"/>
      <c r="I67" s="72">
        <f>SUM(K67/1.19)</f>
        <v>1588.2352941176471</v>
      </c>
      <c r="J67" s="72"/>
      <c r="K67" s="72">
        <v>1890</v>
      </c>
      <c r="L67" s="28"/>
      <c r="M67" s="28"/>
      <c r="N67" s="28"/>
      <c r="O67" s="28"/>
    </row>
    <row r="68" spans="1:16" s="5" customFormat="1" x14ac:dyDescent="0.25">
      <c r="A68" s="5" t="s">
        <v>45</v>
      </c>
      <c r="B68" s="5" t="s">
        <v>1398</v>
      </c>
      <c r="C68" s="5" t="s">
        <v>1403</v>
      </c>
      <c r="D68" s="8" t="s">
        <v>1408</v>
      </c>
      <c r="E68" s="7" t="s">
        <v>1413</v>
      </c>
      <c r="F68" s="4"/>
      <c r="G68" s="72">
        <f>SUM(I68/100*80)</f>
        <v>645.3781512605043</v>
      </c>
      <c r="H68" s="72"/>
      <c r="I68" s="72">
        <f>SUM(K68/1.19)</f>
        <v>806.72268907563034</v>
      </c>
      <c r="J68" s="72"/>
      <c r="K68" s="72">
        <v>960</v>
      </c>
      <c r="L68" s="28"/>
      <c r="M68" s="28"/>
      <c r="N68" s="28"/>
      <c r="O68" s="28"/>
    </row>
    <row r="69" spans="1:16" ht="15" x14ac:dyDescent="0.25">
      <c r="B69" s="20"/>
      <c r="F69" s="6"/>
      <c r="G69" s="75"/>
      <c r="H69" s="6"/>
      <c r="I69" s="75"/>
      <c r="J69" s="6"/>
      <c r="K69" s="75"/>
      <c r="L69" s="29"/>
      <c r="M69" s="29"/>
      <c r="N69" s="29"/>
      <c r="O69" s="29"/>
      <c r="P69" s="31" t="s">
        <v>172</v>
      </c>
    </row>
    <row r="70" spans="1:16" x14ac:dyDescent="0.25">
      <c r="A70" s="55" t="s">
        <v>145</v>
      </c>
      <c r="B70" s="55" t="s">
        <v>146</v>
      </c>
      <c r="C70" s="55" t="s">
        <v>147</v>
      </c>
      <c r="D70" s="56" t="s">
        <v>1132</v>
      </c>
      <c r="E70" s="56" t="s">
        <v>1133</v>
      </c>
      <c r="F70" s="57">
        <v>2946.8</v>
      </c>
      <c r="G70" s="74">
        <f>SUM(F70*1.05)</f>
        <v>3094.1400000000003</v>
      </c>
      <c r="H70" s="57">
        <f>SUM(J70/1.19)</f>
        <v>3683.5042016806724</v>
      </c>
      <c r="I70" s="74">
        <f>SUM(G70*1.25)</f>
        <v>3867.6750000000002</v>
      </c>
      <c r="J70" s="57">
        <v>4383.37</v>
      </c>
      <c r="K70" s="74">
        <f>SUM(I70*1.19)</f>
        <v>4602.5332500000004</v>
      </c>
      <c r="L70" s="58"/>
      <c r="M70" s="58" t="s">
        <v>695</v>
      </c>
      <c r="N70" s="58"/>
      <c r="O70" s="58"/>
      <c r="P70" s="55" t="s">
        <v>150</v>
      </c>
    </row>
    <row r="71" spans="1:16" ht="14.25" customHeight="1" x14ac:dyDescent="0.25">
      <c r="A71" s="55" t="s">
        <v>145</v>
      </c>
      <c r="B71" s="55" t="s">
        <v>146</v>
      </c>
      <c r="C71" s="55" t="s">
        <v>148</v>
      </c>
      <c r="D71" s="55" t="s">
        <v>152</v>
      </c>
      <c r="E71" s="55" t="s">
        <v>149</v>
      </c>
      <c r="F71" s="57">
        <v>1007</v>
      </c>
      <c r="G71" s="74">
        <f>SUM(F71*1.05)</f>
        <v>1057.3500000000001</v>
      </c>
      <c r="H71" s="57">
        <f>SUM(J71/1.19)</f>
        <v>1258.747899159664</v>
      </c>
      <c r="I71" s="74">
        <f>SUM(G71*1.25)</f>
        <v>1321.6875000000002</v>
      </c>
      <c r="J71" s="57">
        <v>1497.91</v>
      </c>
      <c r="K71" s="74">
        <f>SUM(I71*1.19)</f>
        <v>1572.8081250000002</v>
      </c>
      <c r="L71" s="58"/>
      <c r="M71" s="58"/>
      <c r="N71" s="58"/>
      <c r="O71" s="58" t="s">
        <v>695</v>
      </c>
      <c r="P71" s="55" t="s">
        <v>150</v>
      </c>
    </row>
    <row r="72" spans="1:16" x14ac:dyDescent="0.25">
      <c r="A72" s="55"/>
      <c r="B72" s="55"/>
      <c r="C72" s="55"/>
      <c r="D72" s="56"/>
      <c r="E72" s="56"/>
      <c r="F72" s="57"/>
      <c r="G72" s="74"/>
      <c r="H72" s="57"/>
      <c r="I72" s="74"/>
      <c r="J72" s="57"/>
      <c r="K72" s="74"/>
      <c r="L72" s="58"/>
      <c r="M72" s="58"/>
      <c r="N72" s="58"/>
      <c r="O72" s="58"/>
      <c r="P72" s="55"/>
    </row>
    <row r="73" spans="1:16" x14ac:dyDescent="0.25">
      <c r="A73" s="55" t="s">
        <v>145</v>
      </c>
      <c r="B73" s="55" t="s">
        <v>151</v>
      </c>
      <c r="C73" s="55" t="s">
        <v>1134</v>
      </c>
      <c r="D73" s="55" t="s">
        <v>1132</v>
      </c>
      <c r="E73" s="55" t="s">
        <v>154</v>
      </c>
      <c r="F73" s="57">
        <v>2946.8</v>
      </c>
      <c r="G73" s="74">
        <f>SUM(F73*1.05)</f>
        <v>3094.1400000000003</v>
      </c>
      <c r="H73" s="57">
        <f>SUM(J73/1.19)</f>
        <v>3683.5042016806724</v>
      </c>
      <c r="I73" s="74">
        <f>SUM(G73*1.25)</f>
        <v>3867.6750000000002</v>
      </c>
      <c r="J73" s="57">
        <v>4383.37</v>
      </c>
      <c r="K73" s="74">
        <f>SUM(I73*1.19)</f>
        <v>4602.5332500000004</v>
      </c>
      <c r="L73" s="58"/>
      <c r="M73" s="58" t="s">
        <v>695</v>
      </c>
      <c r="N73" s="58"/>
      <c r="O73" s="58"/>
      <c r="P73" s="55" t="s">
        <v>156</v>
      </c>
    </row>
    <row r="74" spans="1:16" x14ac:dyDescent="0.25">
      <c r="A74" s="55" t="s">
        <v>145</v>
      </c>
      <c r="B74" s="55" t="s">
        <v>151</v>
      </c>
      <c r="C74" s="55" t="s">
        <v>153</v>
      </c>
      <c r="D74" s="55" t="s">
        <v>113</v>
      </c>
      <c r="E74" s="55" t="s">
        <v>155</v>
      </c>
      <c r="F74" s="57">
        <v>1007</v>
      </c>
      <c r="G74" s="74">
        <f>SUM(F74*1.05)</f>
        <v>1057.3500000000001</v>
      </c>
      <c r="H74" s="57">
        <f>SUM(J74/1.19)</f>
        <v>1258.747899159664</v>
      </c>
      <c r="I74" s="74">
        <f>SUM(G74*1.25)</f>
        <v>1321.6875000000002</v>
      </c>
      <c r="J74" s="57">
        <v>1497.91</v>
      </c>
      <c r="K74" s="74">
        <f>SUM(I74*1.19)</f>
        <v>1572.8081250000002</v>
      </c>
      <c r="L74" s="58"/>
      <c r="M74" s="58"/>
      <c r="N74" s="58"/>
      <c r="O74" s="58" t="s">
        <v>695</v>
      </c>
      <c r="P74" s="55" t="s">
        <v>156</v>
      </c>
    </row>
    <row r="75" spans="1:16" x14ac:dyDescent="0.25">
      <c r="A75" s="55"/>
      <c r="B75" s="55"/>
      <c r="C75" s="55"/>
      <c r="D75" s="56"/>
      <c r="E75" s="56"/>
      <c r="F75" s="57"/>
      <c r="G75" s="74"/>
      <c r="H75" s="57"/>
      <c r="I75" s="74"/>
      <c r="J75" s="57"/>
      <c r="K75" s="74"/>
      <c r="L75" s="58"/>
      <c r="M75" s="58"/>
      <c r="N75" s="58"/>
      <c r="O75" s="58"/>
      <c r="P75" s="55"/>
    </row>
    <row r="76" spans="1:16" x14ac:dyDescent="0.25">
      <c r="A76" s="55" t="s">
        <v>145</v>
      </c>
      <c r="B76" s="55" t="s">
        <v>157</v>
      </c>
      <c r="C76" s="55" t="s">
        <v>147</v>
      </c>
      <c r="D76" s="55" t="s">
        <v>1135</v>
      </c>
      <c r="E76" s="55" t="s">
        <v>159</v>
      </c>
      <c r="F76" s="57">
        <v>2946.8</v>
      </c>
      <c r="G76" s="74">
        <f>SUM(F76*1.05)</f>
        <v>3094.1400000000003</v>
      </c>
      <c r="H76" s="57">
        <f>SUM(J76/1.19)</f>
        <v>3683.5042016806724</v>
      </c>
      <c r="I76" s="74">
        <f>SUM(G76*1.25)</f>
        <v>3867.6750000000002</v>
      </c>
      <c r="J76" s="57">
        <v>4383.37</v>
      </c>
      <c r="K76" s="74">
        <f>SUM(I76*1.19)</f>
        <v>4602.5332500000004</v>
      </c>
      <c r="L76" s="58"/>
      <c r="M76" s="58" t="s">
        <v>695</v>
      </c>
      <c r="N76" s="58"/>
      <c r="O76" s="58"/>
      <c r="P76" s="55" t="s">
        <v>161</v>
      </c>
    </row>
    <row r="77" spans="1:16" x14ac:dyDescent="0.25">
      <c r="A77" s="55" t="s">
        <v>145</v>
      </c>
      <c r="B77" s="55" t="s">
        <v>157</v>
      </c>
      <c r="C77" s="55" t="s">
        <v>158</v>
      </c>
      <c r="D77" s="55" t="s">
        <v>152</v>
      </c>
      <c r="E77" s="55" t="s">
        <v>160</v>
      </c>
      <c r="F77" s="57">
        <v>1007</v>
      </c>
      <c r="G77" s="74">
        <f>SUM(F77*1.05)</f>
        <v>1057.3500000000001</v>
      </c>
      <c r="H77" s="57">
        <f>SUM(J77/1.19)</f>
        <v>1258.747899159664</v>
      </c>
      <c r="I77" s="74">
        <f>SUM(G77*1.25)</f>
        <v>1321.6875000000002</v>
      </c>
      <c r="J77" s="57">
        <v>1497.91</v>
      </c>
      <c r="K77" s="74">
        <f>SUM(I77*1.19)</f>
        <v>1572.8081250000002</v>
      </c>
      <c r="L77" s="58"/>
      <c r="M77" s="58"/>
      <c r="N77" s="58"/>
      <c r="O77" s="58" t="s">
        <v>695</v>
      </c>
      <c r="P77" s="55" t="s">
        <v>161</v>
      </c>
    </row>
    <row r="78" spans="1:16" x14ac:dyDescent="0.25">
      <c r="A78" s="55"/>
      <c r="B78" s="55"/>
      <c r="C78" s="55"/>
      <c r="D78" s="56"/>
      <c r="E78" s="56"/>
      <c r="F78" s="57"/>
      <c r="G78" s="74"/>
      <c r="H78" s="57"/>
      <c r="I78" s="74"/>
      <c r="J78" s="57"/>
      <c r="K78" s="74"/>
      <c r="L78" s="58"/>
      <c r="M78" s="58"/>
      <c r="N78" s="58"/>
      <c r="O78" s="58"/>
      <c r="P78" s="55"/>
    </row>
    <row r="79" spans="1:16" ht="38.25" x14ac:dyDescent="0.25">
      <c r="A79" s="55" t="s">
        <v>1098</v>
      </c>
      <c r="B79" s="55" t="s">
        <v>1099</v>
      </c>
      <c r="C79" s="55" t="s">
        <v>1136</v>
      </c>
      <c r="D79" s="56" t="s">
        <v>1180</v>
      </c>
      <c r="E79" s="56" t="s">
        <v>1181</v>
      </c>
      <c r="F79" s="57">
        <v>4000</v>
      </c>
      <c r="G79" s="74">
        <f>SUM(F79*1.05)</f>
        <v>4200</v>
      </c>
      <c r="H79" s="57">
        <f>SUM(J79/1.19)</f>
        <v>5000</v>
      </c>
      <c r="I79" s="74">
        <f>SUM(G79*1.25)</f>
        <v>5250</v>
      </c>
      <c r="J79" s="57">
        <v>5950</v>
      </c>
      <c r="K79" s="74">
        <f>SUM(I79*1.19)</f>
        <v>6247.5</v>
      </c>
      <c r="L79" s="58"/>
      <c r="M79" s="58" t="s">
        <v>695</v>
      </c>
      <c r="N79" s="58"/>
      <c r="O79" s="58"/>
      <c r="P79" s="55"/>
    </row>
    <row r="80" spans="1:16" x14ac:dyDescent="0.25">
      <c r="F80" s="6"/>
      <c r="G80" s="6"/>
      <c r="H80" s="6"/>
      <c r="I80" s="6"/>
      <c r="J80" s="6"/>
      <c r="K80" s="6"/>
      <c r="L80" s="29"/>
      <c r="M80" s="29"/>
      <c r="N80" s="29"/>
      <c r="O80" s="29"/>
    </row>
    <row r="81" spans="1:16" ht="25.5" x14ac:dyDescent="0.25">
      <c r="A81" s="19" t="s">
        <v>162</v>
      </c>
      <c r="B81" s="20" t="s">
        <v>176</v>
      </c>
      <c r="C81" s="19" t="s">
        <v>163</v>
      </c>
      <c r="D81" s="20" t="s">
        <v>173</v>
      </c>
      <c r="E81" s="20" t="s">
        <v>171</v>
      </c>
      <c r="F81" s="6">
        <v>2915</v>
      </c>
      <c r="G81" s="75">
        <f>SUM(F81*1.05)</f>
        <v>3060.75</v>
      </c>
      <c r="H81" s="6">
        <f>SUM(J81/1.19)</f>
        <v>3643.7478991596645</v>
      </c>
      <c r="I81" s="75">
        <f>SUM(G81*1.25)</f>
        <v>3825.9375</v>
      </c>
      <c r="J81" s="6">
        <v>4336.0600000000004</v>
      </c>
      <c r="K81" s="75">
        <f>SUM(I81*1.19)</f>
        <v>4552.8656249999995</v>
      </c>
      <c r="L81" s="29" t="s">
        <v>695</v>
      </c>
      <c r="M81" s="29"/>
      <c r="N81" s="29"/>
      <c r="O81" s="29"/>
      <c r="P81" s="31" t="s">
        <v>172</v>
      </c>
    </row>
    <row r="82" spans="1:16" ht="15" x14ac:dyDescent="0.25">
      <c r="A82" s="19" t="s">
        <v>162</v>
      </c>
      <c r="B82" s="20" t="s">
        <v>176</v>
      </c>
      <c r="C82" s="19" t="s">
        <v>164</v>
      </c>
      <c r="D82" s="20" t="s">
        <v>167</v>
      </c>
      <c r="E82" s="20" t="s">
        <v>169</v>
      </c>
      <c r="F82" s="6">
        <v>265</v>
      </c>
      <c r="G82" s="75">
        <f>SUM(F82*1.05)</f>
        <v>278.25</v>
      </c>
      <c r="H82" s="6">
        <f>SUM(J82/1.19)</f>
        <v>331.25210084033614</v>
      </c>
      <c r="I82" s="75">
        <f>SUM(G82*1.25)</f>
        <v>347.8125</v>
      </c>
      <c r="J82" s="6">
        <v>394.19</v>
      </c>
      <c r="K82" s="75">
        <f>SUM(I82*1.19)</f>
        <v>413.89687499999997</v>
      </c>
      <c r="L82" s="314" t="s">
        <v>1137</v>
      </c>
      <c r="M82" s="314"/>
      <c r="N82" s="314"/>
      <c r="O82" s="314"/>
      <c r="P82" s="44" t="s">
        <v>172</v>
      </c>
    </row>
    <row r="83" spans="1:16" ht="15" x14ac:dyDescent="0.25">
      <c r="A83" s="19" t="s">
        <v>162</v>
      </c>
      <c r="B83" s="20" t="s">
        <v>176</v>
      </c>
      <c r="C83" s="19" t="s">
        <v>165</v>
      </c>
      <c r="D83" s="20" t="s">
        <v>168</v>
      </c>
      <c r="E83" s="20" t="s">
        <v>170</v>
      </c>
      <c r="F83" s="6">
        <v>159</v>
      </c>
      <c r="G83" s="75">
        <f>SUM(F83*1.05)</f>
        <v>166.95000000000002</v>
      </c>
      <c r="H83" s="6">
        <f>SUM(J83/1.19)</f>
        <v>198.74789915966386</v>
      </c>
      <c r="I83" s="75">
        <f>SUM(G83*1.25)</f>
        <v>208.68750000000003</v>
      </c>
      <c r="J83" s="6">
        <v>236.51</v>
      </c>
      <c r="K83" s="75">
        <f>SUM(I83*1.19)</f>
        <v>248.33812500000002</v>
      </c>
      <c r="L83" s="29"/>
      <c r="M83" s="29"/>
      <c r="N83" s="29"/>
      <c r="O83" s="29" t="s">
        <v>695</v>
      </c>
      <c r="P83" s="31" t="s">
        <v>172</v>
      </c>
    </row>
    <row r="84" spans="1:16" ht="38.25" x14ac:dyDescent="0.25">
      <c r="A84" s="19" t="s">
        <v>162</v>
      </c>
      <c r="B84" s="20" t="s">
        <v>176</v>
      </c>
      <c r="C84" s="19" t="s">
        <v>166</v>
      </c>
      <c r="D84" s="20" t="s">
        <v>174</v>
      </c>
      <c r="E84" s="20" t="s">
        <v>177</v>
      </c>
      <c r="F84" s="6">
        <v>275.60000000000002</v>
      </c>
      <c r="G84" s="75">
        <f>SUM(F84*1.05)</f>
        <v>289.38000000000005</v>
      </c>
      <c r="H84" s="6">
        <f>SUM(J84/1.19)</f>
        <v>344.50420168067228</v>
      </c>
      <c r="I84" s="75">
        <f>SUM(G84*1.25)</f>
        <v>361.72500000000008</v>
      </c>
      <c r="J84" s="6">
        <v>409.96</v>
      </c>
      <c r="K84" s="75">
        <f>SUM(I84*1.19)</f>
        <v>430.45275000000009</v>
      </c>
      <c r="L84" s="29"/>
      <c r="M84" s="29"/>
      <c r="N84" s="29" t="s">
        <v>695</v>
      </c>
      <c r="O84" s="29"/>
      <c r="P84" s="31" t="s">
        <v>172</v>
      </c>
    </row>
    <row r="85" spans="1:16" x14ac:dyDescent="0.25">
      <c r="B85" s="20"/>
      <c r="F85" s="6"/>
      <c r="G85" s="75"/>
      <c r="H85" s="6"/>
      <c r="I85" s="75"/>
      <c r="J85" s="6"/>
      <c r="K85" s="75"/>
      <c r="L85" s="29"/>
      <c r="M85" s="29"/>
      <c r="N85" s="29"/>
      <c r="O85" s="29"/>
    </row>
    <row r="86" spans="1:16" ht="25.5" x14ac:dyDescent="0.25">
      <c r="A86" s="19" t="s">
        <v>162</v>
      </c>
      <c r="B86" s="20" t="s">
        <v>175</v>
      </c>
      <c r="C86" s="19" t="s">
        <v>178</v>
      </c>
      <c r="D86" s="20" t="s">
        <v>179</v>
      </c>
      <c r="E86" s="20" t="s">
        <v>182</v>
      </c>
      <c r="F86" s="6">
        <v>2756</v>
      </c>
      <c r="G86" s="75">
        <f>SUM(F86*1.05)</f>
        <v>2893.8</v>
      </c>
      <c r="H86" s="6">
        <f>SUM(J86/1.19)</f>
        <v>3445.0000000000005</v>
      </c>
      <c r="I86" s="75">
        <f>SUM(G86*1.25)</f>
        <v>3617.25</v>
      </c>
      <c r="J86" s="6">
        <v>4099.55</v>
      </c>
      <c r="K86" s="75">
        <f>SUM(I86*1.19)</f>
        <v>4304.5275000000001</v>
      </c>
      <c r="L86" s="29"/>
      <c r="M86" s="29"/>
      <c r="N86" s="29" t="s">
        <v>695</v>
      </c>
      <c r="O86" s="29"/>
      <c r="P86" s="31" t="s">
        <v>180</v>
      </c>
    </row>
    <row r="87" spans="1:16" ht="38.25" x14ac:dyDescent="0.25">
      <c r="A87" s="19" t="s">
        <v>162</v>
      </c>
      <c r="B87" s="20" t="s">
        <v>175</v>
      </c>
      <c r="C87" s="19" t="s">
        <v>166</v>
      </c>
      <c r="D87" s="20" t="s">
        <v>184</v>
      </c>
      <c r="E87" s="23" t="s">
        <v>183</v>
      </c>
      <c r="F87" s="6">
        <v>275.60000000000002</v>
      </c>
      <c r="G87" s="75">
        <f>SUM(F87*1.05)</f>
        <v>289.38000000000005</v>
      </c>
      <c r="H87" s="6">
        <f>SUM(J87/1.19)</f>
        <v>344.50420168067228</v>
      </c>
      <c r="I87" s="75">
        <f>SUM(G87*1.25)</f>
        <v>361.72500000000008</v>
      </c>
      <c r="J87" s="6">
        <v>409.96</v>
      </c>
      <c r="K87" s="75">
        <f>SUM(I87*1.19)</f>
        <v>430.45275000000009</v>
      </c>
      <c r="L87" s="29"/>
      <c r="M87" s="29"/>
      <c r="N87" s="29" t="s">
        <v>695</v>
      </c>
      <c r="O87" s="29"/>
      <c r="P87" s="31" t="s">
        <v>181</v>
      </c>
    </row>
    <row r="88" spans="1:16" ht="15" x14ac:dyDescent="0.25">
      <c r="B88" s="20"/>
      <c r="E88" s="23"/>
      <c r="F88" s="6"/>
      <c r="G88" s="75"/>
      <c r="H88" s="6"/>
      <c r="I88" s="75"/>
      <c r="J88" s="6"/>
      <c r="K88" s="75"/>
      <c r="L88" s="29"/>
      <c r="M88" s="29"/>
      <c r="N88" s="29"/>
      <c r="O88" s="29"/>
      <c r="P88" s="31"/>
    </row>
    <row r="89" spans="1:16" ht="25.5" x14ac:dyDescent="0.25">
      <c r="A89" s="19" t="s">
        <v>162</v>
      </c>
      <c r="B89" s="20" t="s">
        <v>1298</v>
      </c>
      <c r="D89" s="20" t="s">
        <v>1299</v>
      </c>
      <c r="E89" s="23" t="s">
        <v>1300</v>
      </c>
      <c r="F89" s="6">
        <v>2968</v>
      </c>
      <c r="G89" s="75">
        <f>SUM(F89*1.05)</f>
        <v>3116.4</v>
      </c>
      <c r="H89" s="6">
        <v>3710</v>
      </c>
      <c r="I89" s="75">
        <f>SUM(G89*1.25)</f>
        <v>3895.5</v>
      </c>
      <c r="J89" s="6">
        <v>4414.8999999999996</v>
      </c>
      <c r="K89" s="75">
        <f>SUM(I89*1.19)</f>
        <v>4635.6449999999995</v>
      </c>
      <c r="L89" s="29"/>
      <c r="M89" s="29"/>
      <c r="N89" s="29"/>
      <c r="O89" s="29"/>
      <c r="P89" s="31"/>
    </row>
    <row r="90" spans="1:16" x14ac:dyDescent="0.25">
      <c r="B90" s="20"/>
      <c r="F90" s="6"/>
      <c r="G90" s="75"/>
      <c r="H90" s="6"/>
      <c r="I90" s="75"/>
      <c r="J90" s="6"/>
      <c r="K90" s="75"/>
      <c r="L90" s="29"/>
      <c r="M90" s="29"/>
      <c r="N90" s="29"/>
      <c r="O90" s="29"/>
    </row>
    <row r="91" spans="1:16" ht="38.25" x14ac:dyDescent="0.25">
      <c r="A91" s="19" t="s">
        <v>185</v>
      </c>
      <c r="B91" s="20" t="s">
        <v>186</v>
      </c>
      <c r="C91" s="19" t="s">
        <v>187</v>
      </c>
      <c r="D91" s="20" t="s">
        <v>1289</v>
      </c>
      <c r="E91" s="20" t="s">
        <v>1291</v>
      </c>
      <c r="F91" s="6">
        <v>2968</v>
      </c>
      <c r="G91" s="75">
        <f>SUM(F91*1.05)</f>
        <v>3116.4</v>
      </c>
      <c r="H91" s="6">
        <f>SUM(J91/1.19)</f>
        <v>3710</v>
      </c>
      <c r="I91" s="75">
        <f>SUM(G91*1.25)</f>
        <v>3895.5</v>
      </c>
      <c r="J91" s="6">
        <v>4414.8999999999996</v>
      </c>
      <c r="K91" s="75">
        <f>SUM(I91*1.19)</f>
        <v>4635.6449999999995</v>
      </c>
      <c r="L91" s="29" t="s">
        <v>695</v>
      </c>
      <c r="M91" s="29"/>
      <c r="N91" s="29"/>
      <c r="O91" s="29"/>
      <c r="P91" s="31" t="s">
        <v>188</v>
      </c>
    </row>
    <row r="92" spans="1:16" ht="38.25" x14ac:dyDescent="0.25">
      <c r="A92" s="19" t="s">
        <v>185</v>
      </c>
      <c r="B92" s="20" t="s">
        <v>186</v>
      </c>
      <c r="C92" s="19" t="s">
        <v>1288</v>
      </c>
      <c r="D92" s="20" t="s">
        <v>1290</v>
      </c>
      <c r="E92" s="20" t="s">
        <v>1292</v>
      </c>
      <c r="F92" s="6">
        <v>2968</v>
      </c>
      <c r="G92" s="75">
        <f>SUM(F92*1.05)</f>
        <v>3116.4</v>
      </c>
      <c r="H92" s="6">
        <f>SUM(J92/1.19)</f>
        <v>3710</v>
      </c>
      <c r="I92" s="75">
        <f>SUM(G92*1.25)</f>
        <v>3895.5</v>
      </c>
      <c r="J92" s="6">
        <v>4414.8999999999996</v>
      </c>
      <c r="K92" s="75">
        <f>SUM(I92*1.19)</f>
        <v>4635.6449999999995</v>
      </c>
      <c r="L92" s="29" t="s">
        <v>695</v>
      </c>
      <c r="M92" s="29"/>
      <c r="N92" s="29"/>
      <c r="O92" s="29"/>
      <c r="P92" s="31" t="s">
        <v>188</v>
      </c>
    </row>
    <row r="93" spans="1:16" x14ac:dyDescent="0.25">
      <c r="B93" s="20"/>
      <c r="F93" s="6"/>
      <c r="G93" s="75"/>
      <c r="H93" s="6"/>
      <c r="I93" s="75"/>
      <c r="J93" s="6"/>
      <c r="K93" s="75"/>
      <c r="L93" s="29"/>
      <c r="M93" s="29"/>
      <c r="N93" s="29"/>
      <c r="O93" s="29"/>
    </row>
    <row r="94" spans="1:16" ht="25.5" x14ac:dyDescent="0.25">
      <c r="A94" s="19" t="s">
        <v>185</v>
      </c>
      <c r="B94" s="19" t="s">
        <v>189</v>
      </c>
      <c r="C94" s="19" t="s">
        <v>190</v>
      </c>
      <c r="D94" s="20" t="s">
        <v>191</v>
      </c>
      <c r="E94" s="20" t="s">
        <v>192</v>
      </c>
      <c r="F94" s="6">
        <v>3445</v>
      </c>
      <c r="G94" s="75">
        <f>SUM(F94*1.05)</f>
        <v>3617.25</v>
      </c>
      <c r="H94" s="6">
        <f>SUM(J94/1.19)</f>
        <v>4306.2521008403364</v>
      </c>
      <c r="I94" s="75">
        <f>SUM(G94*1.25)</f>
        <v>4521.5625</v>
      </c>
      <c r="J94" s="6">
        <v>5124.4399999999996</v>
      </c>
      <c r="K94" s="75">
        <f>SUM(I94*1.19)</f>
        <v>5380.6593750000002</v>
      </c>
      <c r="L94" s="29"/>
      <c r="M94" s="29" t="s">
        <v>695</v>
      </c>
      <c r="N94" s="29"/>
      <c r="O94" s="29"/>
      <c r="P94" s="31" t="s">
        <v>193</v>
      </c>
    </row>
    <row r="95" spans="1:16" x14ac:dyDescent="0.25">
      <c r="B95" s="20"/>
      <c r="F95" s="6"/>
      <c r="G95" s="75"/>
      <c r="H95" s="6"/>
      <c r="I95" s="75"/>
      <c r="J95" s="6"/>
      <c r="K95" s="75"/>
      <c r="L95" s="29"/>
      <c r="M95" s="29"/>
      <c r="N95" s="29"/>
      <c r="O95" s="29"/>
    </row>
    <row r="96" spans="1:16" ht="51" x14ac:dyDescent="0.25">
      <c r="A96" s="19" t="s">
        <v>162</v>
      </c>
      <c r="B96" s="19" t="s">
        <v>196</v>
      </c>
      <c r="C96" s="19" t="s">
        <v>194</v>
      </c>
      <c r="D96" s="20" t="s">
        <v>1373</v>
      </c>
      <c r="E96" s="20" t="s">
        <v>1375</v>
      </c>
      <c r="F96" s="6">
        <v>2954.62</v>
      </c>
      <c r="G96" s="75">
        <f>SUM(F96*1.05)</f>
        <v>3102.3510000000001</v>
      </c>
      <c r="H96" s="6">
        <f>SUM(J96/1.19)</f>
        <v>3693.2773109243699</v>
      </c>
      <c r="I96" s="75">
        <f>SUM(G96*1.25)</f>
        <v>3877.9387500000003</v>
      </c>
      <c r="J96" s="6">
        <v>4395</v>
      </c>
      <c r="K96" s="75">
        <f>SUM(I96*1.19)</f>
        <v>4614.7471125000002</v>
      </c>
      <c r="L96" s="29"/>
      <c r="M96" s="29" t="s">
        <v>695</v>
      </c>
      <c r="N96" s="29"/>
      <c r="O96" s="29"/>
      <c r="P96" s="31" t="s">
        <v>195</v>
      </c>
    </row>
    <row r="97" spans="1:16" ht="51" x14ac:dyDescent="0.25">
      <c r="A97" s="19" t="s">
        <v>162</v>
      </c>
      <c r="B97" s="19" t="s">
        <v>196</v>
      </c>
      <c r="C97" s="19" t="s">
        <v>1377</v>
      </c>
      <c r="D97" s="20" t="s">
        <v>1374</v>
      </c>
      <c r="E97" s="20" t="s">
        <v>1376</v>
      </c>
      <c r="F97" s="6">
        <v>2954.62</v>
      </c>
      <c r="G97" s="75">
        <f>SUM(F97*1.05)</f>
        <v>3102.3510000000001</v>
      </c>
      <c r="H97" s="6">
        <f>SUM(J97/1.19)</f>
        <v>3693.2773109243699</v>
      </c>
      <c r="I97" s="75">
        <f>SUM(G97*1.25)</f>
        <v>3877.9387500000003</v>
      </c>
      <c r="J97" s="6">
        <v>4395</v>
      </c>
      <c r="K97" s="75">
        <f>SUM(I97*1.19)</f>
        <v>4614.7471125000002</v>
      </c>
      <c r="L97" s="29"/>
      <c r="M97" s="29" t="s">
        <v>695</v>
      </c>
      <c r="N97" s="29"/>
      <c r="O97" s="29"/>
      <c r="P97" s="31"/>
    </row>
    <row r="98" spans="1:16" ht="15" x14ac:dyDescent="0.25">
      <c r="F98" s="6"/>
      <c r="G98" s="75"/>
      <c r="H98" s="6"/>
      <c r="I98" s="75"/>
      <c r="J98" s="6"/>
      <c r="K98" s="75"/>
      <c r="L98" s="29"/>
      <c r="M98" s="29"/>
      <c r="N98" s="29"/>
      <c r="O98" s="29"/>
      <c r="P98" s="31"/>
    </row>
    <row r="99" spans="1:16" x14ac:dyDescent="0.25">
      <c r="B99" s="20"/>
      <c r="F99" s="6"/>
      <c r="G99" s="75"/>
      <c r="H99" s="6"/>
      <c r="I99" s="75"/>
      <c r="J99" s="6"/>
      <c r="K99" s="75"/>
      <c r="L99" s="29"/>
      <c r="M99" s="29"/>
      <c r="N99" s="29"/>
      <c r="O99" s="29"/>
    </row>
    <row r="100" spans="1:16" ht="25.5" x14ac:dyDescent="0.25">
      <c r="A100" s="19" t="s">
        <v>162</v>
      </c>
      <c r="B100" s="19" t="s">
        <v>199</v>
      </c>
      <c r="C100" s="19" t="s">
        <v>197</v>
      </c>
      <c r="D100" s="20" t="s">
        <v>1123</v>
      </c>
      <c r="E100" s="20" t="s">
        <v>1124</v>
      </c>
      <c r="F100" s="6">
        <v>2968</v>
      </c>
      <c r="G100" s="75">
        <f>SUM(F100*1.05)</f>
        <v>3116.4</v>
      </c>
      <c r="H100" s="6">
        <f>SUM(J100/1.19)</f>
        <v>3710</v>
      </c>
      <c r="I100" s="75">
        <f>SUM(G100*1.25)</f>
        <v>3895.5</v>
      </c>
      <c r="J100" s="6">
        <v>4414.8999999999996</v>
      </c>
      <c r="K100" s="75">
        <f>SUM(I100*1.19)</f>
        <v>4635.6449999999995</v>
      </c>
      <c r="L100" s="29"/>
      <c r="M100" s="29"/>
      <c r="N100" s="29"/>
      <c r="O100" s="29" t="s">
        <v>695</v>
      </c>
      <c r="P100" s="31" t="s">
        <v>198</v>
      </c>
    </row>
    <row r="101" spans="1:16" x14ac:dyDescent="0.25">
      <c r="B101" s="20"/>
      <c r="F101" s="6"/>
      <c r="G101" s="75"/>
      <c r="H101" s="6"/>
      <c r="I101" s="75"/>
      <c r="J101" s="6"/>
      <c r="K101" s="75"/>
      <c r="L101" s="29"/>
      <c r="M101" s="29"/>
      <c r="N101" s="29"/>
      <c r="O101" s="29"/>
    </row>
    <row r="102" spans="1:16" ht="51" x14ac:dyDescent="0.25">
      <c r="A102" s="19" t="s">
        <v>162</v>
      </c>
      <c r="B102" s="19" t="s">
        <v>200</v>
      </c>
      <c r="C102" s="19" t="s">
        <v>201</v>
      </c>
      <c r="D102" s="20" t="s">
        <v>204</v>
      </c>
      <c r="E102" s="20" t="s">
        <v>207</v>
      </c>
      <c r="F102" s="6">
        <v>3413.2</v>
      </c>
      <c r="G102" s="75">
        <v>3018.49</v>
      </c>
      <c r="H102" s="6"/>
      <c r="I102" s="75">
        <v>3773.11</v>
      </c>
      <c r="J102" s="6"/>
      <c r="K102" s="75">
        <v>4490</v>
      </c>
      <c r="L102" s="29"/>
      <c r="M102" s="29" t="s">
        <v>695</v>
      </c>
      <c r="N102" s="29"/>
      <c r="O102" s="29"/>
      <c r="P102" s="18" t="s">
        <v>210</v>
      </c>
    </row>
    <row r="103" spans="1:16" ht="51" x14ac:dyDescent="0.25">
      <c r="A103" s="19" t="s">
        <v>162</v>
      </c>
      <c r="B103" s="19" t="s">
        <v>200</v>
      </c>
      <c r="C103" s="19" t="s">
        <v>202</v>
      </c>
      <c r="D103" s="20" t="s">
        <v>205</v>
      </c>
      <c r="E103" s="20" t="s">
        <v>208</v>
      </c>
      <c r="F103" s="6">
        <v>3413.2</v>
      </c>
      <c r="G103" s="75">
        <v>3018.49</v>
      </c>
      <c r="H103" s="6"/>
      <c r="I103" s="75">
        <v>3773.11</v>
      </c>
      <c r="J103" s="6"/>
      <c r="K103" s="75">
        <v>4490</v>
      </c>
      <c r="L103" s="29"/>
      <c r="M103" s="29" t="s">
        <v>695</v>
      </c>
      <c r="N103" s="29"/>
      <c r="O103" s="29"/>
      <c r="P103" s="18" t="s">
        <v>210</v>
      </c>
    </row>
    <row r="104" spans="1:16" ht="51" x14ac:dyDescent="0.25">
      <c r="A104" s="19" t="s">
        <v>162</v>
      </c>
      <c r="B104" s="19" t="s">
        <v>200</v>
      </c>
      <c r="C104" s="19" t="s">
        <v>203</v>
      </c>
      <c r="D104" s="20" t="s">
        <v>206</v>
      </c>
      <c r="E104" s="20" t="s">
        <v>209</v>
      </c>
      <c r="F104" s="6">
        <v>3413.2</v>
      </c>
      <c r="G104" s="75">
        <v>3018.49</v>
      </c>
      <c r="H104" s="6"/>
      <c r="I104" s="75">
        <v>3773.11</v>
      </c>
      <c r="J104" s="6"/>
      <c r="K104" s="75">
        <v>4490</v>
      </c>
      <c r="L104" s="29"/>
      <c r="M104" s="29" t="s">
        <v>695</v>
      </c>
      <c r="N104" s="29"/>
      <c r="O104" s="29"/>
      <c r="P104" s="18" t="s">
        <v>210</v>
      </c>
    </row>
    <row r="105" spans="1:16" ht="25.5" x14ac:dyDescent="0.25">
      <c r="A105" s="19" t="s">
        <v>162</v>
      </c>
      <c r="B105" s="19" t="s">
        <v>200</v>
      </c>
      <c r="C105" s="19" t="s">
        <v>1366</v>
      </c>
      <c r="D105" s="20" t="s">
        <v>1336</v>
      </c>
      <c r="E105" s="20" t="s">
        <v>1337</v>
      </c>
      <c r="F105" s="6"/>
      <c r="G105" s="75">
        <v>3018.49</v>
      </c>
      <c r="H105" s="6"/>
      <c r="I105" s="75">
        <v>3773.11</v>
      </c>
      <c r="J105" s="6"/>
      <c r="K105" s="75">
        <v>4490</v>
      </c>
      <c r="L105" s="29"/>
      <c r="M105" s="29"/>
      <c r="N105" s="29"/>
      <c r="O105" s="29"/>
      <c r="P105" s="18"/>
    </row>
    <row r="106" spans="1:16" x14ac:dyDescent="0.25">
      <c r="A106" s="19" t="s">
        <v>162</v>
      </c>
      <c r="B106" s="19" t="s">
        <v>200</v>
      </c>
      <c r="C106" s="19" t="s">
        <v>1338</v>
      </c>
      <c r="D106" s="20" t="s">
        <v>1339</v>
      </c>
      <c r="E106" s="20" t="s">
        <v>1340</v>
      </c>
      <c r="F106" s="6"/>
      <c r="G106" s="75">
        <v>1001.68</v>
      </c>
      <c r="H106" s="6"/>
      <c r="I106" s="75">
        <v>1252.0999999999999</v>
      </c>
      <c r="J106" s="6"/>
      <c r="K106" s="75">
        <v>1490</v>
      </c>
      <c r="L106" s="29"/>
      <c r="M106" s="29"/>
      <c r="N106" s="29"/>
      <c r="O106" s="29"/>
      <c r="P106" s="18"/>
    </row>
    <row r="107" spans="1:16" x14ac:dyDescent="0.2">
      <c r="A107" s="19" t="s">
        <v>162</v>
      </c>
      <c r="B107" s="19" t="s">
        <v>200</v>
      </c>
      <c r="C107" s="19" t="s">
        <v>1102</v>
      </c>
      <c r="D107" s="39" t="s">
        <v>1104</v>
      </c>
      <c r="E107" s="39" t="s">
        <v>905</v>
      </c>
      <c r="F107" s="6">
        <v>500</v>
      </c>
      <c r="G107" s="75">
        <f>SUM(F107*1.05)</f>
        <v>525</v>
      </c>
      <c r="H107" s="6">
        <f>SUM(J107/1.19)</f>
        <v>625</v>
      </c>
      <c r="I107" s="75">
        <f>SUM(G107*1.25)</f>
        <v>656.25</v>
      </c>
      <c r="J107" s="6">
        <v>743.75</v>
      </c>
      <c r="K107" s="75">
        <f>SUM(I107*1.19)</f>
        <v>780.9375</v>
      </c>
      <c r="L107" s="29"/>
      <c r="M107" s="29"/>
      <c r="N107" s="29"/>
      <c r="O107" s="29" t="s">
        <v>695</v>
      </c>
      <c r="P107" s="18" t="s">
        <v>210</v>
      </c>
    </row>
    <row r="108" spans="1:16" x14ac:dyDescent="0.2">
      <c r="A108" s="19" t="s">
        <v>162</v>
      </c>
      <c r="B108" s="19" t="s">
        <v>200</v>
      </c>
      <c r="C108" s="19" t="s">
        <v>1103</v>
      </c>
      <c r="D108" s="39" t="s">
        <v>1105</v>
      </c>
      <c r="E108" s="39" t="s">
        <v>1106</v>
      </c>
      <c r="F108" s="6">
        <v>850</v>
      </c>
      <c r="G108" s="75">
        <f>SUM(F108*1.05)</f>
        <v>892.5</v>
      </c>
      <c r="H108" s="6">
        <f>SUM(J108/1.19)</f>
        <v>1062.5042016806724</v>
      </c>
      <c r="I108" s="75">
        <f>SUM(G108*1.25)</f>
        <v>1115.625</v>
      </c>
      <c r="J108" s="6">
        <v>1264.3800000000001</v>
      </c>
      <c r="K108" s="75">
        <f>SUM(I108*1.19)</f>
        <v>1327.59375</v>
      </c>
      <c r="L108" s="29"/>
      <c r="M108" s="29"/>
      <c r="N108" s="29"/>
      <c r="O108" s="29" t="s">
        <v>695</v>
      </c>
      <c r="P108" s="18" t="s">
        <v>210</v>
      </c>
    </row>
    <row r="109" spans="1:16" x14ac:dyDescent="0.25">
      <c r="A109" s="19" t="s">
        <v>162</v>
      </c>
      <c r="B109" s="19" t="s">
        <v>200</v>
      </c>
      <c r="C109" s="19" t="s">
        <v>1284</v>
      </c>
      <c r="D109" s="20" t="s">
        <v>1283</v>
      </c>
      <c r="E109" s="20" t="s">
        <v>1285</v>
      </c>
      <c r="F109" s="6"/>
      <c r="G109" s="75">
        <v>604.37</v>
      </c>
      <c r="H109" s="6"/>
      <c r="I109" s="75">
        <v>755.46</v>
      </c>
      <c r="J109" s="6"/>
      <c r="K109" s="75">
        <v>899</v>
      </c>
      <c r="L109" s="29"/>
      <c r="M109" s="29"/>
      <c r="N109" s="29"/>
      <c r="O109" s="29" t="s">
        <v>695</v>
      </c>
      <c r="P109" s="19" t="s">
        <v>210</v>
      </c>
    </row>
    <row r="110" spans="1:16" x14ac:dyDescent="0.25">
      <c r="B110" s="20"/>
      <c r="F110" s="6"/>
      <c r="G110" s="75"/>
      <c r="H110" s="6"/>
      <c r="I110" s="75"/>
      <c r="J110" s="6"/>
      <c r="K110" s="75"/>
      <c r="L110" s="29"/>
      <c r="M110" s="29"/>
      <c r="N110" s="29"/>
      <c r="O110" s="29"/>
    </row>
    <row r="111" spans="1:16" ht="25.5" x14ac:dyDescent="0.25">
      <c r="A111" s="19" t="s">
        <v>162</v>
      </c>
      <c r="B111" s="19" t="s">
        <v>1241</v>
      </c>
      <c r="C111" s="19" t="s">
        <v>212</v>
      </c>
      <c r="D111" s="20" t="s">
        <v>211</v>
      </c>
      <c r="E111" s="20" t="s">
        <v>213</v>
      </c>
      <c r="F111" s="6">
        <v>2900</v>
      </c>
      <c r="G111" s="75">
        <f>SUM(F111*1.05)</f>
        <v>3045</v>
      </c>
      <c r="H111" s="6">
        <f>SUM(J111/1.19)</f>
        <v>3625</v>
      </c>
      <c r="I111" s="75">
        <f>SUM(G111*1.25)</f>
        <v>3806.25</v>
      </c>
      <c r="J111" s="6">
        <v>4313.75</v>
      </c>
      <c r="K111" s="75">
        <f>SUM(I111*1.19)</f>
        <v>4529.4375</v>
      </c>
      <c r="L111" s="29"/>
      <c r="M111" s="29" t="s">
        <v>695</v>
      </c>
      <c r="N111" s="29"/>
      <c r="O111" s="29"/>
      <c r="P111" s="31" t="s">
        <v>214</v>
      </c>
    </row>
    <row r="112" spans="1:16" ht="25.5" x14ac:dyDescent="0.25">
      <c r="A112" s="19" t="s">
        <v>162</v>
      </c>
      <c r="B112" s="19" t="s">
        <v>1241</v>
      </c>
      <c r="C112" s="19" t="s">
        <v>1358</v>
      </c>
      <c r="D112" s="20" t="s">
        <v>1359</v>
      </c>
      <c r="E112" s="20" t="s">
        <v>1360</v>
      </c>
      <c r="F112" s="6"/>
      <c r="G112" s="75">
        <f>SUM(F111*1.05)</f>
        <v>3045</v>
      </c>
      <c r="H112" s="6"/>
      <c r="I112" s="75">
        <f>SUM(G111*1.25)</f>
        <v>3806.25</v>
      </c>
      <c r="J112" s="6"/>
      <c r="K112" s="75">
        <f>SUM(I111*1.19)</f>
        <v>4529.4375</v>
      </c>
      <c r="L112" s="29"/>
      <c r="M112" s="29"/>
      <c r="N112" s="29"/>
      <c r="O112" s="29"/>
      <c r="P112" s="31" t="s">
        <v>1361</v>
      </c>
    </row>
    <row r="113" spans="1:16" x14ac:dyDescent="0.25">
      <c r="F113" s="6"/>
      <c r="G113" s="75"/>
      <c r="H113" s="6"/>
      <c r="I113" s="75"/>
      <c r="J113" s="6"/>
      <c r="K113" s="75"/>
      <c r="L113" s="29"/>
      <c r="M113" s="29"/>
      <c r="N113" s="29"/>
      <c r="O113" s="29"/>
    </row>
    <row r="114" spans="1:16" ht="90" x14ac:dyDescent="0.25">
      <c r="A114" s="19" t="s">
        <v>162</v>
      </c>
      <c r="B114" s="19" t="s">
        <v>1242</v>
      </c>
      <c r="C114" s="19" t="s">
        <v>1334</v>
      </c>
      <c r="D114" s="83" t="s">
        <v>1335</v>
      </c>
      <c r="E114" s="20" t="s">
        <v>1341</v>
      </c>
      <c r="F114" s="6">
        <v>2900</v>
      </c>
      <c r="G114" s="75">
        <v>4020.17</v>
      </c>
      <c r="H114" s="6">
        <f>SUM(J114/1.19)</f>
        <v>3625</v>
      </c>
      <c r="I114" s="75">
        <v>5025.21</v>
      </c>
      <c r="J114" s="6">
        <v>4313.75</v>
      </c>
      <c r="K114" s="75">
        <v>5980</v>
      </c>
      <c r="L114" s="29"/>
      <c r="M114" s="29" t="s">
        <v>695</v>
      </c>
      <c r="N114" s="29"/>
      <c r="O114" s="29"/>
      <c r="P114" s="18" t="s">
        <v>215</v>
      </c>
    </row>
    <row r="115" spans="1:16" ht="15" x14ac:dyDescent="0.25">
      <c r="A115" s="19" t="s">
        <v>162</v>
      </c>
      <c r="B115" s="19" t="s">
        <v>1242</v>
      </c>
      <c r="C115" s="19" t="s">
        <v>1379</v>
      </c>
      <c r="D115" s="83" t="s">
        <v>1382</v>
      </c>
      <c r="E115" s="20" t="s">
        <v>1386</v>
      </c>
      <c r="F115" s="6"/>
      <c r="G115" s="75">
        <v>1673.95</v>
      </c>
      <c r="H115" s="6"/>
      <c r="I115" s="75">
        <v>2092.44</v>
      </c>
      <c r="J115" s="6"/>
      <c r="K115" s="75">
        <v>2490</v>
      </c>
      <c r="L115" s="29"/>
      <c r="M115" s="29"/>
      <c r="N115" s="29"/>
      <c r="O115" s="29"/>
      <c r="P115" s="18"/>
    </row>
    <row r="116" spans="1:16" ht="15" x14ac:dyDescent="0.25">
      <c r="A116" s="19" t="s">
        <v>162</v>
      </c>
      <c r="B116" s="19" t="s">
        <v>1242</v>
      </c>
      <c r="C116" s="19" t="s">
        <v>1380</v>
      </c>
      <c r="D116" s="83" t="s">
        <v>1383</v>
      </c>
      <c r="E116" s="20" t="s">
        <v>1385</v>
      </c>
      <c r="F116" s="6"/>
      <c r="G116" s="75">
        <v>1673.95</v>
      </c>
      <c r="H116" s="6"/>
      <c r="I116" s="75">
        <v>2092.44</v>
      </c>
      <c r="J116" s="6"/>
      <c r="K116" s="75">
        <v>2490</v>
      </c>
      <c r="L116" s="29"/>
      <c r="M116" s="29"/>
      <c r="N116" s="29"/>
      <c r="O116" s="29"/>
      <c r="P116" s="18"/>
    </row>
    <row r="117" spans="1:16" ht="15" x14ac:dyDescent="0.25">
      <c r="A117" s="19" t="s">
        <v>162</v>
      </c>
      <c r="B117" s="19" t="s">
        <v>1242</v>
      </c>
      <c r="C117" s="19" t="s">
        <v>1381</v>
      </c>
      <c r="D117" s="83" t="s">
        <v>288</v>
      </c>
      <c r="E117" s="20" t="s">
        <v>1384</v>
      </c>
      <c r="F117" s="6"/>
      <c r="G117" s="75">
        <v>1136.1300000000001</v>
      </c>
      <c r="H117" s="6"/>
      <c r="I117" s="75">
        <v>1420.17</v>
      </c>
      <c r="J117" s="6"/>
      <c r="K117" s="75">
        <v>1690</v>
      </c>
      <c r="L117" s="29"/>
      <c r="M117" s="29"/>
      <c r="N117" s="29"/>
      <c r="O117" s="29"/>
      <c r="P117" s="18"/>
    </row>
    <row r="118" spans="1:16" x14ac:dyDescent="0.25">
      <c r="B118" s="20"/>
      <c r="F118" s="6"/>
      <c r="G118" s="75"/>
      <c r="H118" s="6"/>
      <c r="I118" s="75"/>
      <c r="J118" s="6"/>
      <c r="K118" s="75"/>
      <c r="L118" s="29"/>
      <c r="M118" s="29"/>
      <c r="N118" s="29"/>
      <c r="O118" s="29"/>
    </row>
    <row r="119" spans="1:16" ht="25.5" x14ac:dyDescent="0.25">
      <c r="A119" s="19" t="s">
        <v>162</v>
      </c>
      <c r="B119" s="20" t="s">
        <v>1243</v>
      </c>
      <c r="C119" s="19" t="s">
        <v>1244</v>
      </c>
      <c r="D119" s="20" t="s">
        <v>1245</v>
      </c>
      <c r="E119" s="20" t="s">
        <v>1246</v>
      </c>
      <c r="F119" s="6">
        <v>3152.94</v>
      </c>
      <c r="G119" s="75">
        <f>SUM(F119*1.05)</f>
        <v>3310.587</v>
      </c>
      <c r="H119" s="6">
        <f>SUM(J119/1.19)</f>
        <v>3941.1764705882356</v>
      </c>
      <c r="I119" s="75">
        <f>SUM(G119*1.25)</f>
        <v>4138.2337500000003</v>
      </c>
      <c r="J119" s="6">
        <v>4690</v>
      </c>
      <c r="K119" s="75">
        <f>SUM(I119*1.19)</f>
        <v>4924.4981625</v>
      </c>
      <c r="L119" s="29"/>
      <c r="M119" s="29"/>
      <c r="N119" s="29"/>
      <c r="O119" s="29" t="s">
        <v>695</v>
      </c>
    </row>
    <row r="120" spans="1:16" x14ac:dyDescent="0.25">
      <c r="B120" s="20"/>
      <c r="F120" s="6"/>
      <c r="G120" s="6"/>
      <c r="H120" s="6"/>
      <c r="I120" s="6"/>
      <c r="J120" s="6"/>
      <c r="K120" s="6"/>
      <c r="L120" s="29"/>
      <c r="M120" s="29"/>
      <c r="N120" s="29"/>
      <c r="O120" s="29"/>
    </row>
    <row r="121" spans="1:16" ht="15" x14ac:dyDescent="0.25">
      <c r="A121" s="19" t="s">
        <v>217</v>
      </c>
      <c r="B121" s="19" t="s">
        <v>216</v>
      </c>
      <c r="C121" s="19" t="s">
        <v>218</v>
      </c>
      <c r="D121" s="20" t="s">
        <v>103</v>
      </c>
      <c r="E121" s="20" t="s">
        <v>115</v>
      </c>
      <c r="F121" s="6">
        <v>2226</v>
      </c>
      <c r="G121" s="72">
        <f>SUM(F121*1.05)</f>
        <v>2337.3000000000002</v>
      </c>
      <c r="H121" s="6">
        <f>SUM(J121/1.19)</f>
        <v>2782.5042016806724</v>
      </c>
      <c r="I121" s="72">
        <f>SUM(G121*1.25)</f>
        <v>2921.625</v>
      </c>
      <c r="J121" s="6">
        <v>3311.18</v>
      </c>
      <c r="K121" s="72">
        <f>SUM(J121*1.19)</f>
        <v>3940.3041999999996</v>
      </c>
      <c r="L121" s="29"/>
      <c r="M121" s="29"/>
      <c r="N121" s="29"/>
      <c r="O121" s="29" t="s">
        <v>695</v>
      </c>
      <c r="P121" s="44" t="s">
        <v>219</v>
      </c>
    </row>
    <row r="122" spans="1:16" x14ac:dyDescent="0.25">
      <c r="F122" s="6"/>
      <c r="G122" s="72"/>
      <c r="H122" s="6"/>
      <c r="I122" s="72"/>
      <c r="J122" s="6"/>
      <c r="K122" s="72"/>
      <c r="L122" s="29"/>
      <c r="M122" s="29"/>
      <c r="N122" s="29"/>
      <c r="O122" s="29"/>
    </row>
    <row r="123" spans="1:16" ht="25.5" x14ac:dyDescent="0.25">
      <c r="A123" s="19" t="s">
        <v>217</v>
      </c>
      <c r="B123" s="19" t="s">
        <v>1118</v>
      </c>
      <c r="C123" s="19" t="s">
        <v>220</v>
      </c>
      <c r="D123" s="20" t="s">
        <v>221</v>
      </c>
      <c r="E123" s="20" t="s">
        <v>222</v>
      </c>
      <c r="F123" s="6">
        <v>2857.14</v>
      </c>
      <c r="G123" s="72">
        <f>SUM(F123*1.05)</f>
        <v>2999.9969999999998</v>
      </c>
      <c r="H123" s="6">
        <f>SUM(J123/1.19)</f>
        <v>3571.4285714285716</v>
      </c>
      <c r="I123" s="72">
        <f>SUM(G123*1.25)</f>
        <v>3749.9962499999997</v>
      </c>
      <c r="J123" s="6">
        <v>4250</v>
      </c>
      <c r="K123" s="72">
        <f>SUM(J123*1.19)</f>
        <v>5057.5</v>
      </c>
      <c r="L123" s="29"/>
      <c r="M123" s="59" t="s">
        <v>695</v>
      </c>
      <c r="N123" s="57"/>
      <c r="O123" s="57"/>
      <c r="P123" s="44" t="s">
        <v>229</v>
      </c>
    </row>
    <row r="124" spans="1:16" ht="15" x14ac:dyDescent="0.25">
      <c r="A124" s="19" t="s">
        <v>217</v>
      </c>
      <c r="B124" s="19" t="s">
        <v>1118</v>
      </c>
      <c r="C124" s="19" t="s">
        <v>223</v>
      </c>
      <c r="D124" s="19" t="s">
        <v>227</v>
      </c>
      <c r="E124" s="19" t="s">
        <v>225</v>
      </c>
      <c r="F124" s="6">
        <v>3159.66</v>
      </c>
      <c r="G124" s="72">
        <f>SUM(F124*1.05)</f>
        <v>3317.643</v>
      </c>
      <c r="H124" s="6">
        <f>SUM(J124/1.19)</f>
        <v>3949.5798319327732</v>
      </c>
      <c r="I124" s="72">
        <f>SUM(G124*1.25)</f>
        <v>4147.05375</v>
      </c>
      <c r="J124" s="6">
        <v>4700</v>
      </c>
      <c r="K124" s="72">
        <f>SUM(J124*1.19)</f>
        <v>5593</v>
      </c>
      <c r="L124" s="29"/>
      <c r="M124" s="57"/>
      <c r="N124" s="57" t="s">
        <v>1138</v>
      </c>
      <c r="O124" s="57" t="s">
        <v>695</v>
      </c>
      <c r="P124" s="44" t="s">
        <v>229</v>
      </c>
    </row>
    <row r="125" spans="1:16" ht="15" x14ac:dyDescent="0.25">
      <c r="A125" s="19" t="s">
        <v>217</v>
      </c>
      <c r="B125" s="19" t="s">
        <v>1118</v>
      </c>
      <c r="C125" s="19" t="s">
        <v>224</v>
      </c>
      <c r="D125" s="19" t="s">
        <v>228</v>
      </c>
      <c r="E125" s="19" t="s">
        <v>226</v>
      </c>
      <c r="F125" s="6">
        <v>369.74</v>
      </c>
      <c r="G125" s="72">
        <f>SUM(F125*1.05)</f>
        <v>388.22700000000003</v>
      </c>
      <c r="H125" s="6">
        <f>SUM(J125/1.19)</f>
        <v>462.18487394957987</v>
      </c>
      <c r="I125" s="72">
        <f>SUM(G125*1.25)</f>
        <v>485.28375000000005</v>
      </c>
      <c r="J125" s="6">
        <v>550</v>
      </c>
      <c r="K125" s="72">
        <f>SUM(J125*1.19)</f>
        <v>654.5</v>
      </c>
      <c r="L125" s="29"/>
      <c r="M125" s="57"/>
      <c r="N125" s="57"/>
      <c r="O125" s="57" t="s">
        <v>695</v>
      </c>
      <c r="P125" s="44" t="s">
        <v>229</v>
      </c>
    </row>
    <row r="126" spans="1:16" s="5" customFormat="1" ht="15" x14ac:dyDescent="0.25">
      <c r="A126" s="3"/>
      <c r="B126" s="3"/>
      <c r="D126" s="7"/>
      <c r="E126" s="7"/>
      <c r="F126" s="4"/>
      <c r="G126" s="72"/>
      <c r="H126" s="4"/>
      <c r="I126" s="72"/>
      <c r="J126" s="4"/>
      <c r="K126" s="72"/>
      <c r="L126" s="28"/>
      <c r="M126" s="28"/>
      <c r="N126" s="28"/>
      <c r="O126" s="28"/>
      <c r="P126" s="41" t="s">
        <v>345</v>
      </c>
    </row>
    <row r="127" spans="1:16" s="5" customFormat="1" ht="25.5" x14ac:dyDescent="0.25">
      <c r="A127" s="3" t="s">
        <v>278</v>
      </c>
      <c r="B127" s="3">
        <v>328</v>
      </c>
      <c r="C127" s="5" t="s">
        <v>275</v>
      </c>
      <c r="D127" s="7" t="s">
        <v>277</v>
      </c>
      <c r="E127" s="7" t="s">
        <v>276</v>
      </c>
      <c r="F127" s="4">
        <v>1939.8</v>
      </c>
      <c r="G127" s="72">
        <f>SUM(F127*1.05)</f>
        <v>2036.79</v>
      </c>
      <c r="H127" s="4">
        <f>SUM(J127/1.19)</f>
        <v>2424.747899159664</v>
      </c>
      <c r="I127" s="72">
        <f>SUM(G127*1.25)</f>
        <v>2545.9875000000002</v>
      </c>
      <c r="J127" s="4">
        <v>2885.45</v>
      </c>
      <c r="K127" s="72">
        <f>SUM(I127*1.19)</f>
        <v>3029.7251249999999</v>
      </c>
      <c r="L127" s="28"/>
      <c r="M127" s="28"/>
      <c r="N127" s="28"/>
      <c r="O127" s="28" t="s">
        <v>695</v>
      </c>
      <c r="P127" s="41" t="s">
        <v>279</v>
      </c>
    </row>
    <row r="128" spans="1:16" s="5" customFormat="1" ht="25.5" x14ac:dyDescent="0.25">
      <c r="A128" s="3" t="s">
        <v>278</v>
      </c>
      <c r="B128" s="3">
        <v>328</v>
      </c>
      <c r="C128" s="5" t="s">
        <v>281</v>
      </c>
      <c r="D128" s="7" t="s">
        <v>280</v>
      </c>
      <c r="E128" s="7" t="s">
        <v>282</v>
      </c>
      <c r="F128" s="4">
        <v>2671.2</v>
      </c>
      <c r="G128" s="72">
        <f>SUM(F128*1.05)</f>
        <v>2804.7599999999998</v>
      </c>
      <c r="H128" s="4">
        <f>SUM(J128/1.19)</f>
        <v>3339</v>
      </c>
      <c r="I128" s="72">
        <f>SUM(G128*1.25)</f>
        <v>3505.95</v>
      </c>
      <c r="J128" s="4">
        <v>3973.41</v>
      </c>
      <c r="K128" s="72">
        <f>SUM(I128*1.19)</f>
        <v>4172.0805</v>
      </c>
      <c r="L128" s="28"/>
      <c r="M128" s="28"/>
      <c r="N128" s="28"/>
      <c r="O128" s="28" t="s">
        <v>695</v>
      </c>
      <c r="P128" s="41" t="s">
        <v>283</v>
      </c>
    </row>
    <row r="129" spans="1:16" s="5" customFormat="1" x14ac:dyDescent="0.25">
      <c r="A129" s="3"/>
      <c r="B129" s="3"/>
      <c r="D129" s="7"/>
      <c r="E129" s="7"/>
      <c r="F129" s="4"/>
      <c r="G129" s="72"/>
      <c r="H129" s="4"/>
      <c r="I129" s="72"/>
      <c r="J129" s="4"/>
      <c r="K129" s="72"/>
      <c r="L129" s="28"/>
      <c r="M129" s="28"/>
      <c r="N129" s="28"/>
      <c r="O129" s="28"/>
    </row>
    <row r="130" spans="1:16" s="5" customFormat="1" ht="25.5" x14ac:dyDescent="0.25">
      <c r="A130" s="3" t="s">
        <v>278</v>
      </c>
      <c r="B130" s="3">
        <v>348</v>
      </c>
      <c r="C130" s="5" t="s">
        <v>284</v>
      </c>
      <c r="D130" s="7" t="s">
        <v>289</v>
      </c>
      <c r="E130" s="7" t="s">
        <v>293</v>
      </c>
      <c r="F130" s="4">
        <v>1886.8</v>
      </c>
      <c r="G130" s="72">
        <f>SUM(F130*1.05)</f>
        <v>1981.14</v>
      </c>
      <c r="H130" s="4">
        <f t="shared" ref="H130:H136" si="1">SUM(J130/1.19)</f>
        <v>2358.5042016806724</v>
      </c>
      <c r="I130" s="72">
        <f>SUM(G130*1.25)</f>
        <v>2476.4250000000002</v>
      </c>
      <c r="J130" s="4">
        <v>2806.62</v>
      </c>
      <c r="K130" s="72">
        <f>SUM(I130*1.19)</f>
        <v>2946.9457499999999</v>
      </c>
      <c r="L130" s="28"/>
      <c r="M130" s="28"/>
      <c r="N130" s="28"/>
      <c r="O130" s="28" t="s">
        <v>695</v>
      </c>
      <c r="P130" s="41" t="s">
        <v>294</v>
      </c>
    </row>
    <row r="131" spans="1:16" s="5" customFormat="1" ht="25.5" x14ac:dyDescent="0.2">
      <c r="A131" s="3" t="s">
        <v>278</v>
      </c>
      <c r="B131" s="3">
        <v>348</v>
      </c>
      <c r="C131" s="9" t="s">
        <v>1247</v>
      </c>
      <c r="D131" s="7" t="s">
        <v>285</v>
      </c>
      <c r="E131" s="7" t="s">
        <v>290</v>
      </c>
      <c r="F131" s="4">
        <v>1950.4</v>
      </c>
      <c r="G131" s="72">
        <f>SUM(F131*1.05)</f>
        <v>2047.92</v>
      </c>
      <c r="H131" s="4">
        <f t="shared" si="1"/>
        <v>2438</v>
      </c>
      <c r="I131" s="72">
        <f>SUM(G131*1.25)</f>
        <v>2559.9</v>
      </c>
      <c r="J131" s="4">
        <v>2901.22</v>
      </c>
      <c r="K131" s="72">
        <f>SUM(I131*1.19)</f>
        <v>3046.2809999999999</v>
      </c>
      <c r="L131" s="28"/>
      <c r="M131" s="28"/>
      <c r="N131" s="28"/>
      <c r="O131" s="28" t="s">
        <v>695</v>
      </c>
      <c r="P131" s="41" t="s">
        <v>294</v>
      </c>
    </row>
    <row r="132" spans="1:16" s="5" customFormat="1" ht="25.5" x14ac:dyDescent="0.2">
      <c r="A132" s="3" t="s">
        <v>278</v>
      </c>
      <c r="B132" s="3">
        <v>348</v>
      </c>
      <c r="C132" s="9" t="s">
        <v>1248</v>
      </c>
      <c r="D132" s="7" t="s">
        <v>286</v>
      </c>
      <c r="E132" s="7" t="s">
        <v>291</v>
      </c>
      <c r="F132" s="4">
        <v>2395.6</v>
      </c>
      <c r="G132" s="72">
        <f>SUM(F132*1.05)</f>
        <v>2515.38</v>
      </c>
      <c r="H132" s="4">
        <f t="shared" si="1"/>
        <v>2994.5042016806724</v>
      </c>
      <c r="I132" s="72">
        <f>SUM(G132*1.25)</f>
        <v>3144.2250000000004</v>
      </c>
      <c r="J132" s="4">
        <v>3563.46</v>
      </c>
      <c r="K132" s="72">
        <f>SUM(I132*1.19)</f>
        <v>3741.6277500000001</v>
      </c>
      <c r="L132" s="28"/>
      <c r="M132" s="28"/>
      <c r="N132" s="28"/>
      <c r="O132" s="28" t="s">
        <v>695</v>
      </c>
      <c r="P132" s="41" t="s">
        <v>294</v>
      </c>
    </row>
    <row r="133" spans="1:16" s="5" customFormat="1" ht="15" x14ac:dyDescent="0.25">
      <c r="A133" s="3" t="s">
        <v>278</v>
      </c>
      <c r="B133" s="3">
        <v>348</v>
      </c>
      <c r="C133" s="5" t="s">
        <v>1301</v>
      </c>
      <c r="D133" s="7" t="s">
        <v>288</v>
      </c>
      <c r="E133" s="7" t="s">
        <v>292</v>
      </c>
      <c r="F133" s="4">
        <v>275.60000000000002</v>
      </c>
      <c r="G133" s="72">
        <f>SUM(F133*1.05)</f>
        <v>289.38000000000005</v>
      </c>
      <c r="H133" s="4">
        <f t="shared" si="1"/>
        <v>344.50420168067228</v>
      </c>
      <c r="I133" s="72">
        <f>SUM(G133*1.25)</f>
        <v>361.72500000000008</v>
      </c>
      <c r="J133" s="4">
        <v>409.96</v>
      </c>
      <c r="K133" s="72">
        <f>SUM(I133*1.19)</f>
        <v>430.45275000000009</v>
      </c>
      <c r="L133" s="28"/>
      <c r="M133" s="28"/>
      <c r="N133" s="28"/>
      <c r="O133" s="28" t="s">
        <v>695</v>
      </c>
      <c r="P133" s="68" t="s">
        <v>294</v>
      </c>
    </row>
    <row r="134" spans="1:16" s="5" customFormat="1" ht="15" x14ac:dyDescent="0.25">
      <c r="A134" s="3" t="s">
        <v>278</v>
      </c>
      <c r="B134" s="3">
        <v>348</v>
      </c>
      <c r="C134" s="5" t="s">
        <v>295</v>
      </c>
      <c r="D134" s="7" t="s">
        <v>296</v>
      </c>
      <c r="E134" s="7" t="s">
        <v>297</v>
      </c>
      <c r="F134" s="4">
        <v>2671.2</v>
      </c>
      <c r="G134" s="72">
        <f>SUM(F134*1.05)</f>
        <v>2804.7599999999998</v>
      </c>
      <c r="H134" s="4">
        <f t="shared" si="1"/>
        <v>3339</v>
      </c>
      <c r="I134" s="72">
        <f>SUM(G134*1.25)</f>
        <v>3505.95</v>
      </c>
      <c r="J134" s="4">
        <v>3973.41</v>
      </c>
      <c r="K134" s="72">
        <f>SUM(I134*1.19)</f>
        <v>4172.0805</v>
      </c>
      <c r="L134" s="28"/>
      <c r="M134" s="28"/>
      <c r="N134" s="28"/>
      <c r="O134" s="28" t="s">
        <v>695</v>
      </c>
      <c r="P134" s="68" t="s">
        <v>298</v>
      </c>
    </row>
    <row r="135" spans="1:16" s="5" customFormat="1" ht="15" x14ac:dyDescent="0.25">
      <c r="A135" s="3" t="s">
        <v>278</v>
      </c>
      <c r="B135" s="3">
        <v>348</v>
      </c>
      <c r="C135" s="5" t="s">
        <v>299</v>
      </c>
      <c r="D135" s="7" t="s">
        <v>300</v>
      </c>
      <c r="E135" s="7" t="s">
        <v>301</v>
      </c>
      <c r="F135" s="4">
        <v>381.6</v>
      </c>
      <c r="G135" s="72">
        <v>381.6</v>
      </c>
      <c r="H135" s="4">
        <f t="shared" si="1"/>
        <v>477</v>
      </c>
      <c r="I135" s="72">
        <v>477</v>
      </c>
      <c r="J135" s="4">
        <v>567.63</v>
      </c>
      <c r="K135" s="72">
        <v>567.63</v>
      </c>
      <c r="L135" s="28"/>
      <c r="M135" s="28"/>
      <c r="N135" s="28"/>
      <c r="O135" s="28"/>
      <c r="P135" s="41" t="s">
        <v>302</v>
      </c>
    </row>
    <row r="136" spans="1:16" s="5" customFormat="1" ht="15" x14ac:dyDescent="0.25">
      <c r="A136" s="3" t="s">
        <v>278</v>
      </c>
      <c r="B136" s="3">
        <v>348</v>
      </c>
      <c r="C136" s="5" t="s">
        <v>303</v>
      </c>
      <c r="D136" s="7" t="s">
        <v>305</v>
      </c>
      <c r="E136" s="7" t="s">
        <v>304</v>
      </c>
      <c r="F136" s="4">
        <v>498.2</v>
      </c>
      <c r="G136" s="72">
        <v>498.2</v>
      </c>
      <c r="H136" s="4">
        <f t="shared" si="1"/>
        <v>622.74789915966392</v>
      </c>
      <c r="I136" s="72">
        <v>622.75</v>
      </c>
      <c r="J136" s="4">
        <v>741.07</v>
      </c>
      <c r="K136" s="72">
        <v>741.07</v>
      </c>
      <c r="L136" s="28"/>
      <c r="M136" s="28"/>
      <c r="N136" s="28"/>
      <c r="O136" s="28"/>
      <c r="P136" s="41" t="s">
        <v>306</v>
      </c>
    </row>
    <row r="137" spans="1:16" s="5" customFormat="1" x14ac:dyDescent="0.25">
      <c r="A137" s="3"/>
      <c r="B137" s="3"/>
      <c r="D137" s="7"/>
      <c r="E137" s="7"/>
      <c r="F137" s="4"/>
      <c r="G137" s="72"/>
      <c r="H137" s="4"/>
      <c r="I137" s="72"/>
      <c r="J137" s="4"/>
      <c r="K137" s="72"/>
      <c r="L137" s="28"/>
      <c r="M137" s="28"/>
      <c r="N137" s="28"/>
      <c r="O137" s="28"/>
    </row>
    <row r="138" spans="1:16" s="5" customFormat="1" ht="15" x14ac:dyDescent="0.25">
      <c r="A138" s="3" t="s">
        <v>278</v>
      </c>
      <c r="B138" s="3" t="s">
        <v>317</v>
      </c>
      <c r="C138" s="5" t="s">
        <v>307</v>
      </c>
      <c r="D138" s="7" t="s">
        <v>318</v>
      </c>
      <c r="E138" s="7" t="s">
        <v>324</v>
      </c>
      <c r="F138" s="4">
        <v>1992.8</v>
      </c>
      <c r="G138" s="72">
        <f t="shared" ref="G138:G144" si="2">SUM(F138*1.05)</f>
        <v>2092.44</v>
      </c>
      <c r="H138" s="4">
        <f t="shared" ref="H138:H145" si="3">SUM(J138/1.19)</f>
        <v>2491</v>
      </c>
      <c r="I138" s="72">
        <f t="shared" ref="I138:I144" si="4">SUM(G138*1.25)</f>
        <v>2615.5500000000002</v>
      </c>
      <c r="J138" s="4">
        <v>2964.29</v>
      </c>
      <c r="K138" s="72">
        <f t="shared" ref="K138:K144" si="5">SUM(I138*1.19)</f>
        <v>3112.5045</v>
      </c>
      <c r="L138" s="28"/>
      <c r="M138" s="28"/>
      <c r="N138" s="28"/>
      <c r="O138" s="28" t="s">
        <v>695</v>
      </c>
      <c r="P138" s="41" t="s">
        <v>325</v>
      </c>
    </row>
    <row r="139" spans="1:16" s="5" customFormat="1" ht="15" x14ac:dyDescent="0.25">
      <c r="A139" s="3" t="s">
        <v>278</v>
      </c>
      <c r="B139" s="3" t="s">
        <v>317</v>
      </c>
      <c r="C139" s="5" t="s">
        <v>308</v>
      </c>
      <c r="D139" s="7" t="s">
        <v>310</v>
      </c>
      <c r="E139" s="7" t="s">
        <v>319</v>
      </c>
      <c r="F139" s="4">
        <v>1950.4</v>
      </c>
      <c r="G139" s="72">
        <f t="shared" si="2"/>
        <v>2047.92</v>
      </c>
      <c r="H139" s="4">
        <f t="shared" si="3"/>
        <v>2438</v>
      </c>
      <c r="I139" s="72">
        <f t="shared" si="4"/>
        <v>2559.9</v>
      </c>
      <c r="J139" s="4">
        <v>2901.22</v>
      </c>
      <c r="K139" s="72">
        <f t="shared" si="5"/>
        <v>3046.2809999999999</v>
      </c>
      <c r="L139" s="28"/>
      <c r="M139" s="28"/>
      <c r="N139" s="28"/>
      <c r="O139" s="28" t="s">
        <v>695</v>
      </c>
      <c r="P139" s="41" t="s">
        <v>325</v>
      </c>
    </row>
    <row r="140" spans="1:16" s="5" customFormat="1" ht="25.5" x14ac:dyDescent="0.25">
      <c r="A140" s="3" t="s">
        <v>278</v>
      </c>
      <c r="B140" s="3" t="s">
        <v>317</v>
      </c>
      <c r="C140" s="5" t="s">
        <v>309</v>
      </c>
      <c r="D140" s="7" t="s">
        <v>311</v>
      </c>
      <c r="E140" s="7" t="s">
        <v>320</v>
      </c>
      <c r="F140" s="4">
        <v>2395.6</v>
      </c>
      <c r="G140" s="72">
        <f t="shared" si="2"/>
        <v>2515.38</v>
      </c>
      <c r="H140" s="4">
        <f t="shared" si="3"/>
        <v>2994.5042016806724</v>
      </c>
      <c r="I140" s="72">
        <f t="shared" si="4"/>
        <v>3144.2250000000004</v>
      </c>
      <c r="J140" s="4">
        <v>3563.46</v>
      </c>
      <c r="K140" s="72">
        <f t="shared" si="5"/>
        <v>3741.6277500000001</v>
      </c>
      <c r="L140" s="28"/>
      <c r="M140" s="28"/>
      <c r="N140" s="28"/>
      <c r="O140" s="28" t="s">
        <v>695</v>
      </c>
      <c r="P140" s="41" t="s">
        <v>325</v>
      </c>
    </row>
    <row r="141" spans="1:16" s="5" customFormat="1" ht="25.5" x14ac:dyDescent="0.25">
      <c r="A141" s="3" t="s">
        <v>278</v>
      </c>
      <c r="B141" s="3" t="s">
        <v>317</v>
      </c>
      <c r="C141" s="5" t="s">
        <v>314</v>
      </c>
      <c r="D141" s="7" t="s">
        <v>312</v>
      </c>
      <c r="E141" s="7" t="s">
        <v>321</v>
      </c>
      <c r="F141" s="4">
        <v>2320.98</v>
      </c>
      <c r="G141" s="72">
        <f t="shared" si="2"/>
        <v>2437.029</v>
      </c>
      <c r="H141" s="4">
        <f t="shared" si="3"/>
        <v>2438</v>
      </c>
      <c r="I141" s="72">
        <f t="shared" si="4"/>
        <v>3046.2862500000001</v>
      </c>
      <c r="J141" s="4">
        <v>2901.22</v>
      </c>
      <c r="K141" s="72">
        <f t="shared" si="5"/>
        <v>3625.0806375000002</v>
      </c>
      <c r="L141" s="28"/>
      <c r="M141" s="28"/>
      <c r="N141" s="28"/>
      <c r="O141" s="28" t="s">
        <v>695</v>
      </c>
      <c r="P141" s="41" t="s">
        <v>325</v>
      </c>
    </row>
    <row r="142" spans="1:16" s="5" customFormat="1" ht="25.5" x14ac:dyDescent="0.25">
      <c r="A142" s="3" t="s">
        <v>278</v>
      </c>
      <c r="B142" s="3" t="s">
        <v>317</v>
      </c>
      <c r="C142" s="5" t="s">
        <v>315</v>
      </c>
      <c r="D142" s="7" t="s">
        <v>313</v>
      </c>
      <c r="E142" s="7" t="s">
        <v>322</v>
      </c>
      <c r="F142" s="4">
        <v>2395.6</v>
      </c>
      <c r="G142" s="72">
        <f t="shared" si="2"/>
        <v>2515.38</v>
      </c>
      <c r="H142" s="4">
        <f t="shared" si="3"/>
        <v>2994.5042016806724</v>
      </c>
      <c r="I142" s="72">
        <f t="shared" si="4"/>
        <v>3144.2250000000004</v>
      </c>
      <c r="J142" s="4">
        <v>3563.46</v>
      </c>
      <c r="K142" s="72">
        <f t="shared" si="5"/>
        <v>3741.6277500000001</v>
      </c>
      <c r="L142" s="28"/>
      <c r="M142" s="28"/>
      <c r="N142" s="28"/>
      <c r="O142" s="28" t="s">
        <v>695</v>
      </c>
      <c r="P142" s="41" t="s">
        <v>325</v>
      </c>
    </row>
    <row r="143" spans="1:16" s="5" customFormat="1" ht="15" x14ac:dyDescent="0.25">
      <c r="A143" s="3" t="s">
        <v>278</v>
      </c>
      <c r="B143" s="3" t="s">
        <v>317</v>
      </c>
      <c r="C143" s="5" t="s">
        <v>316</v>
      </c>
      <c r="D143" s="7" t="s">
        <v>288</v>
      </c>
      <c r="E143" s="7" t="s">
        <v>323</v>
      </c>
      <c r="F143" s="4">
        <v>275.60000000000002</v>
      </c>
      <c r="G143" s="72">
        <f t="shared" si="2"/>
        <v>289.38000000000005</v>
      </c>
      <c r="H143" s="4">
        <f t="shared" si="3"/>
        <v>344.50420168067228</v>
      </c>
      <c r="I143" s="72">
        <f t="shared" si="4"/>
        <v>361.72500000000008</v>
      </c>
      <c r="J143" s="4">
        <v>409.96</v>
      </c>
      <c r="K143" s="72">
        <f t="shared" si="5"/>
        <v>430.45275000000009</v>
      </c>
      <c r="L143" s="28"/>
      <c r="M143" s="28"/>
      <c r="N143" s="28"/>
      <c r="O143" s="28" t="s">
        <v>695</v>
      </c>
      <c r="P143" s="41" t="s">
        <v>325</v>
      </c>
    </row>
    <row r="144" spans="1:16" s="5" customFormat="1" ht="51" x14ac:dyDescent="0.25">
      <c r="A144" s="3" t="s">
        <v>278</v>
      </c>
      <c r="B144" s="3" t="s">
        <v>317</v>
      </c>
      <c r="C144" s="5" t="s">
        <v>327</v>
      </c>
      <c r="D144" s="7" t="s">
        <v>326</v>
      </c>
      <c r="E144" s="7" t="s">
        <v>328</v>
      </c>
      <c r="F144" s="4">
        <v>498.2</v>
      </c>
      <c r="G144" s="72">
        <f t="shared" si="2"/>
        <v>523.11</v>
      </c>
      <c r="H144" s="4">
        <f t="shared" si="3"/>
        <v>622.74789915966392</v>
      </c>
      <c r="I144" s="72">
        <f t="shared" si="4"/>
        <v>653.88750000000005</v>
      </c>
      <c r="J144" s="4">
        <v>741.07</v>
      </c>
      <c r="K144" s="72">
        <f t="shared" si="5"/>
        <v>778.126125</v>
      </c>
      <c r="L144" s="28"/>
      <c r="M144" s="28"/>
      <c r="N144" s="28"/>
      <c r="O144" s="28" t="s">
        <v>695</v>
      </c>
      <c r="P144" s="41" t="s">
        <v>329</v>
      </c>
    </row>
    <row r="145" spans="1:16" s="5" customFormat="1" ht="15" x14ac:dyDescent="0.25">
      <c r="A145" s="3" t="s">
        <v>278</v>
      </c>
      <c r="B145" s="3" t="s">
        <v>317</v>
      </c>
      <c r="C145" s="5" t="s">
        <v>303</v>
      </c>
      <c r="D145" s="7" t="s">
        <v>305</v>
      </c>
      <c r="E145" s="7" t="s">
        <v>304</v>
      </c>
      <c r="F145" s="4">
        <v>498.2</v>
      </c>
      <c r="G145" s="72">
        <v>498.2</v>
      </c>
      <c r="H145" s="4">
        <f t="shared" si="3"/>
        <v>622.74789915966392</v>
      </c>
      <c r="I145" s="72">
        <v>622.75</v>
      </c>
      <c r="J145" s="4">
        <v>741.07</v>
      </c>
      <c r="K145" s="72">
        <v>741.07</v>
      </c>
      <c r="L145" s="28"/>
      <c r="M145" s="28"/>
      <c r="N145" s="28"/>
      <c r="O145" s="28"/>
      <c r="P145" s="41" t="s">
        <v>330</v>
      </c>
    </row>
    <row r="146" spans="1:16" s="5" customFormat="1" x14ac:dyDescent="0.25">
      <c r="A146" s="3"/>
      <c r="B146" s="3"/>
      <c r="D146" s="7"/>
      <c r="E146" s="7"/>
      <c r="F146" s="4"/>
      <c r="G146" s="72"/>
      <c r="H146" s="4"/>
      <c r="I146" s="72"/>
      <c r="J146" s="4"/>
      <c r="K146" s="72"/>
      <c r="L146" s="28"/>
      <c r="M146" s="28"/>
      <c r="N146" s="28"/>
      <c r="O146" s="28"/>
    </row>
    <row r="147" spans="1:16" s="5" customFormat="1" ht="15" x14ac:dyDescent="0.25">
      <c r="A147" s="3" t="s">
        <v>278</v>
      </c>
      <c r="B147" s="3">
        <v>360</v>
      </c>
      <c r="C147" s="5" t="s">
        <v>331</v>
      </c>
      <c r="D147" s="7" t="s">
        <v>277</v>
      </c>
      <c r="E147" s="7" t="s">
        <v>343</v>
      </c>
      <c r="F147" s="4">
        <v>2162.4</v>
      </c>
      <c r="G147" s="72">
        <f t="shared" ref="G147:G152" si="6">SUM(F147*1.05)</f>
        <v>2270.52</v>
      </c>
      <c r="H147" s="4">
        <f t="shared" ref="H147:H153" si="7">SUM(J147/1.19)</f>
        <v>2703.0000000000005</v>
      </c>
      <c r="I147" s="72">
        <f t="shared" ref="I147:I152" si="8">SUM(G147*1.25)</f>
        <v>2838.15</v>
      </c>
      <c r="J147" s="4">
        <v>3216.57</v>
      </c>
      <c r="K147" s="72">
        <f t="shared" ref="K147:K152" si="9">SUM(I147*1.19)</f>
        <v>3377.3984999999998</v>
      </c>
      <c r="L147" s="28"/>
      <c r="M147" s="28"/>
      <c r="N147" s="28"/>
      <c r="O147" s="28" t="s">
        <v>695</v>
      </c>
      <c r="P147" s="41" t="s">
        <v>340</v>
      </c>
    </row>
    <row r="148" spans="1:16" s="5" customFormat="1" ht="15" x14ac:dyDescent="0.25">
      <c r="A148" s="3" t="s">
        <v>278</v>
      </c>
      <c r="B148" s="3">
        <v>360</v>
      </c>
      <c r="C148" s="5" t="s">
        <v>341</v>
      </c>
      <c r="D148" s="7" t="s">
        <v>342</v>
      </c>
      <c r="E148" s="7" t="s">
        <v>344</v>
      </c>
      <c r="F148" s="4">
        <v>2575.8000000000002</v>
      </c>
      <c r="G148" s="72">
        <f t="shared" si="6"/>
        <v>2704.59</v>
      </c>
      <c r="H148" s="4">
        <f t="shared" si="7"/>
        <v>3219.747899159664</v>
      </c>
      <c r="I148" s="72">
        <f t="shared" si="8"/>
        <v>3380.7375000000002</v>
      </c>
      <c r="J148" s="4">
        <v>3831.5</v>
      </c>
      <c r="K148" s="72">
        <f t="shared" si="9"/>
        <v>4023.0776249999999</v>
      </c>
      <c r="L148" s="28"/>
      <c r="M148" s="28"/>
      <c r="N148" s="28"/>
      <c r="O148" s="28" t="s">
        <v>695</v>
      </c>
      <c r="P148" s="41" t="s">
        <v>345</v>
      </c>
    </row>
    <row r="149" spans="1:16" s="5" customFormat="1" ht="15" x14ac:dyDescent="0.25">
      <c r="A149" s="3" t="s">
        <v>278</v>
      </c>
      <c r="B149" s="3">
        <v>360</v>
      </c>
      <c r="C149" s="5" t="s">
        <v>346</v>
      </c>
      <c r="D149" s="7" t="s">
        <v>347</v>
      </c>
      <c r="E149" s="7" t="s">
        <v>348</v>
      </c>
      <c r="F149" s="4">
        <v>2607.6</v>
      </c>
      <c r="G149" s="72">
        <f t="shared" si="6"/>
        <v>2737.98</v>
      </c>
      <c r="H149" s="4">
        <f t="shared" si="7"/>
        <v>3259.5042016806724</v>
      </c>
      <c r="I149" s="72">
        <f t="shared" si="8"/>
        <v>3422.4749999999999</v>
      </c>
      <c r="J149" s="4">
        <v>3878.81</v>
      </c>
      <c r="K149" s="72">
        <f t="shared" si="9"/>
        <v>4072.7452499999995</v>
      </c>
      <c r="L149" s="28"/>
      <c r="M149" s="28"/>
      <c r="N149" s="28"/>
      <c r="O149" s="28" t="s">
        <v>695</v>
      </c>
      <c r="P149" s="41" t="s">
        <v>349</v>
      </c>
    </row>
    <row r="150" spans="1:16" s="5" customFormat="1" ht="25.5" x14ac:dyDescent="0.25">
      <c r="A150" s="3" t="s">
        <v>278</v>
      </c>
      <c r="B150" s="3">
        <v>360</v>
      </c>
      <c r="C150" s="5" t="s">
        <v>332</v>
      </c>
      <c r="D150" s="7" t="s">
        <v>335</v>
      </c>
      <c r="E150" s="7" t="s">
        <v>337</v>
      </c>
      <c r="F150" s="4">
        <v>1950.4</v>
      </c>
      <c r="G150" s="72">
        <f t="shared" si="6"/>
        <v>2047.92</v>
      </c>
      <c r="H150" s="4">
        <f t="shared" si="7"/>
        <v>2438</v>
      </c>
      <c r="I150" s="72">
        <f t="shared" si="8"/>
        <v>2559.9</v>
      </c>
      <c r="J150" s="4">
        <v>2901.22</v>
      </c>
      <c r="K150" s="72">
        <f t="shared" si="9"/>
        <v>3046.2809999999999</v>
      </c>
      <c r="L150" s="28"/>
      <c r="M150" s="28"/>
      <c r="N150" s="28"/>
      <c r="O150" s="28" t="s">
        <v>695</v>
      </c>
      <c r="P150" s="41" t="s">
        <v>340</v>
      </c>
    </row>
    <row r="151" spans="1:16" s="5" customFormat="1" ht="25.5" x14ac:dyDescent="0.25">
      <c r="A151" s="3" t="s">
        <v>278</v>
      </c>
      <c r="B151" s="3">
        <v>360</v>
      </c>
      <c r="C151" s="5" t="s">
        <v>333</v>
      </c>
      <c r="D151" s="7" t="s">
        <v>336</v>
      </c>
      <c r="E151" s="7" t="s">
        <v>338</v>
      </c>
      <c r="F151" s="4">
        <v>2395.6</v>
      </c>
      <c r="G151" s="72">
        <f t="shared" si="6"/>
        <v>2515.38</v>
      </c>
      <c r="H151" s="4">
        <f t="shared" si="7"/>
        <v>2994.5042016806724</v>
      </c>
      <c r="I151" s="72">
        <f t="shared" si="8"/>
        <v>3144.2250000000004</v>
      </c>
      <c r="J151" s="4">
        <v>3563.46</v>
      </c>
      <c r="K151" s="72">
        <f t="shared" si="9"/>
        <v>3741.6277500000001</v>
      </c>
      <c r="L151" s="28"/>
      <c r="M151" s="28"/>
      <c r="N151" s="28"/>
      <c r="O151" s="28" t="s">
        <v>695</v>
      </c>
      <c r="P151" s="41" t="s">
        <v>340</v>
      </c>
    </row>
    <row r="152" spans="1:16" s="5" customFormat="1" ht="15" x14ac:dyDescent="0.25">
      <c r="A152" s="3" t="s">
        <v>278</v>
      </c>
      <c r="B152" s="3">
        <v>360</v>
      </c>
      <c r="C152" s="5" t="s">
        <v>334</v>
      </c>
      <c r="D152" s="7" t="s">
        <v>288</v>
      </c>
      <c r="E152" s="7" t="s">
        <v>339</v>
      </c>
      <c r="F152" s="4">
        <v>275.60000000000002</v>
      </c>
      <c r="G152" s="72">
        <f t="shared" si="6"/>
        <v>289.38000000000005</v>
      </c>
      <c r="H152" s="4">
        <f t="shared" si="7"/>
        <v>344.50420168067228</v>
      </c>
      <c r="I152" s="72">
        <f t="shared" si="8"/>
        <v>361.72500000000008</v>
      </c>
      <c r="J152" s="4">
        <v>409.96</v>
      </c>
      <c r="K152" s="72">
        <f t="shared" si="9"/>
        <v>430.45275000000009</v>
      </c>
      <c r="L152" s="28"/>
      <c r="M152" s="28"/>
      <c r="N152" s="28"/>
      <c r="O152" s="28" t="s">
        <v>695</v>
      </c>
      <c r="P152" s="41" t="s">
        <v>340</v>
      </c>
    </row>
    <row r="153" spans="1:16" s="5" customFormat="1" ht="15" x14ac:dyDescent="0.25">
      <c r="A153" s="3" t="s">
        <v>278</v>
      </c>
      <c r="B153" s="3">
        <v>360</v>
      </c>
      <c r="C153" s="5" t="s">
        <v>350</v>
      </c>
      <c r="D153" s="7" t="s">
        <v>305</v>
      </c>
      <c r="E153" s="7" t="s">
        <v>304</v>
      </c>
      <c r="F153" s="4">
        <v>498.2</v>
      </c>
      <c r="G153" s="72">
        <v>498.2</v>
      </c>
      <c r="H153" s="4">
        <f t="shared" si="7"/>
        <v>622.74789915966392</v>
      </c>
      <c r="I153" s="72">
        <v>622.75</v>
      </c>
      <c r="J153" s="4">
        <v>741.07</v>
      </c>
      <c r="K153" s="72">
        <v>741.07</v>
      </c>
      <c r="L153" s="28"/>
      <c r="M153" s="28"/>
      <c r="N153" s="28"/>
      <c r="O153" s="28"/>
      <c r="P153" s="41" t="s">
        <v>351</v>
      </c>
    </row>
    <row r="154" spans="1:16" s="5" customFormat="1" x14ac:dyDescent="0.25">
      <c r="A154" s="3"/>
      <c r="B154" s="3"/>
      <c r="D154" s="7"/>
      <c r="E154" s="7"/>
      <c r="F154" s="4"/>
      <c r="G154" s="72"/>
      <c r="H154" s="4"/>
      <c r="I154" s="72"/>
      <c r="J154" s="4"/>
      <c r="K154" s="72"/>
      <c r="L154" s="28"/>
      <c r="M154" s="28"/>
      <c r="N154" s="28"/>
      <c r="O154" s="28"/>
    </row>
    <row r="155" spans="1:16" s="5" customFormat="1" ht="15" x14ac:dyDescent="0.25">
      <c r="A155" s="3" t="s">
        <v>278</v>
      </c>
      <c r="B155" s="3">
        <v>430</v>
      </c>
      <c r="C155" s="5" t="s">
        <v>353</v>
      </c>
      <c r="D155" s="7" t="s">
        <v>352</v>
      </c>
      <c r="E155" s="7" t="s">
        <v>364</v>
      </c>
      <c r="F155" s="4">
        <v>2660.6</v>
      </c>
      <c r="G155" s="72">
        <f>SUM(F155*1.05)</f>
        <v>2793.63</v>
      </c>
      <c r="H155" s="4">
        <f t="shared" ref="H155:H161" si="10">SUM(J155/1.19)</f>
        <v>3325.747899159664</v>
      </c>
      <c r="I155" s="72">
        <f t="shared" ref="I155:I161" si="11">SUM(G155*1.25)</f>
        <v>3492.0375000000004</v>
      </c>
      <c r="J155" s="4">
        <v>3957.64</v>
      </c>
      <c r="K155" s="72">
        <f t="shared" ref="K155:K161" si="12">SUM(I155*1.19)</f>
        <v>4155.524625</v>
      </c>
      <c r="L155" s="28"/>
      <c r="M155" s="28"/>
      <c r="N155" s="28" t="s">
        <v>695</v>
      </c>
      <c r="O155" s="28"/>
      <c r="P155" s="41" t="s">
        <v>370</v>
      </c>
    </row>
    <row r="156" spans="1:16" s="5" customFormat="1" ht="15" x14ac:dyDescent="0.25">
      <c r="A156" s="3" t="s">
        <v>278</v>
      </c>
      <c r="B156" s="3">
        <v>430</v>
      </c>
      <c r="C156" s="5" t="s">
        <v>371</v>
      </c>
      <c r="D156" s="7" t="s">
        <v>372</v>
      </c>
      <c r="E156" s="7" t="s">
        <v>373</v>
      </c>
      <c r="F156" s="4">
        <v>2573.2600000000002</v>
      </c>
      <c r="G156" s="72">
        <v>2215.5700000000002</v>
      </c>
      <c r="H156" s="4">
        <f t="shared" si="10"/>
        <v>2703.0000000000005</v>
      </c>
      <c r="I156" s="72">
        <f t="shared" si="11"/>
        <v>2769.4625000000001</v>
      </c>
      <c r="J156" s="4">
        <v>3216.57</v>
      </c>
      <c r="K156" s="72">
        <f t="shared" si="12"/>
        <v>3295.6603749999999</v>
      </c>
      <c r="L156" s="28"/>
      <c r="M156" s="28"/>
      <c r="N156" s="28"/>
      <c r="O156" s="28" t="s">
        <v>695</v>
      </c>
      <c r="P156" s="41" t="s">
        <v>1107</v>
      </c>
    </row>
    <row r="157" spans="1:16" s="5" customFormat="1" ht="15" x14ac:dyDescent="0.25">
      <c r="A157" s="3" t="s">
        <v>278</v>
      </c>
      <c r="B157" s="3">
        <v>430</v>
      </c>
      <c r="C157" s="5" t="s">
        <v>354</v>
      </c>
      <c r="D157" s="7" t="s">
        <v>359</v>
      </c>
      <c r="E157" s="7" t="s">
        <v>365</v>
      </c>
      <c r="F157" s="4">
        <v>3222.4</v>
      </c>
      <c r="G157" s="72">
        <f>SUM(F157*1.05)</f>
        <v>3383.5200000000004</v>
      </c>
      <c r="H157" s="4">
        <f t="shared" si="10"/>
        <v>4028</v>
      </c>
      <c r="I157" s="72">
        <f t="shared" si="11"/>
        <v>4229.4000000000005</v>
      </c>
      <c r="J157" s="4">
        <v>4793.32</v>
      </c>
      <c r="K157" s="72">
        <f t="shared" si="12"/>
        <v>5032.9860000000008</v>
      </c>
      <c r="L157" s="28"/>
      <c r="M157" s="28"/>
      <c r="N157" s="28"/>
      <c r="O157" s="28" t="s">
        <v>695</v>
      </c>
      <c r="P157" s="41" t="s">
        <v>370</v>
      </c>
    </row>
    <row r="158" spans="1:16" s="5" customFormat="1" ht="15" x14ac:dyDescent="0.25">
      <c r="A158" s="3" t="s">
        <v>278</v>
      </c>
      <c r="B158" s="3">
        <v>430</v>
      </c>
      <c r="C158" s="5" t="s">
        <v>355</v>
      </c>
      <c r="D158" s="7" t="s">
        <v>360</v>
      </c>
      <c r="E158" s="7" t="s">
        <v>366</v>
      </c>
      <c r="F158" s="4">
        <v>392.2</v>
      </c>
      <c r="G158" s="72">
        <f>SUM(F158*1.05)</f>
        <v>411.81</v>
      </c>
      <c r="H158" s="4">
        <f t="shared" si="10"/>
        <v>490.25210084033614</v>
      </c>
      <c r="I158" s="72">
        <f t="shared" si="11"/>
        <v>514.76250000000005</v>
      </c>
      <c r="J158" s="4">
        <v>583.4</v>
      </c>
      <c r="K158" s="72">
        <f t="shared" si="12"/>
        <v>612.56737499999997</v>
      </c>
      <c r="L158" s="28"/>
      <c r="M158" s="28"/>
      <c r="N158" s="28"/>
      <c r="O158" s="28" t="s">
        <v>695</v>
      </c>
      <c r="P158" s="41" t="s">
        <v>370</v>
      </c>
    </row>
    <row r="159" spans="1:16" s="5" customFormat="1" ht="15" x14ac:dyDescent="0.25">
      <c r="A159" s="3" t="s">
        <v>278</v>
      </c>
      <c r="B159" s="3">
        <v>430</v>
      </c>
      <c r="C159" s="5" t="s">
        <v>356</v>
      </c>
      <c r="D159" s="7" t="s">
        <v>361</v>
      </c>
      <c r="E159" s="7" t="s">
        <v>367</v>
      </c>
      <c r="F159" s="4">
        <v>1950.4</v>
      </c>
      <c r="G159" s="72">
        <f>SUM(F159*1.05)</f>
        <v>2047.92</v>
      </c>
      <c r="H159" s="4">
        <f t="shared" si="10"/>
        <v>2438</v>
      </c>
      <c r="I159" s="72">
        <f t="shared" si="11"/>
        <v>2559.9</v>
      </c>
      <c r="J159" s="4">
        <v>2901.22</v>
      </c>
      <c r="K159" s="72">
        <f t="shared" si="12"/>
        <v>3046.2809999999999</v>
      </c>
      <c r="L159" s="28"/>
      <c r="M159" s="28"/>
      <c r="N159" s="28"/>
      <c r="O159" s="28" t="s">
        <v>695</v>
      </c>
      <c r="P159" s="41" t="s">
        <v>370</v>
      </c>
    </row>
    <row r="160" spans="1:16" s="5" customFormat="1" ht="25.5" x14ac:dyDescent="0.25">
      <c r="A160" s="3" t="s">
        <v>278</v>
      </c>
      <c r="B160" s="3">
        <v>430</v>
      </c>
      <c r="C160" s="5" t="s">
        <v>357</v>
      </c>
      <c r="D160" s="7" t="s">
        <v>362</v>
      </c>
      <c r="E160" s="7" t="s">
        <v>368</v>
      </c>
      <c r="F160" s="4">
        <v>2395.6</v>
      </c>
      <c r="G160" s="72">
        <f>SUM(F160*1.05)</f>
        <v>2515.38</v>
      </c>
      <c r="H160" s="4">
        <f t="shared" si="10"/>
        <v>2994.5042016806724</v>
      </c>
      <c r="I160" s="72">
        <f t="shared" si="11"/>
        <v>3144.2250000000004</v>
      </c>
      <c r="J160" s="4">
        <v>3563.46</v>
      </c>
      <c r="K160" s="72">
        <f t="shared" si="12"/>
        <v>3741.6277500000001</v>
      </c>
      <c r="L160" s="28"/>
      <c r="M160" s="28"/>
      <c r="N160" s="28"/>
      <c r="O160" s="28" t="s">
        <v>695</v>
      </c>
      <c r="P160" s="41" t="s">
        <v>370</v>
      </c>
    </row>
    <row r="161" spans="1:16" s="5" customFormat="1" ht="15" x14ac:dyDescent="0.25">
      <c r="A161" s="3" t="s">
        <v>278</v>
      </c>
      <c r="B161" s="3">
        <v>430</v>
      </c>
      <c r="C161" s="5" t="s">
        <v>358</v>
      </c>
      <c r="D161" s="7" t="s">
        <v>363</v>
      </c>
      <c r="E161" s="7" t="s">
        <v>369</v>
      </c>
      <c r="F161" s="4">
        <v>328.6</v>
      </c>
      <c r="G161" s="72">
        <f>SUM(F161*1.05)</f>
        <v>345.03000000000003</v>
      </c>
      <c r="H161" s="4">
        <f t="shared" si="10"/>
        <v>410.74789915966392</v>
      </c>
      <c r="I161" s="72">
        <f t="shared" si="11"/>
        <v>431.28750000000002</v>
      </c>
      <c r="J161" s="4">
        <v>488.79</v>
      </c>
      <c r="K161" s="72">
        <f t="shared" si="12"/>
        <v>513.232125</v>
      </c>
      <c r="L161" s="28"/>
      <c r="M161" s="28"/>
      <c r="N161" s="28"/>
      <c r="O161" s="28" t="s">
        <v>695</v>
      </c>
      <c r="P161" s="41" t="s">
        <v>370</v>
      </c>
    </row>
    <row r="162" spans="1:16" s="5" customFormat="1" x14ac:dyDescent="0.25">
      <c r="A162" s="3"/>
      <c r="B162" s="3"/>
      <c r="C162" s="3"/>
      <c r="D162" s="8"/>
      <c r="E162" s="7"/>
      <c r="F162" s="4"/>
      <c r="G162" s="72"/>
      <c r="H162" s="4"/>
      <c r="I162" s="72"/>
      <c r="J162" s="4"/>
      <c r="K162" s="72"/>
      <c r="L162" s="28"/>
      <c r="M162" s="28"/>
      <c r="N162" s="28"/>
      <c r="O162" s="28"/>
    </row>
    <row r="163" spans="1:16" s="5" customFormat="1" ht="25.5" x14ac:dyDescent="0.25">
      <c r="A163" s="3" t="s">
        <v>278</v>
      </c>
      <c r="B163" s="3" t="s">
        <v>374</v>
      </c>
      <c r="C163" s="3" t="s">
        <v>375</v>
      </c>
      <c r="D163" s="8" t="s">
        <v>377</v>
      </c>
      <c r="E163" s="8" t="s">
        <v>380</v>
      </c>
      <c r="F163" s="6">
        <v>5119.8</v>
      </c>
      <c r="G163" s="75">
        <f t="shared" ref="G163:G169" si="13">SUM(F163*1.05)</f>
        <v>5375.7900000000009</v>
      </c>
      <c r="H163" s="6">
        <f>SUM(J163/1.19)</f>
        <v>6399.7478991596636</v>
      </c>
      <c r="I163" s="72">
        <f t="shared" ref="I163:I169" si="14">SUM(G163*1.25)</f>
        <v>6719.7375000000011</v>
      </c>
      <c r="J163" s="6">
        <v>7615.7</v>
      </c>
      <c r="K163" s="72">
        <f t="shared" ref="K163:K169" si="15">SUM(I163*1.19)</f>
        <v>7996.4876250000007</v>
      </c>
      <c r="L163" s="29"/>
      <c r="M163" s="29"/>
      <c r="N163" s="29"/>
      <c r="O163" s="29" t="s">
        <v>695</v>
      </c>
      <c r="P163" s="41" t="s">
        <v>382</v>
      </c>
    </row>
    <row r="164" spans="1:16" s="5" customFormat="1" ht="15" x14ac:dyDescent="0.25">
      <c r="A164" s="3" t="s">
        <v>278</v>
      </c>
      <c r="B164" s="3" t="s">
        <v>374</v>
      </c>
      <c r="C164" s="3" t="s">
        <v>383</v>
      </c>
      <c r="D164" s="8" t="s">
        <v>378</v>
      </c>
      <c r="E164" s="8" t="s">
        <v>365</v>
      </c>
      <c r="F164" s="6">
        <v>3222.4</v>
      </c>
      <c r="G164" s="75">
        <f t="shared" si="13"/>
        <v>3383.5200000000004</v>
      </c>
      <c r="H164" s="6">
        <f>SUM(J164/1.19)</f>
        <v>4028</v>
      </c>
      <c r="I164" s="72">
        <f t="shared" si="14"/>
        <v>4229.4000000000005</v>
      </c>
      <c r="J164" s="6">
        <v>4793.32</v>
      </c>
      <c r="K164" s="72">
        <f t="shared" si="15"/>
        <v>5032.9860000000008</v>
      </c>
      <c r="L164" s="29"/>
      <c r="M164" s="29"/>
      <c r="N164" s="29"/>
      <c r="O164" s="29" t="s">
        <v>695</v>
      </c>
      <c r="P164" s="41" t="s">
        <v>382</v>
      </c>
    </row>
    <row r="165" spans="1:16" s="5" customFormat="1" ht="15" x14ac:dyDescent="0.25">
      <c r="A165" s="3" t="s">
        <v>278</v>
      </c>
      <c r="B165" s="3" t="s">
        <v>374</v>
      </c>
      <c r="C165" s="3" t="s">
        <v>376</v>
      </c>
      <c r="D165" s="8" t="s">
        <v>379</v>
      </c>
      <c r="E165" s="8" t="s">
        <v>381</v>
      </c>
      <c r="F165" s="6">
        <v>2395.6</v>
      </c>
      <c r="G165" s="75">
        <f t="shared" si="13"/>
        <v>2515.38</v>
      </c>
      <c r="H165" s="6">
        <f>SUM(J165/1.19)</f>
        <v>2994.5042016806724</v>
      </c>
      <c r="I165" s="72">
        <f t="shared" si="14"/>
        <v>3144.2250000000004</v>
      </c>
      <c r="J165" s="6">
        <v>3563.46</v>
      </c>
      <c r="K165" s="72">
        <f t="shared" si="15"/>
        <v>3741.6277500000001</v>
      </c>
      <c r="L165" s="29"/>
      <c r="M165" s="29"/>
      <c r="N165" s="29"/>
      <c r="O165" s="29" t="s">
        <v>695</v>
      </c>
      <c r="P165" s="41" t="s">
        <v>382</v>
      </c>
    </row>
    <row r="166" spans="1:16" s="5" customFormat="1" ht="25.5" x14ac:dyDescent="0.25">
      <c r="A166" s="3" t="s">
        <v>278</v>
      </c>
      <c r="B166" s="3" t="s">
        <v>374</v>
      </c>
      <c r="C166" s="3" t="s">
        <v>1201</v>
      </c>
      <c r="D166" s="8" t="s">
        <v>285</v>
      </c>
      <c r="E166" s="8" t="s">
        <v>1202</v>
      </c>
      <c r="F166" s="6">
        <v>1950.4</v>
      </c>
      <c r="G166" s="75">
        <f t="shared" si="13"/>
        <v>2047.92</v>
      </c>
      <c r="H166" s="6">
        <v>2438</v>
      </c>
      <c r="I166" s="72">
        <f t="shared" si="14"/>
        <v>2559.9</v>
      </c>
      <c r="J166" s="6">
        <v>2901.22</v>
      </c>
      <c r="K166" s="72">
        <f t="shared" si="15"/>
        <v>3046.2809999999999</v>
      </c>
      <c r="L166" s="29"/>
      <c r="M166" s="29"/>
      <c r="N166" s="29"/>
      <c r="O166" s="29" t="s">
        <v>695</v>
      </c>
      <c r="P166" s="41"/>
    </row>
    <row r="167" spans="1:16" s="5" customFormat="1" ht="25.5" x14ac:dyDescent="0.25">
      <c r="A167" s="3" t="s">
        <v>278</v>
      </c>
      <c r="B167" s="3" t="s">
        <v>374</v>
      </c>
      <c r="C167" s="3" t="s">
        <v>1200</v>
      </c>
      <c r="D167" s="8" t="s">
        <v>1198</v>
      </c>
      <c r="E167" s="8" t="s">
        <v>1199</v>
      </c>
      <c r="F167" s="6">
        <v>2395.6</v>
      </c>
      <c r="G167" s="75">
        <f t="shared" si="13"/>
        <v>2515.38</v>
      </c>
      <c r="H167" s="6">
        <v>2994.5</v>
      </c>
      <c r="I167" s="72">
        <f t="shared" si="14"/>
        <v>3144.2250000000004</v>
      </c>
      <c r="J167" s="6">
        <v>3563.46</v>
      </c>
      <c r="K167" s="72">
        <f t="shared" si="15"/>
        <v>3741.6277500000001</v>
      </c>
      <c r="L167" s="29"/>
      <c r="M167" s="29"/>
      <c r="N167" s="29"/>
      <c r="O167" s="29" t="s">
        <v>695</v>
      </c>
      <c r="P167" s="41"/>
    </row>
    <row r="168" spans="1:16" s="5" customFormat="1" ht="25.5" x14ac:dyDescent="0.25">
      <c r="A168" s="3" t="s">
        <v>278</v>
      </c>
      <c r="B168" s="3" t="s">
        <v>374</v>
      </c>
      <c r="C168" s="3" t="s">
        <v>1203</v>
      </c>
      <c r="D168" s="8" t="s">
        <v>1204</v>
      </c>
      <c r="E168" s="8" t="s">
        <v>1205</v>
      </c>
      <c r="F168" s="6">
        <v>1950.4</v>
      </c>
      <c r="G168" s="75">
        <f t="shared" si="13"/>
        <v>2047.92</v>
      </c>
      <c r="H168" s="6">
        <v>2438</v>
      </c>
      <c r="I168" s="72">
        <f t="shared" si="14"/>
        <v>2559.9</v>
      </c>
      <c r="J168" s="6">
        <v>2901.22</v>
      </c>
      <c r="K168" s="72">
        <f t="shared" si="15"/>
        <v>3046.2809999999999</v>
      </c>
      <c r="L168" s="29"/>
      <c r="M168" s="29"/>
      <c r="N168" s="29"/>
      <c r="O168" s="29" t="s">
        <v>695</v>
      </c>
      <c r="P168" s="41"/>
    </row>
    <row r="169" spans="1:16" s="5" customFormat="1" ht="15" x14ac:dyDescent="0.25">
      <c r="A169" s="3" t="s">
        <v>278</v>
      </c>
      <c r="B169" s="3" t="s">
        <v>374</v>
      </c>
      <c r="C169" s="3" t="s">
        <v>383</v>
      </c>
      <c r="D169" s="8" t="s">
        <v>385</v>
      </c>
      <c r="E169" s="8" t="s">
        <v>384</v>
      </c>
      <c r="F169" s="6">
        <v>3222.4</v>
      </c>
      <c r="G169" s="75">
        <f t="shared" si="13"/>
        <v>3383.5200000000004</v>
      </c>
      <c r="H169" s="6">
        <f>SUM(J169/1.19)</f>
        <v>4028</v>
      </c>
      <c r="I169" s="72">
        <f t="shared" si="14"/>
        <v>4229.4000000000005</v>
      </c>
      <c r="J169" s="6">
        <v>4793.32</v>
      </c>
      <c r="K169" s="72">
        <f t="shared" si="15"/>
        <v>5032.9860000000008</v>
      </c>
      <c r="L169" s="29"/>
      <c r="M169" s="29"/>
      <c r="N169" s="29"/>
      <c r="O169" s="29" t="s">
        <v>695</v>
      </c>
      <c r="P169" s="41" t="s">
        <v>386</v>
      </c>
    </row>
    <row r="170" spans="1:16" s="5" customFormat="1" x14ac:dyDescent="0.25">
      <c r="A170" s="3"/>
      <c r="B170" s="3"/>
      <c r="C170" s="3"/>
      <c r="D170" s="8"/>
      <c r="E170" s="8"/>
      <c r="F170" s="6"/>
      <c r="G170" s="75"/>
      <c r="H170" s="6"/>
      <c r="I170" s="72"/>
      <c r="J170" s="6"/>
      <c r="K170" s="72"/>
      <c r="L170" s="29"/>
      <c r="M170" s="29"/>
      <c r="N170" s="29"/>
      <c r="O170" s="29"/>
    </row>
    <row r="171" spans="1:16" s="3" customFormat="1" ht="15" x14ac:dyDescent="0.25">
      <c r="A171" s="3" t="s">
        <v>387</v>
      </c>
      <c r="B171" s="3" t="s">
        <v>388</v>
      </c>
      <c r="C171" s="3" t="s">
        <v>287</v>
      </c>
      <c r="D171" s="8" t="s">
        <v>391</v>
      </c>
      <c r="E171" s="8" t="s">
        <v>389</v>
      </c>
      <c r="F171" s="6">
        <v>1071.5</v>
      </c>
      <c r="G171" s="75">
        <f>SUM(F171*1.05)</f>
        <v>1125.075</v>
      </c>
      <c r="H171" s="6">
        <f>SUM(J171/1.19)</f>
        <v>1399.3697478991596</v>
      </c>
      <c r="I171" s="72">
        <f>SUM(G171*1.25)</f>
        <v>1406.34375</v>
      </c>
      <c r="J171" s="6">
        <v>1665.25</v>
      </c>
      <c r="K171" s="72">
        <f>SUM(I171*1.19)</f>
        <v>1673.5490625</v>
      </c>
      <c r="L171" s="29"/>
      <c r="M171" s="29"/>
      <c r="N171" s="29"/>
      <c r="O171" s="29" t="s">
        <v>695</v>
      </c>
      <c r="P171" s="41" t="s">
        <v>390</v>
      </c>
    </row>
    <row r="172" spans="1:16" s="5" customFormat="1" ht="15" x14ac:dyDescent="0.25">
      <c r="A172" s="3" t="s">
        <v>387</v>
      </c>
      <c r="B172" s="3" t="s">
        <v>388</v>
      </c>
      <c r="C172" s="3" t="s">
        <v>392</v>
      </c>
      <c r="D172" s="8" t="s">
        <v>305</v>
      </c>
      <c r="E172" s="7" t="s">
        <v>393</v>
      </c>
      <c r="F172" s="4">
        <v>504</v>
      </c>
      <c r="G172" s="72">
        <v>504</v>
      </c>
      <c r="H172" s="4">
        <f>SUM(J172/1.19)</f>
        <v>630.00000000000011</v>
      </c>
      <c r="I172" s="72">
        <v>630</v>
      </c>
      <c r="J172" s="4">
        <v>749.7</v>
      </c>
      <c r="K172" s="72">
        <v>749.7</v>
      </c>
      <c r="L172" s="28"/>
      <c r="M172" s="28"/>
      <c r="N172" s="28"/>
      <c r="O172" s="28"/>
      <c r="P172" s="41" t="s">
        <v>394</v>
      </c>
    </row>
    <row r="173" spans="1:16" s="5" customFormat="1" x14ac:dyDescent="0.25">
      <c r="A173" s="3"/>
      <c r="B173" s="3"/>
      <c r="D173" s="7"/>
      <c r="E173" s="7"/>
      <c r="F173" s="4"/>
      <c r="G173" s="72"/>
      <c r="H173" s="4"/>
      <c r="I173" s="72"/>
      <c r="J173" s="4"/>
      <c r="K173" s="72"/>
      <c r="L173" s="28"/>
      <c r="M173" s="28"/>
      <c r="N173" s="28"/>
      <c r="O173" s="28"/>
    </row>
    <row r="174" spans="1:16" s="3" customFormat="1" ht="25.5" x14ac:dyDescent="0.25">
      <c r="A174" s="3" t="s">
        <v>387</v>
      </c>
      <c r="B174" s="3" t="s">
        <v>395</v>
      </c>
      <c r="C174" s="3" t="s">
        <v>396</v>
      </c>
      <c r="D174" s="8" t="s">
        <v>401</v>
      </c>
      <c r="E174" s="8" t="s">
        <v>399</v>
      </c>
      <c r="F174" s="6">
        <v>3392</v>
      </c>
      <c r="G174" s="75">
        <f t="shared" ref="G174:G180" si="16">SUM(F174*1.05)</f>
        <v>3561.6000000000004</v>
      </c>
      <c r="H174" s="6">
        <f t="shared" ref="H174:H180" si="17">SUM(J174/1.19)</f>
        <v>4240.0000000000009</v>
      </c>
      <c r="I174" s="72">
        <f t="shared" ref="I174:I180" si="18">SUM(G174*1.25)</f>
        <v>4452</v>
      </c>
      <c r="J174" s="6">
        <v>5045.6000000000004</v>
      </c>
      <c r="K174" s="72">
        <f t="shared" ref="K174:K180" si="19">SUM(I174*1.19)</f>
        <v>5297.88</v>
      </c>
      <c r="L174" s="29"/>
      <c r="M174" s="29"/>
      <c r="N174" s="29" t="s">
        <v>695</v>
      </c>
      <c r="O174" s="29"/>
      <c r="P174" s="41" t="s">
        <v>402</v>
      </c>
    </row>
    <row r="175" spans="1:16" s="3" customFormat="1" ht="15" x14ac:dyDescent="0.25">
      <c r="A175" s="3" t="s">
        <v>387</v>
      </c>
      <c r="B175" s="3" t="s">
        <v>395</v>
      </c>
      <c r="C175" s="3" t="s">
        <v>397</v>
      </c>
      <c r="D175" s="8" t="s">
        <v>400</v>
      </c>
      <c r="E175" s="8" t="s">
        <v>398</v>
      </c>
      <c r="F175" s="6">
        <v>3561.6</v>
      </c>
      <c r="G175" s="75">
        <f t="shared" si="16"/>
        <v>3739.68</v>
      </c>
      <c r="H175" s="6">
        <f t="shared" si="17"/>
        <v>4452</v>
      </c>
      <c r="I175" s="72">
        <f t="shared" si="18"/>
        <v>4674.5999999999995</v>
      </c>
      <c r="J175" s="6">
        <v>5297.88</v>
      </c>
      <c r="K175" s="72">
        <f t="shared" si="19"/>
        <v>5562.7739999999994</v>
      </c>
      <c r="L175" s="29"/>
      <c r="M175" s="29"/>
      <c r="N175" s="29" t="s">
        <v>695</v>
      </c>
      <c r="O175" s="29"/>
      <c r="P175" s="41" t="s">
        <v>402</v>
      </c>
    </row>
    <row r="176" spans="1:16" s="3" customFormat="1" ht="38.25" x14ac:dyDescent="0.25">
      <c r="A176" s="3" t="s">
        <v>387</v>
      </c>
      <c r="B176" s="3" t="s">
        <v>395</v>
      </c>
      <c r="C176" s="3" t="s">
        <v>406</v>
      </c>
      <c r="D176" s="8" t="s">
        <v>403</v>
      </c>
      <c r="E176" s="8" t="s">
        <v>404</v>
      </c>
      <c r="F176" s="6">
        <v>1961</v>
      </c>
      <c r="G176" s="75">
        <f t="shared" si="16"/>
        <v>2059.0500000000002</v>
      </c>
      <c r="H176" s="6">
        <f t="shared" si="17"/>
        <v>2451.252100840336</v>
      </c>
      <c r="I176" s="72">
        <f t="shared" si="18"/>
        <v>2573.8125</v>
      </c>
      <c r="J176" s="6">
        <v>2916.99</v>
      </c>
      <c r="K176" s="72">
        <f t="shared" si="19"/>
        <v>3062.836875</v>
      </c>
      <c r="L176" s="29"/>
      <c r="M176" s="29"/>
      <c r="N176" s="29"/>
      <c r="O176" s="29" t="s">
        <v>695</v>
      </c>
      <c r="P176" s="41" t="s">
        <v>405</v>
      </c>
    </row>
    <row r="177" spans="1:16" s="3" customFormat="1" ht="38.25" x14ac:dyDescent="0.25">
      <c r="A177" s="3" t="s">
        <v>387</v>
      </c>
      <c r="B177" s="3" t="s">
        <v>395</v>
      </c>
      <c r="C177" s="3" t="s">
        <v>409</v>
      </c>
      <c r="D177" s="8" t="s">
        <v>410</v>
      </c>
      <c r="E177" s="8" t="s">
        <v>407</v>
      </c>
      <c r="F177" s="6">
        <v>2703</v>
      </c>
      <c r="G177" s="75">
        <f t="shared" si="16"/>
        <v>2838.15</v>
      </c>
      <c r="H177" s="6">
        <f t="shared" si="17"/>
        <v>3378.747899159664</v>
      </c>
      <c r="I177" s="72">
        <f t="shared" si="18"/>
        <v>3547.6875</v>
      </c>
      <c r="J177" s="6">
        <v>4020.71</v>
      </c>
      <c r="K177" s="72">
        <f t="shared" si="19"/>
        <v>4221.7481250000001</v>
      </c>
      <c r="L177" s="29"/>
      <c r="M177" s="29"/>
      <c r="N177" s="29"/>
      <c r="O177" s="29" t="s">
        <v>695</v>
      </c>
      <c r="P177" s="41" t="s">
        <v>408</v>
      </c>
    </row>
    <row r="178" spans="1:16" s="3" customFormat="1" ht="38.25" x14ac:dyDescent="0.25">
      <c r="A178" s="3" t="s">
        <v>387</v>
      </c>
      <c r="B178" s="3" t="s">
        <v>395</v>
      </c>
      <c r="C178" s="3" t="s">
        <v>412</v>
      </c>
      <c r="D178" s="8" t="s">
        <v>411</v>
      </c>
      <c r="E178" s="8" t="s">
        <v>413</v>
      </c>
      <c r="F178" s="6">
        <v>1961</v>
      </c>
      <c r="G178" s="75">
        <f t="shared" si="16"/>
        <v>2059.0500000000002</v>
      </c>
      <c r="H178" s="6">
        <f t="shared" si="17"/>
        <v>2451.252100840336</v>
      </c>
      <c r="I178" s="72">
        <f t="shared" si="18"/>
        <v>2573.8125</v>
      </c>
      <c r="J178" s="6">
        <v>2916.99</v>
      </c>
      <c r="K178" s="72">
        <f t="shared" si="19"/>
        <v>3062.836875</v>
      </c>
      <c r="L178" s="29"/>
      <c r="M178" s="29"/>
      <c r="N178" s="29"/>
      <c r="O178" s="29" t="s">
        <v>695</v>
      </c>
      <c r="P178" s="41" t="s">
        <v>414</v>
      </c>
    </row>
    <row r="179" spans="1:16" s="3" customFormat="1" ht="38.25" x14ac:dyDescent="0.25">
      <c r="A179" s="3" t="s">
        <v>387</v>
      </c>
      <c r="B179" s="3" t="s">
        <v>395</v>
      </c>
      <c r="C179" s="3" t="s">
        <v>415</v>
      </c>
      <c r="D179" s="8" t="s">
        <v>418</v>
      </c>
      <c r="E179" s="8" t="s">
        <v>416</v>
      </c>
      <c r="F179" s="6">
        <v>2703</v>
      </c>
      <c r="G179" s="75">
        <f t="shared" si="16"/>
        <v>2838.15</v>
      </c>
      <c r="H179" s="6">
        <f t="shared" si="17"/>
        <v>3378.747899159664</v>
      </c>
      <c r="I179" s="72">
        <f t="shared" si="18"/>
        <v>3547.6875</v>
      </c>
      <c r="J179" s="6">
        <v>4020.71</v>
      </c>
      <c r="K179" s="72">
        <f t="shared" si="19"/>
        <v>4221.7481250000001</v>
      </c>
      <c r="L179" s="29"/>
      <c r="M179" s="29"/>
      <c r="N179" s="29"/>
      <c r="O179" s="29" t="s">
        <v>695</v>
      </c>
      <c r="P179" s="41" t="s">
        <v>417</v>
      </c>
    </row>
    <row r="180" spans="1:16" s="3" customFormat="1" ht="25.5" x14ac:dyDescent="0.25">
      <c r="A180" s="3" t="s">
        <v>387</v>
      </c>
      <c r="B180" s="3" t="s">
        <v>395</v>
      </c>
      <c r="C180" s="3" t="s">
        <v>420</v>
      </c>
      <c r="D180" s="8" t="s">
        <v>421</v>
      </c>
      <c r="E180" s="8" t="s">
        <v>422</v>
      </c>
      <c r="F180" s="6">
        <v>858.8</v>
      </c>
      <c r="G180" s="75">
        <f t="shared" si="16"/>
        <v>901.74</v>
      </c>
      <c r="H180" s="6">
        <f t="shared" si="17"/>
        <v>1073.5042016806724</v>
      </c>
      <c r="I180" s="72">
        <f t="shared" si="18"/>
        <v>1127.175</v>
      </c>
      <c r="J180" s="6">
        <v>1277.47</v>
      </c>
      <c r="K180" s="72">
        <f t="shared" si="19"/>
        <v>1341.3382499999998</v>
      </c>
      <c r="L180" s="29"/>
      <c r="M180" s="29"/>
      <c r="N180" s="29"/>
      <c r="O180" s="29" t="s">
        <v>695</v>
      </c>
      <c r="P180" s="41" t="s">
        <v>419</v>
      </c>
    </row>
    <row r="181" spans="1:16" s="3" customFormat="1" ht="25.5" x14ac:dyDescent="0.25">
      <c r="A181" s="3" t="s">
        <v>387</v>
      </c>
      <c r="B181" s="3" t="s">
        <v>395</v>
      </c>
      <c r="C181" s="3" t="s">
        <v>424</v>
      </c>
      <c r="D181" s="8" t="s">
        <v>423</v>
      </c>
      <c r="E181" s="8" t="s">
        <v>425</v>
      </c>
      <c r="F181" s="79" t="s">
        <v>1191</v>
      </c>
      <c r="G181" s="79" t="s">
        <v>1191</v>
      </c>
      <c r="H181" s="79" t="s">
        <v>1191</v>
      </c>
      <c r="I181" s="79" t="s">
        <v>1191</v>
      </c>
      <c r="J181" s="79" t="s">
        <v>1191</v>
      </c>
      <c r="K181" s="79" t="s">
        <v>1191</v>
      </c>
      <c r="L181" s="29"/>
      <c r="M181" s="29"/>
      <c r="N181" s="29"/>
      <c r="O181" s="29"/>
      <c r="P181" s="41" t="s">
        <v>429</v>
      </c>
    </row>
    <row r="182" spans="1:16" s="3" customFormat="1" ht="38.25" x14ac:dyDescent="0.25">
      <c r="A182" s="3" t="s">
        <v>387</v>
      </c>
      <c r="B182" s="3" t="s">
        <v>395</v>
      </c>
      <c r="C182" s="3" t="s">
        <v>427</v>
      </c>
      <c r="D182" s="8" t="s">
        <v>1210</v>
      </c>
      <c r="E182" s="8" t="s">
        <v>1216</v>
      </c>
      <c r="F182" s="6">
        <v>1102.4000000000001</v>
      </c>
      <c r="G182" s="75">
        <f t="shared" ref="G182:G187" si="20">SUM(F182*1.05)</f>
        <v>1157.5200000000002</v>
      </c>
      <c r="H182" s="6">
        <f t="shared" ref="H182:H187" si="21">SUM(J182/1.19)</f>
        <v>1378</v>
      </c>
      <c r="I182" s="72">
        <f t="shared" ref="I182:I187" si="22">SUM(G182*1.25)</f>
        <v>1446.9000000000003</v>
      </c>
      <c r="J182" s="6">
        <v>1639.82</v>
      </c>
      <c r="K182" s="72">
        <f t="shared" ref="K182:K187" si="23">SUM(I182*1.19)</f>
        <v>1721.8110000000004</v>
      </c>
      <c r="L182" s="29"/>
      <c r="M182" s="29"/>
      <c r="N182" s="29" t="s">
        <v>695</v>
      </c>
      <c r="O182" s="29"/>
      <c r="P182" s="41" t="s">
        <v>426</v>
      </c>
    </row>
    <row r="183" spans="1:16" s="3" customFormat="1" ht="25.5" x14ac:dyDescent="0.25">
      <c r="A183" s="3" t="s">
        <v>387</v>
      </c>
      <c r="B183" s="3" t="s">
        <v>395</v>
      </c>
      <c r="C183" s="3" t="s">
        <v>1206</v>
      </c>
      <c r="D183" s="8" t="s">
        <v>1211</v>
      </c>
      <c r="E183" s="8" t="s">
        <v>1217</v>
      </c>
      <c r="F183" s="6">
        <v>551.20000000000005</v>
      </c>
      <c r="G183" s="75">
        <f t="shared" si="20"/>
        <v>578.7600000000001</v>
      </c>
      <c r="H183" s="6">
        <f t="shared" si="21"/>
        <v>689</v>
      </c>
      <c r="I183" s="72">
        <f t="shared" si="22"/>
        <v>723.45000000000016</v>
      </c>
      <c r="J183" s="6">
        <v>819.91</v>
      </c>
      <c r="K183" s="72">
        <f t="shared" si="23"/>
        <v>860.90550000000019</v>
      </c>
      <c r="L183" s="29"/>
      <c r="M183" s="29"/>
      <c r="N183" s="29" t="s">
        <v>695</v>
      </c>
      <c r="O183" s="29"/>
      <c r="P183" s="41" t="s">
        <v>426</v>
      </c>
    </row>
    <row r="184" spans="1:16" s="3" customFormat="1" ht="25.5" x14ac:dyDescent="0.25">
      <c r="A184" s="3" t="s">
        <v>387</v>
      </c>
      <c r="B184" s="3" t="s">
        <v>395</v>
      </c>
      <c r="C184" s="3" t="s">
        <v>1207</v>
      </c>
      <c r="D184" s="8" t="s">
        <v>1212</v>
      </c>
      <c r="E184" s="8" t="s">
        <v>1218</v>
      </c>
      <c r="F184" s="6">
        <v>551.20000000000005</v>
      </c>
      <c r="G184" s="75">
        <f t="shared" si="20"/>
        <v>578.7600000000001</v>
      </c>
      <c r="H184" s="6">
        <f t="shared" si="21"/>
        <v>689</v>
      </c>
      <c r="I184" s="72">
        <f t="shared" si="22"/>
        <v>723.45000000000016</v>
      </c>
      <c r="J184" s="6">
        <v>819.91</v>
      </c>
      <c r="K184" s="72">
        <f t="shared" si="23"/>
        <v>860.90550000000019</v>
      </c>
      <c r="L184" s="29"/>
      <c r="M184" s="29"/>
      <c r="N184" s="29" t="s">
        <v>695</v>
      </c>
      <c r="O184" s="29"/>
      <c r="P184" s="41" t="s">
        <v>426</v>
      </c>
    </row>
    <row r="185" spans="1:16" s="3" customFormat="1" ht="38.25" x14ac:dyDescent="0.25">
      <c r="A185" s="3" t="s">
        <v>387</v>
      </c>
      <c r="B185" s="3" t="s">
        <v>395</v>
      </c>
      <c r="C185" s="3" t="s">
        <v>428</v>
      </c>
      <c r="D185" s="8" t="s">
        <v>1213</v>
      </c>
      <c r="E185" s="8" t="s">
        <v>1219</v>
      </c>
      <c r="F185" s="6">
        <v>1102.4000000000001</v>
      </c>
      <c r="G185" s="75">
        <f t="shared" si="20"/>
        <v>1157.5200000000002</v>
      </c>
      <c r="H185" s="6">
        <f t="shared" si="21"/>
        <v>1378</v>
      </c>
      <c r="I185" s="72">
        <f t="shared" si="22"/>
        <v>1446.9000000000003</v>
      </c>
      <c r="J185" s="6">
        <v>1639.82</v>
      </c>
      <c r="K185" s="72">
        <f t="shared" si="23"/>
        <v>1721.8110000000004</v>
      </c>
      <c r="L185" s="29"/>
      <c r="M185" s="29"/>
      <c r="N185" s="29" t="s">
        <v>695</v>
      </c>
      <c r="O185" s="29"/>
      <c r="P185" s="41" t="s">
        <v>426</v>
      </c>
    </row>
    <row r="186" spans="1:16" s="3" customFormat="1" ht="25.5" x14ac:dyDescent="0.25">
      <c r="A186" s="3" t="s">
        <v>387</v>
      </c>
      <c r="B186" s="3" t="s">
        <v>395</v>
      </c>
      <c r="C186" s="3" t="s">
        <v>1208</v>
      </c>
      <c r="D186" s="8" t="s">
        <v>1214</v>
      </c>
      <c r="E186" s="8" t="s">
        <v>1220</v>
      </c>
      <c r="F186" s="6">
        <v>551.20000000000005</v>
      </c>
      <c r="G186" s="75">
        <f t="shared" si="20"/>
        <v>578.7600000000001</v>
      </c>
      <c r="H186" s="6">
        <f t="shared" si="21"/>
        <v>689</v>
      </c>
      <c r="I186" s="72">
        <f t="shared" si="22"/>
        <v>723.45000000000016</v>
      </c>
      <c r="J186" s="6">
        <v>819.91</v>
      </c>
      <c r="K186" s="72">
        <f t="shared" si="23"/>
        <v>860.90550000000019</v>
      </c>
      <c r="L186" s="29"/>
      <c r="M186" s="29"/>
      <c r="N186" s="29" t="s">
        <v>695</v>
      </c>
      <c r="O186" s="29"/>
      <c r="P186" s="41" t="s">
        <v>426</v>
      </c>
    </row>
    <row r="187" spans="1:16" s="3" customFormat="1" ht="25.5" x14ac:dyDescent="0.25">
      <c r="A187" s="3" t="s">
        <v>387</v>
      </c>
      <c r="B187" s="3" t="s">
        <v>395</v>
      </c>
      <c r="C187" s="3" t="s">
        <v>1209</v>
      </c>
      <c r="D187" s="8" t="s">
        <v>1215</v>
      </c>
      <c r="E187" s="8" t="s">
        <v>1221</v>
      </c>
      <c r="F187" s="6">
        <v>551.20000000000005</v>
      </c>
      <c r="G187" s="75">
        <f t="shared" si="20"/>
        <v>578.7600000000001</v>
      </c>
      <c r="H187" s="6">
        <f t="shared" si="21"/>
        <v>689</v>
      </c>
      <c r="I187" s="72">
        <f t="shared" si="22"/>
        <v>723.45000000000016</v>
      </c>
      <c r="J187" s="6">
        <v>819.91</v>
      </c>
      <c r="K187" s="72">
        <f t="shared" si="23"/>
        <v>860.90550000000019</v>
      </c>
      <c r="L187" s="29"/>
      <c r="M187" s="29"/>
      <c r="N187" s="29" t="s">
        <v>695</v>
      </c>
      <c r="O187" s="29"/>
      <c r="P187" s="41" t="s">
        <v>426</v>
      </c>
    </row>
    <row r="188" spans="1:16" s="3" customFormat="1" ht="15" x14ac:dyDescent="0.25">
      <c r="B188" s="5"/>
      <c r="D188" s="8"/>
      <c r="E188" s="8"/>
      <c r="F188" s="6"/>
      <c r="G188" s="72"/>
      <c r="H188" s="6"/>
      <c r="I188" s="72"/>
      <c r="J188" s="6"/>
      <c r="K188" s="72"/>
      <c r="L188" s="29"/>
      <c r="M188" s="29"/>
      <c r="N188" s="29"/>
      <c r="O188" s="29"/>
      <c r="P188" s="41" t="s">
        <v>662</v>
      </c>
    </row>
    <row r="189" spans="1:16" s="5" customFormat="1" ht="15" x14ac:dyDescent="0.2">
      <c r="A189" s="3" t="s">
        <v>387</v>
      </c>
      <c r="B189" s="3" t="s">
        <v>477</v>
      </c>
      <c r="C189" s="9" t="s">
        <v>625</v>
      </c>
      <c r="D189" s="11" t="s">
        <v>621</v>
      </c>
      <c r="E189" s="11" t="s">
        <v>626</v>
      </c>
      <c r="F189" s="4">
        <v>3392</v>
      </c>
      <c r="G189" s="72">
        <f t="shared" ref="G189:G201" si="24">SUM(F189*1.05)</f>
        <v>3561.6000000000004</v>
      </c>
      <c r="H189" s="6">
        <f t="shared" ref="H189:H201" si="25">SUM(J189/1.19)</f>
        <v>4240.0000000000009</v>
      </c>
      <c r="I189" s="72">
        <f t="shared" ref="I189:I201" si="26">SUM(G189*1.25)</f>
        <v>4452</v>
      </c>
      <c r="J189" s="4">
        <v>5045.6000000000004</v>
      </c>
      <c r="K189" s="72">
        <f t="shared" ref="K189:K201" si="27">SUM(I189*1.19)</f>
        <v>5297.88</v>
      </c>
      <c r="L189" s="28"/>
      <c r="M189" s="28"/>
      <c r="N189" s="28"/>
      <c r="O189" s="28" t="s">
        <v>695</v>
      </c>
      <c r="P189" s="41" t="s">
        <v>630</v>
      </c>
    </row>
    <row r="190" spans="1:16" s="5" customFormat="1" ht="15" x14ac:dyDescent="0.2">
      <c r="A190" s="3" t="s">
        <v>387</v>
      </c>
      <c r="B190" s="3" t="s">
        <v>477</v>
      </c>
      <c r="C190" s="9" t="s">
        <v>397</v>
      </c>
      <c r="D190" s="11" t="s">
        <v>622</v>
      </c>
      <c r="E190" s="11" t="s">
        <v>627</v>
      </c>
      <c r="F190" s="4">
        <v>3561.6</v>
      </c>
      <c r="G190" s="72">
        <f t="shared" si="24"/>
        <v>3739.68</v>
      </c>
      <c r="H190" s="6">
        <f t="shared" si="25"/>
        <v>4452</v>
      </c>
      <c r="I190" s="72">
        <f t="shared" si="26"/>
        <v>4674.5999999999995</v>
      </c>
      <c r="J190" s="4">
        <v>5297.88</v>
      </c>
      <c r="K190" s="72">
        <f t="shared" si="27"/>
        <v>5562.7739999999994</v>
      </c>
      <c r="L190" s="28"/>
      <c r="M190" s="28"/>
      <c r="N190" s="28"/>
      <c r="O190" s="28" t="s">
        <v>695</v>
      </c>
      <c r="P190" s="41" t="s">
        <v>630</v>
      </c>
    </row>
    <row r="191" spans="1:16" s="5" customFormat="1" ht="15" x14ac:dyDescent="0.2">
      <c r="A191" s="3" t="s">
        <v>387</v>
      </c>
      <c r="B191" s="3" t="s">
        <v>477</v>
      </c>
      <c r="C191" s="9" t="s">
        <v>409</v>
      </c>
      <c r="D191" s="11" t="s">
        <v>623</v>
      </c>
      <c r="E191" s="11" t="s">
        <v>628</v>
      </c>
      <c r="F191" s="4">
        <v>2703</v>
      </c>
      <c r="G191" s="72">
        <f t="shared" si="24"/>
        <v>2838.15</v>
      </c>
      <c r="H191" s="6">
        <f t="shared" si="25"/>
        <v>3378.747899159664</v>
      </c>
      <c r="I191" s="72">
        <f t="shared" si="26"/>
        <v>3547.6875</v>
      </c>
      <c r="J191" s="4">
        <v>4020.71</v>
      </c>
      <c r="K191" s="72">
        <f t="shared" si="27"/>
        <v>4221.7481250000001</v>
      </c>
      <c r="L191" s="28"/>
      <c r="M191" s="28"/>
      <c r="N191" s="28"/>
      <c r="O191" s="28" t="s">
        <v>695</v>
      </c>
      <c r="P191" s="41" t="s">
        <v>630</v>
      </c>
    </row>
    <row r="192" spans="1:16" s="5" customFormat="1" ht="15" x14ac:dyDescent="0.2">
      <c r="A192" s="3" t="s">
        <v>387</v>
      </c>
      <c r="B192" s="3" t="s">
        <v>477</v>
      </c>
      <c r="C192" s="9" t="s">
        <v>415</v>
      </c>
      <c r="D192" s="11" t="s">
        <v>624</v>
      </c>
      <c r="E192" s="11" t="s">
        <v>629</v>
      </c>
      <c r="F192" s="4">
        <v>2703</v>
      </c>
      <c r="G192" s="72">
        <f t="shared" si="24"/>
        <v>2838.15</v>
      </c>
      <c r="H192" s="6">
        <f t="shared" si="25"/>
        <v>3378.747899159664</v>
      </c>
      <c r="I192" s="72">
        <f t="shared" si="26"/>
        <v>3547.6875</v>
      </c>
      <c r="J192" s="4">
        <v>4020.71</v>
      </c>
      <c r="K192" s="72">
        <f t="shared" si="27"/>
        <v>4221.7481250000001</v>
      </c>
      <c r="L192" s="28"/>
      <c r="M192" s="28"/>
      <c r="N192" s="28"/>
      <c r="O192" s="28" t="s">
        <v>695</v>
      </c>
      <c r="P192" s="41" t="s">
        <v>630</v>
      </c>
    </row>
    <row r="193" spans="1:16" s="5" customFormat="1" ht="15" x14ac:dyDescent="0.2">
      <c r="A193" s="3" t="s">
        <v>387</v>
      </c>
      <c r="B193" s="3" t="s">
        <v>477</v>
      </c>
      <c r="C193" s="9" t="s">
        <v>406</v>
      </c>
      <c r="D193" s="11" t="s">
        <v>633</v>
      </c>
      <c r="E193" s="11" t="s">
        <v>634</v>
      </c>
      <c r="F193" s="4">
        <v>1961</v>
      </c>
      <c r="G193" s="72">
        <f t="shared" si="24"/>
        <v>2059.0500000000002</v>
      </c>
      <c r="H193" s="6">
        <f t="shared" si="25"/>
        <v>2451.252100840336</v>
      </c>
      <c r="I193" s="72">
        <f t="shared" si="26"/>
        <v>2573.8125</v>
      </c>
      <c r="J193" s="4">
        <v>2916.99</v>
      </c>
      <c r="K193" s="72">
        <f t="shared" si="27"/>
        <v>3062.836875</v>
      </c>
      <c r="L193" s="28"/>
      <c r="M193" s="28"/>
      <c r="N193" s="28"/>
      <c r="O193" s="28" t="s">
        <v>695</v>
      </c>
      <c r="P193" s="41" t="s">
        <v>635</v>
      </c>
    </row>
    <row r="194" spans="1:16" s="5" customFormat="1" ht="15" x14ac:dyDescent="0.2">
      <c r="A194" s="3" t="s">
        <v>387</v>
      </c>
      <c r="B194" s="3" t="s">
        <v>477</v>
      </c>
      <c r="C194" s="9" t="s">
        <v>412</v>
      </c>
      <c r="D194" s="11" t="s">
        <v>636</v>
      </c>
      <c r="E194" s="11" t="s">
        <v>637</v>
      </c>
      <c r="F194" s="4">
        <v>1961</v>
      </c>
      <c r="G194" s="72">
        <f t="shared" si="24"/>
        <v>2059.0500000000002</v>
      </c>
      <c r="H194" s="6">
        <f t="shared" si="25"/>
        <v>2451.252100840336</v>
      </c>
      <c r="I194" s="72">
        <f t="shared" si="26"/>
        <v>2573.8125</v>
      </c>
      <c r="J194" s="4">
        <v>2916.99</v>
      </c>
      <c r="K194" s="72">
        <f t="shared" si="27"/>
        <v>3062.836875</v>
      </c>
      <c r="L194" s="28"/>
      <c r="M194" s="28"/>
      <c r="N194" s="28"/>
      <c r="O194" s="28" t="s">
        <v>695</v>
      </c>
      <c r="P194" s="41" t="s">
        <v>639</v>
      </c>
    </row>
    <row r="195" spans="1:16" s="5" customFormat="1" ht="25.5" x14ac:dyDescent="0.25">
      <c r="A195" s="3" t="s">
        <v>387</v>
      </c>
      <c r="B195" s="3" t="s">
        <v>477</v>
      </c>
      <c r="C195" s="5" t="s">
        <v>420</v>
      </c>
      <c r="D195" s="10" t="s">
        <v>631</v>
      </c>
      <c r="E195" s="7" t="s">
        <v>422</v>
      </c>
      <c r="F195" s="4">
        <v>858.8</v>
      </c>
      <c r="G195" s="72">
        <f t="shared" si="24"/>
        <v>901.74</v>
      </c>
      <c r="H195" s="6">
        <f t="shared" si="25"/>
        <v>1073.5042016806724</v>
      </c>
      <c r="I195" s="72">
        <f t="shared" si="26"/>
        <v>1127.175</v>
      </c>
      <c r="J195" s="4">
        <v>1277.47</v>
      </c>
      <c r="K195" s="72">
        <f t="shared" si="27"/>
        <v>1341.3382499999998</v>
      </c>
      <c r="L195" s="28"/>
      <c r="M195" s="28"/>
      <c r="N195" s="28"/>
      <c r="O195" s="28" t="s">
        <v>695</v>
      </c>
      <c r="P195" s="41" t="s">
        <v>632</v>
      </c>
    </row>
    <row r="196" spans="1:16" s="3" customFormat="1" ht="38.25" x14ac:dyDescent="0.25">
      <c r="A196" s="3" t="s">
        <v>387</v>
      </c>
      <c r="B196" s="3" t="s">
        <v>477</v>
      </c>
      <c r="C196" s="3" t="s">
        <v>427</v>
      </c>
      <c r="D196" s="8" t="s">
        <v>1210</v>
      </c>
      <c r="E196" s="8" t="s">
        <v>1216</v>
      </c>
      <c r="F196" s="6">
        <v>1102.4000000000001</v>
      </c>
      <c r="G196" s="72">
        <f t="shared" si="24"/>
        <v>1157.5200000000002</v>
      </c>
      <c r="H196" s="6">
        <f t="shared" si="25"/>
        <v>1378</v>
      </c>
      <c r="I196" s="72">
        <f t="shared" si="26"/>
        <v>1446.9000000000003</v>
      </c>
      <c r="J196" s="6">
        <v>1639.82</v>
      </c>
      <c r="K196" s="72">
        <f t="shared" si="27"/>
        <v>1721.8110000000004</v>
      </c>
      <c r="L196" s="29"/>
      <c r="M196" s="29"/>
      <c r="N196" s="29" t="s">
        <v>695</v>
      </c>
      <c r="O196" s="29"/>
      <c r="P196" s="41" t="s">
        <v>638</v>
      </c>
    </row>
    <row r="197" spans="1:16" s="3" customFormat="1" ht="25.5" x14ac:dyDescent="0.25">
      <c r="A197" s="3" t="s">
        <v>387</v>
      </c>
      <c r="B197" s="3" t="s">
        <v>477</v>
      </c>
      <c r="C197" s="3" t="s">
        <v>1206</v>
      </c>
      <c r="D197" s="8" t="s">
        <v>1211</v>
      </c>
      <c r="E197" s="8" t="s">
        <v>1217</v>
      </c>
      <c r="F197" s="6">
        <v>551.20000000000005</v>
      </c>
      <c r="G197" s="72">
        <f t="shared" si="24"/>
        <v>578.7600000000001</v>
      </c>
      <c r="H197" s="6">
        <f t="shared" si="25"/>
        <v>689</v>
      </c>
      <c r="I197" s="72">
        <f t="shared" si="26"/>
        <v>723.45000000000016</v>
      </c>
      <c r="J197" s="6">
        <v>819.91</v>
      </c>
      <c r="K197" s="72">
        <f t="shared" si="27"/>
        <v>860.90550000000019</v>
      </c>
      <c r="L197" s="29"/>
      <c r="M197" s="29"/>
      <c r="N197" s="29" t="s">
        <v>695</v>
      </c>
      <c r="O197" s="29"/>
      <c r="P197" s="41" t="s">
        <v>638</v>
      </c>
    </row>
    <row r="198" spans="1:16" s="3" customFormat="1" ht="25.5" x14ac:dyDescent="0.25">
      <c r="A198" s="3" t="s">
        <v>387</v>
      </c>
      <c r="B198" s="3" t="s">
        <v>477</v>
      </c>
      <c r="C198" s="3" t="s">
        <v>1207</v>
      </c>
      <c r="D198" s="8" t="s">
        <v>1212</v>
      </c>
      <c r="E198" s="8" t="s">
        <v>1218</v>
      </c>
      <c r="F198" s="6">
        <v>551.20000000000005</v>
      </c>
      <c r="G198" s="72">
        <f t="shared" si="24"/>
        <v>578.7600000000001</v>
      </c>
      <c r="H198" s="6">
        <f t="shared" si="25"/>
        <v>689</v>
      </c>
      <c r="I198" s="72">
        <f t="shared" si="26"/>
        <v>723.45000000000016</v>
      </c>
      <c r="J198" s="6">
        <v>819.91</v>
      </c>
      <c r="K198" s="72">
        <f t="shared" si="27"/>
        <v>860.90550000000019</v>
      </c>
      <c r="L198" s="29"/>
      <c r="M198" s="29"/>
      <c r="N198" s="29" t="s">
        <v>695</v>
      </c>
      <c r="O198" s="29"/>
      <c r="P198" s="41" t="s">
        <v>638</v>
      </c>
    </row>
    <row r="199" spans="1:16" s="3" customFormat="1" ht="38.25" x14ac:dyDescent="0.25">
      <c r="A199" s="3" t="s">
        <v>387</v>
      </c>
      <c r="B199" s="3" t="s">
        <v>477</v>
      </c>
      <c r="C199" s="3" t="s">
        <v>428</v>
      </c>
      <c r="D199" s="8" t="s">
        <v>1213</v>
      </c>
      <c r="E199" s="8" t="s">
        <v>1219</v>
      </c>
      <c r="F199" s="6">
        <v>1102.4000000000001</v>
      </c>
      <c r="G199" s="72">
        <f t="shared" si="24"/>
        <v>1157.5200000000002</v>
      </c>
      <c r="H199" s="6">
        <f t="shared" si="25"/>
        <v>1378</v>
      </c>
      <c r="I199" s="72">
        <f t="shared" si="26"/>
        <v>1446.9000000000003</v>
      </c>
      <c r="J199" s="6">
        <v>1639.82</v>
      </c>
      <c r="K199" s="72">
        <f t="shared" si="27"/>
        <v>1721.8110000000004</v>
      </c>
      <c r="L199" s="29"/>
      <c r="M199" s="29"/>
      <c r="N199" s="29" t="s">
        <v>695</v>
      </c>
      <c r="O199" s="29"/>
      <c r="P199" s="41" t="s">
        <v>638</v>
      </c>
    </row>
    <row r="200" spans="1:16" s="3" customFormat="1" ht="25.5" x14ac:dyDescent="0.25">
      <c r="A200" s="3" t="s">
        <v>387</v>
      </c>
      <c r="B200" s="3" t="s">
        <v>477</v>
      </c>
      <c r="C200" s="3" t="s">
        <v>1208</v>
      </c>
      <c r="D200" s="8" t="s">
        <v>1214</v>
      </c>
      <c r="E200" s="8" t="s">
        <v>1220</v>
      </c>
      <c r="F200" s="6">
        <v>551.20000000000005</v>
      </c>
      <c r="G200" s="72">
        <f t="shared" si="24"/>
        <v>578.7600000000001</v>
      </c>
      <c r="H200" s="6">
        <f t="shared" si="25"/>
        <v>689</v>
      </c>
      <c r="I200" s="72">
        <f t="shared" si="26"/>
        <v>723.45000000000016</v>
      </c>
      <c r="J200" s="6">
        <v>819.91</v>
      </c>
      <c r="K200" s="72">
        <f t="shared" si="27"/>
        <v>860.90550000000019</v>
      </c>
      <c r="L200" s="29"/>
      <c r="M200" s="29"/>
      <c r="N200" s="29" t="s">
        <v>695</v>
      </c>
      <c r="O200" s="29"/>
      <c r="P200" s="41" t="s">
        <v>638</v>
      </c>
    </row>
    <row r="201" spans="1:16" s="3" customFormat="1" ht="25.5" x14ac:dyDescent="0.25">
      <c r="A201" s="3" t="s">
        <v>387</v>
      </c>
      <c r="B201" s="3" t="s">
        <v>477</v>
      </c>
      <c r="C201" s="3" t="s">
        <v>1209</v>
      </c>
      <c r="D201" s="8" t="s">
        <v>1215</v>
      </c>
      <c r="E201" s="8" t="s">
        <v>1221</v>
      </c>
      <c r="F201" s="6">
        <v>551.20000000000005</v>
      </c>
      <c r="G201" s="72">
        <f t="shared" si="24"/>
        <v>578.7600000000001</v>
      </c>
      <c r="H201" s="6">
        <f t="shared" si="25"/>
        <v>689</v>
      </c>
      <c r="I201" s="72">
        <f t="shared" si="26"/>
        <v>723.45000000000016</v>
      </c>
      <c r="J201" s="6">
        <v>819.91</v>
      </c>
      <c r="K201" s="72">
        <f t="shared" si="27"/>
        <v>860.90550000000019</v>
      </c>
      <c r="L201" s="29"/>
      <c r="M201" s="29"/>
      <c r="N201" s="29" t="s">
        <v>695</v>
      </c>
      <c r="O201" s="29"/>
      <c r="P201" s="41" t="s">
        <v>638</v>
      </c>
    </row>
    <row r="202" spans="1:16" s="5" customFormat="1" ht="25.5" x14ac:dyDescent="0.2">
      <c r="A202" s="3" t="s">
        <v>387</v>
      </c>
      <c r="B202" s="3" t="s">
        <v>477</v>
      </c>
      <c r="C202" s="5" t="s">
        <v>424</v>
      </c>
      <c r="D202" s="11" t="s">
        <v>423</v>
      </c>
      <c r="E202" s="11" t="s">
        <v>425</v>
      </c>
      <c r="F202" s="79" t="s">
        <v>1191</v>
      </c>
      <c r="G202" s="79" t="s">
        <v>1191</v>
      </c>
      <c r="H202" s="79" t="s">
        <v>1191</v>
      </c>
      <c r="I202" s="79" t="s">
        <v>1191</v>
      </c>
      <c r="J202" s="79" t="s">
        <v>1191</v>
      </c>
      <c r="K202" s="79" t="s">
        <v>1191</v>
      </c>
      <c r="L202" s="28"/>
      <c r="M202" s="28"/>
      <c r="N202" s="28"/>
      <c r="O202" s="28"/>
      <c r="P202" s="41"/>
    </row>
    <row r="203" spans="1:16" s="5" customFormat="1" ht="15" x14ac:dyDescent="0.2">
      <c r="D203" s="11"/>
      <c r="E203" s="11"/>
      <c r="F203" s="4"/>
      <c r="G203" s="72"/>
      <c r="H203" s="4"/>
      <c r="I203" s="72"/>
      <c r="J203" s="4"/>
      <c r="K203" s="72"/>
      <c r="L203" s="28"/>
      <c r="M203" s="28"/>
      <c r="N203" s="28"/>
      <c r="O203" s="28"/>
      <c r="P203" s="41" t="s">
        <v>666</v>
      </c>
    </row>
    <row r="204" spans="1:16" s="5" customFormat="1" ht="25.5" x14ac:dyDescent="0.2">
      <c r="A204" s="3" t="s">
        <v>387</v>
      </c>
      <c r="B204" s="3" t="s">
        <v>531</v>
      </c>
      <c r="C204" s="9" t="s">
        <v>396</v>
      </c>
      <c r="D204" s="11" t="s">
        <v>649</v>
      </c>
      <c r="E204" s="10" t="s">
        <v>650</v>
      </c>
      <c r="F204" s="4">
        <v>3392</v>
      </c>
      <c r="G204" s="72">
        <f t="shared" ref="G204:G216" si="28">SUM(F204*1.05)</f>
        <v>3561.6000000000004</v>
      </c>
      <c r="H204" s="6">
        <f t="shared" ref="H204:H216" si="29">SUM(J204/1.19)</f>
        <v>4240.0000000000009</v>
      </c>
      <c r="I204" s="72">
        <f t="shared" ref="I204:I216" si="30">SUM(G204*1.25)</f>
        <v>4452</v>
      </c>
      <c r="J204" s="4">
        <v>5045.6000000000004</v>
      </c>
      <c r="K204" s="72">
        <f t="shared" ref="K204:K216" si="31">SUM(I204*1.19)</f>
        <v>5297.88</v>
      </c>
      <c r="L204" s="28"/>
      <c r="M204" s="28"/>
      <c r="N204" s="28" t="s">
        <v>695</v>
      </c>
      <c r="O204" s="28"/>
      <c r="P204" s="41" t="s">
        <v>651</v>
      </c>
    </row>
    <row r="205" spans="1:16" s="5" customFormat="1" ht="15" x14ac:dyDescent="0.2">
      <c r="A205" s="5" t="s">
        <v>387</v>
      </c>
      <c r="B205" s="5" t="s">
        <v>531</v>
      </c>
      <c r="C205" s="9" t="s">
        <v>397</v>
      </c>
      <c r="D205" s="11" t="s">
        <v>652</v>
      </c>
      <c r="E205" s="11" t="s">
        <v>627</v>
      </c>
      <c r="F205" s="4">
        <v>3561.6</v>
      </c>
      <c r="G205" s="72">
        <f t="shared" si="28"/>
        <v>3739.68</v>
      </c>
      <c r="H205" s="6">
        <f t="shared" si="29"/>
        <v>4452</v>
      </c>
      <c r="I205" s="72">
        <f t="shared" si="30"/>
        <v>4674.5999999999995</v>
      </c>
      <c r="J205" s="4">
        <v>5297.88</v>
      </c>
      <c r="K205" s="72">
        <f t="shared" si="31"/>
        <v>5562.7739999999994</v>
      </c>
      <c r="L205" s="28"/>
      <c r="M205" s="28"/>
      <c r="N205" s="28" t="s">
        <v>695</v>
      </c>
      <c r="O205" s="28"/>
      <c r="P205" s="41" t="s">
        <v>651</v>
      </c>
    </row>
    <row r="206" spans="1:16" s="5" customFormat="1" ht="38.25" x14ac:dyDescent="0.2">
      <c r="A206" s="5" t="s">
        <v>387</v>
      </c>
      <c r="B206" s="5" t="s">
        <v>531</v>
      </c>
      <c r="C206" s="5" t="s">
        <v>406</v>
      </c>
      <c r="D206" s="11" t="s">
        <v>403</v>
      </c>
      <c r="E206" s="11" t="s">
        <v>404</v>
      </c>
      <c r="F206" s="4">
        <v>1961</v>
      </c>
      <c r="G206" s="72">
        <f t="shared" si="28"/>
        <v>2059.0500000000002</v>
      </c>
      <c r="H206" s="6">
        <f t="shared" si="29"/>
        <v>2451.252100840336</v>
      </c>
      <c r="I206" s="72">
        <f t="shared" si="30"/>
        <v>2573.8125</v>
      </c>
      <c r="J206" s="4">
        <v>2916.99</v>
      </c>
      <c r="K206" s="72">
        <f t="shared" si="31"/>
        <v>3062.836875</v>
      </c>
      <c r="L206" s="28"/>
      <c r="M206" s="28"/>
      <c r="N206" s="28"/>
      <c r="O206" s="28" t="s">
        <v>695</v>
      </c>
      <c r="P206" s="41" t="s">
        <v>653</v>
      </c>
    </row>
    <row r="207" spans="1:16" s="5" customFormat="1" ht="38.25" x14ac:dyDescent="0.2">
      <c r="A207" s="5" t="s">
        <v>387</v>
      </c>
      <c r="B207" s="5" t="s">
        <v>531</v>
      </c>
      <c r="C207" s="5" t="s">
        <v>409</v>
      </c>
      <c r="D207" s="11" t="s">
        <v>655</v>
      </c>
      <c r="E207" s="11" t="s">
        <v>407</v>
      </c>
      <c r="F207" s="4">
        <v>2703</v>
      </c>
      <c r="G207" s="72">
        <f t="shared" si="28"/>
        <v>2838.15</v>
      </c>
      <c r="H207" s="4">
        <f t="shared" si="29"/>
        <v>3378.747899159664</v>
      </c>
      <c r="I207" s="72">
        <f t="shared" si="30"/>
        <v>3547.6875</v>
      </c>
      <c r="J207" s="4">
        <v>4020.71</v>
      </c>
      <c r="K207" s="72">
        <f t="shared" si="31"/>
        <v>4221.7481250000001</v>
      </c>
      <c r="L207" s="28"/>
      <c r="M207" s="28"/>
      <c r="N207" s="28"/>
      <c r="O207" s="28" t="s">
        <v>695</v>
      </c>
      <c r="P207" s="41" t="s">
        <v>654</v>
      </c>
    </row>
    <row r="208" spans="1:16" s="5" customFormat="1" ht="38.25" x14ac:dyDescent="0.2">
      <c r="A208" s="5" t="s">
        <v>387</v>
      </c>
      <c r="B208" s="5" t="s">
        <v>531</v>
      </c>
      <c r="C208" s="5" t="s">
        <v>412</v>
      </c>
      <c r="D208" s="11" t="s">
        <v>411</v>
      </c>
      <c r="E208" s="11" t="s">
        <v>413</v>
      </c>
      <c r="F208" s="4">
        <v>1961</v>
      </c>
      <c r="G208" s="72">
        <f t="shared" si="28"/>
        <v>2059.0500000000002</v>
      </c>
      <c r="H208" s="4">
        <f t="shared" si="29"/>
        <v>2451.252100840336</v>
      </c>
      <c r="I208" s="72">
        <f t="shared" si="30"/>
        <v>2573.8125</v>
      </c>
      <c r="J208" s="4">
        <v>2916.99</v>
      </c>
      <c r="K208" s="72">
        <f t="shared" si="31"/>
        <v>3062.836875</v>
      </c>
      <c r="L208" s="28"/>
      <c r="M208" s="28"/>
      <c r="N208" s="28"/>
      <c r="O208" s="28" t="s">
        <v>695</v>
      </c>
      <c r="P208" s="41" t="s">
        <v>656</v>
      </c>
    </row>
    <row r="209" spans="1:16" s="5" customFormat="1" ht="38.25" x14ac:dyDescent="0.2">
      <c r="A209" s="5" t="s">
        <v>387</v>
      </c>
      <c r="B209" s="5" t="s">
        <v>531</v>
      </c>
      <c r="C209" s="5" t="s">
        <v>415</v>
      </c>
      <c r="D209" s="11" t="s">
        <v>418</v>
      </c>
      <c r="E209" s="11" t="s">
        <v>416</v>
      </c>
      <c r="F209" s="4">
        <v>2703</v>
      </c>
      <c r="G209" s="72">
        <f t="shared" si="28"/>
        <v>2838.15</v>
      </c>
      <c r="H209" s="4">
        <f t="shared" si="29"/>
        <v>3378.747899159664</v>
      </c>
      <c r="I209" s="72">
        <f t="shared" si="30"/>
        <v>3547.6875</v>
      </c>
      <c r="J209" s="4">
        <v>4020.71</v>
      </c>
      <c r="K209" s="72">
        <f t="shared" si="31"/>
        <v>4221.7481250000001</v>
      </c>
      <c r="L209" s="28"/>
      <c r="M209" s="28"/>
      <c r="N209" s="28"/>
      <c r="O209" s="28" t="s">
        <v>695</v>
      </c>
      <c r="P209" s="41" t="s">
        <v>657</v>
      </c>
    </row>
    <row r="210" spans="1:16" s="5" customFormat="1" ht="25.5" x14ac:dyDescent="0.2">
      <c r="A210" s="5" t="s">
        <v>387</v>
      </c>
      <c r="B210" s="5" t="s">
        <v>531</v>
      </c>
      <c r="C210" s="5" t="s">
        <v>420</v>
      </c>
      <c r="D210" s="11" t="s">
        <v>660</v>
      </c>
      <c r="E210" s="11" t="s">
        <v>658</v>
      </c>
      <c r="F210" s="4">
        <v>858.8</v>
      </c>
      <c r="G210" s="72">
        <f t="shared" si="28"/>
        <v>901.74</v>
      </c>
      <c r="H210" s="6">
        <f t="shared" si="29"/>
        <v>1073.5042016806724</v>
      </c>
      <c r="I210" s="72">
        <f t="shared" si="30"/>
        <v>1127.175</v>
      </c>
      <c r="J210" s="4">
        <v>1277.47</v>
      </c>
      <c r="K210" s="72">
        <f t="shared" si="31"/>
        <v>1341.3382499999998</v>
      </c>
      <c r="L210" s="28"/>
      <c r="M210" s="28"/>
      <c r="N210" s="28"/>
      <c r="O210" s="28" t="s">
        <v>695</v>
      </c>
      <c r="P210" s="41" t="s">
        <v>659</v>
      </c>
    </row>
    <row r="211" spans="1:16" s="3" customFormat="1" ht="38.25" x14ac:dyDescent="0.25">
      <c r="A211" s="3" t="s">
        <v>387</v>
      </c>
      <c r="B211" s="5" t="s">
        <v>531</v>
      </c>
      <c r="C211" s="3" t="s">
        <v>427</v>
      </c>
      <c r="D211" s="8" t="s">
        <v>1210</v>
      </c>
      <c r="E211" s="8" t="s">
        <v>1216</v>
      </c>
      <c r="F211" s="6">
        <v>1102.4000000000001</v>
      </c>
      <c r="G211" s="72">
        <f t="shared" si="28"/>
        <v>1157.5200000000002</v>
      </c>
      <c r="H211" s="6">
        <f t="shared" si="29"/>
        <v>1378</v>
      </c>
      <c r="I211" s="72">
        <f t="shared" si="30"/>
        <v>1446.9000000000003</v>
      </c>
      <c r="J211" s="6">
        <v>1639.82</v>
      </c>
      <c r="K211" s="72">
        <f t="shared" si="31"/>
        <v>1721.8110000000004</v>
      </c>
      <c r="L211" s="29"/>
      <c r="M211" s="29"/>
      <c r="N211" s="29" t="s">
        <v>695</v>
      </c>
      <c r="O211" s="29"/>
      <c r="P211" s="41" t="s">
        <v>662</v>
      </c>
    </row>
    <row r="212" spans="1:16" s="3" customFormat="1" ht="25.5" x14ac:dyDescent="0.25">
      <c r="A212" s="3" t="s">
        <v>387</v>
      </c>
      <c r="B212" s="5" t="s">
        <v>531</v>
      </c>
      <c r="C212" s="3" t="s">
        <v>1206</v>
      </c>
      <c r="D212" s="8" t="s">
        <v>1211</v>
      </c>
      <c r="E212" s="8" t="s">
        <v>1217</v>
      </c>
      <c r="F212" s="6">
        <v>551.20000000000005</v>
      </c>
      <c r="G212" s="72">
        <f t="shared" si="28"/>
        <v>578.7600000000001</v>
      </c>
      <c r="H212" s="6">
        <f t="shared" si="29"/>
        <v>689</v>
      </c>
      <c r="I212" s="72">
        <f t="shared" si="30"/>
        <v>723.45000000000016</v>
      </c>
      <c r="J212" s="6">
        <v>819.91</v>
      </c>
      <c r="K212" s="72">
        <f t="shared" si="31"/>
        <v>860.90550000000019</v>
      </c>
      <c r="L212" s="29"/>
      <c r="M212" s="29"/>
      <c r="N212" s="29" t="s">
        <v>695</v>
      </c>
      <c r="O212" s="29"/>
      <c r="P212" s="41" t="s">
        <v>662</v>
      </c>
    </row>
    <row r="213" spans="1:16" s="3" customFormat="1" ht="25.5" x14ac:dyDescent="0.25">
      <c r="A213" s="3" t="s">
        <v>387</v>
      </c>
      <c r="B213" s="5" t="s">
        <v>531</v>
      </c>
      <c r="C213" s="3" t="s">
        <v>1207</v>
      </c>
      <c r="D213" s="8" t="s">
        <v>1212</v>
      </c>
      <c r="E213" s="8" t="s">
        <v>1218</v>
      </c>
      <c r="F213" s="6">
        <v>551.20000000000005</v>
      </c>
      <c r="G213" s="72">
        <f t="shared" si="28"/>
        <v>578.7600000000001</v>
      </c>
      <c r="H213" s="6">
        <f t="shared" si="29"/>
        <v>689</v>
      </c>
      <c r="I213" s="72">
        <f t="shared" si="30"/>
        <v>723.45000000000016</v>
      </c>
      <c r="J213" s="6">
        <v>819.91</v>
      </c>
      <c r="K213" s="72">
        <f t="shared" si="31"/>
        <v>860.90550000000019</v>
      </c>
      <c r="L213" s="29"/>
      <c r="M213" s="29"/>
      <c r="N213" s="29" t="s">
        <v>695</v>
      </c>
      <c r="O213" s="29"/>
      <c r="P213" s="41" t="s">
        <v>662</v>
      </c>
    </row>
    <row r="214" spans="1:16" s="3" customFormat="1" ht="38.25" x14ac:dyDescent="0.25">
      <c r="A214" s="3" t="s">
        <v>387</v>
      </c>
      <c r="B214" s="5" t="s">
        <v>531</v>
      </c>
      <c r="C214" s="3" t="s">
        <v>428</v>
      </c>
      <c r="D214" s="8" t="s">
        <v>1213</v>
      </c>
      <c r="E214" s="8" t="s">
        <v>1219</v>
      </c>
      <c r="F214" s="6">
        <v>1102.4000000000001</v>
      </c>
      <c r="G214" s="72">
        <f t="shared" si="28"/>
        <v>1157.5200000000002</v>
      </c>
      <c r="H214" s="6">
        <f t="shared" si="29"/>
        <v>1378</v>
      </c>
      <c r="I214" s="72">
        <f t="shared" si="30"/>
        <v>1446.9000000000003</v>
      </c>
      <c r="J214" s="6">
        <v>1639.82</v>
      </c>
      <c r="K214" s="72">
        <f t="shared" si="31"/>
        <v>1721.8110000000004</v>
      </c>
      <c r="L214" s="29"/>
      <c r="M214" s="29"/>
      <c r="N214" s="29" t="s">
        <v>695</v>
      </c>
      <c r="O214" s="29"/>
      <c r="P214" s="41" t="s">
        <v>662</v>
      </c>
    </row>
    <row r="215" spans="1:16" s="3" customFormat="1" ht="25.5" x14ac:dyDescent="0.25">
      <c r="A215" s="3" t="s">
        <v>387</v>
      </c>
      <c r="B215" s="5" t="s">
        <v>531</v>
      </c>
      <c r="C215" s="3" t="s">
        <v>1208</v>
      </c>
      <c r="D215" s="8" t="s">
        <v>1214</v>
      </c>
      <c r="E215" s="8" t="s">
        <v>1220</v>
      </c>
      <c r="F215" s="6">
        <v>551.20000000000005</v>
      </c>
      <c r="G215" s="72">
        <f t="shared" si="28"/>
        <v>578.7600000000001</v>
      </c>
      <c r="H215" s="6">
        <f t="shared" si="29"/>
        <v>689</v>
      </c>
      <c r="I215" s="72">
        <f t="shared" si="30"/>
        <v>723.45000000000016</v>
      </c>
      <c r="J215" s="6">
        <v>819.91</v>
      </c>
      <c r="K215" s="72">
        <f t="shared" si="31"/>
        <v>860.90550000000019</v>
      </c>
      <c r="L215" s="29"/>
      <c r="M215" s="29"/>
      <c r="N215" s="29" t="s">
        <v>695</v>
      </c>
      <c r="O215" s="29"/>
      <c r="P215" s="41" t="s">
        <v>662</v>
      </c>
    </row>
    <row r="216" spans="1:16" s="3" customFormat="1" ht="25.5" x14ac:dyDescent="0.25">
      <c r="A216" s="3" t="s">
        <v>387</v>
      </c>
      <c r="B216" s="5" t="s">
        <v>531</v>
      </c>
      <c r="C216" s="3" t="s">
        <v>1209</v>
      </c>
      <c r="D216" s="8" t="s">
        <v>1215</v>
      </c>
      <c r="E216" s="8" t="s">
        <v>1221</v>
      </c>
      <c r="F216" s="6">
        <v>551.20000000000005</v>
      </c>
      <c r="G216" s="72">
        <f t="shared" si="28"/>
        <v>578.7600000000001</v>
      </c>
      <c r="H216" s="6">
        <f t="shared" si="29"/>
        <v>689</v>
      </c>
      <c r="I216" s="72">
        <f t="shared" si="30"/>
        <v>723.45000000000016</v>
      </c>
      <c r="J216" s="6">
        <v>819.91</v>
      </c>
      <c r="K216" s="72">
        <f t="shared" si="31"/>
        <v>860.90550000000019</v>
      </c>
      <c r="L216" s="29"/>
      <c r="M216" s="29"/>
      <c r="N216" s="29" t="s">
        <v>695</v>
      </c>
      <c r="O216" s="29"/>
      <c r="P216" s="41" t="s">
        <v>662</v>
      </c>
    </row>
    <row r="217" spans="1:16" s="5" customFormat="1" ht="37.5" customHeight="1" x14ac:dyDescent="0.2">
      <c r="A217" s="5" t="s">
        <v>387</v>
      </c>
      <c r="B217" s="5" t="s">
        <v>531</v>
      </c>
      <c r="C217" s="5" t="s">
        <v>424</v>
      </c>
      <c r="D217" s="11" t="s">
        <v>423</v>
      </c>
      <c r="E217" s="11" t="s">
        <v>425</v>
      </c>
      <c r="F217" s="79" t="s">
        <v>1191</v>
      </c>
      <c r="G217" s="79" t="s">
        <v>1191</v>
      </c>
      <c r="H217" s="79" t="s">
        <v>1191</v>
      </c>
      <c r="I217" s="79" t="s">
        <v>1191</v>
      </c>
      <c r="J217" s="79" t="s">
        <v>1191</v>
      </c>
      <c r="K217" s="79" t="s">
        <v>1191</v>
      </c>
      <c r="L217" s="28"/>
      <c r="M217" s="28"/>
      <c r="N217" s="28"/>
      <c r="O217" s="28"/>
      <c r="P217" s="41" t="s">
        <v>661</v>
      </c>
    </row>
    <row r="218" spans="1:16" s="3" customFormat="1" ht="15" x14ac:dyDescent="0.25">
      <c r="D218" s="8"/>
      <c r="E218" s="8"/>
      <c r="F218" s="6"/>
      <c r="G218" s="75"/>
      <c r="H218" s="6"/>
      <c r="I218" s="72"/>
      <c r="J218" s="6"/>
      <c r="K218" s="72"/>
      <c r="L218" s="29"/>
      <c r="M218" s="29"/>
      <c r="N218" s="29"/>
      <c r="O218" s="29"/>
      <c r="P218" s="41" t="s">
        <v>746</v>
      </c>
    </row>
    <row r="219" spans="1:16" s="5" customFormat="1" ht="25.5" x14ac:dyDescent="0.2">
      <c r="A219" s="3" t="s">
        <v>278</v>
      </c>
      <c r="B219" s="3" t="s">
        <v>1321</v>
      </c>
      <c r="C219" s="5" t="s">
        <v>670</v>
      </c>
      <c r="D219" s="11" t="s">
        <v>667</v>
      </c>
      <c r="E219" s="11" t="s">
        <v>663</v>
      </c>
      <c r="F219" s="4">
        <v>1800</v>
      </c>
      <c r="G219" s="72">
        <f>SUM(F219*1.05)</f>
        <v>1890</v>
      </c>
      <c r="H219" s="4">
        <f>SUM(J219/1.19)</f>
        <v>2250</v>
      </c>
      <c r="I219" s="72">
        <f t="shared" ref="I219:I229" si="32">SUM(G219*1.25)</f>
        <v>2362.5</v>
      </c>
      <c r="J219" s="4">
        <v>2677.5</v>
      </c>
      <c r="K219" s="72">
        <f t="shared" ref="K219:K229" si="33">SUM(I219*1.19)</f>
        <v>2811.375</v>
      </c>
      <c r="L219" s="28"/>
      <c r="M219" s="28"/>
      <c r="N219" s="28"/>
      <c r="O219" s="28" t="s">
        <v>695</v>
      </c>
      <c r="P219" s="41" t="s">
        <v>666</v>
      </c>
    </row>
    <row r="220" spans="1:16" s="5" customFormat="1" x14ac:dyDescent="0.2">
      <c r="A220" s="3" t="s">
        <v>278</v>
      </c>
      <c r="B220" s="3" t="s">
        <v>1321</v>
      </c>
      <c r="C220" s="5" t="s">
        <v>1192</v>
      </c>
      <c r="D220" s="11" t="s">
        <v>1391</v>
      </c>
      <c r="E220" s="11" t="s">
        <v>1392</v>
      </c>
      <c r="F220" s="4">
        <v>4000</v>
      </c>
      <c r="G220" s="72">
        <f>SUM(F220*1.05)</f>
        <v>4200</v>
      </c>
      <c r="H220" s="4">
        <v>4800</v>
      </c>
      <c r="I220" s="72">
        <f t="shared" si="32"/>
        <v>5250</v>
      </c>
      <c r="J220" s="4">
        <v>5712</v>
      </c>
      <c r="K220" s="72">
        <f t="shared" si="33"/>
        <v>6247.5</v>
      </c>
      <c r="L220" s="28"/>
      <c r="M220" s="28"/>
      <c r="N220" s="28"/>
      <c r="O220" s="28" t="s">
        <v>695</v>
      </c>
    </row>
    <row r="221" spans="1:16" s="3" customFormat="1" ht="38.25" x14ac:dyDescent="0.25">
      <c r="A221" s="3" t="s">
        <v>278</v>
      </c>
      <c r="B221" s="3" t="s">
        <v>1321</v>
      </c>
      <c r="C221" s="3" t="s">
        <v>427</v>
      </c>
      <c r="D221" s="8" t="s">
        <v>1210</v>
      </c>
      <c r="E221" s="8" t="s">
        <v>1216</v>
      </c>
      <c r="F221" s="6">
        <v>1102.4000000000001</v>
      </c>
      <c r="G221" s="72">
        <f t="shared" ref="G221:G226" si="34">SUM(F221*1.05)</f>
        <v>1157.5200000000002</v>
      </c>
      <c r="H221" s="6">
        <f t="shared" ref="H221:H229" si="35">SUM(J221/1.19)</f>
        <v>1378</v>
      </c>
      <c r="I221" s="72">
        <f t="shared" si="32"/>
        <v>1446.9000000000003</v>
      </c>
      <c r="J221" s="6">
        <v>1639.82</v>
      </c>
      <c r="K221" s="72">
        <f t="shared" si="33"/>
        <v>1721.8110000000004</v>
      </c>
      <c r="L221" s="29"/>
      <c r="M221" s="29"/>
      <c r="N221" s="29" t="s">
        <v>695</v>
      </c>
      <c r="O221" s="29"/>
      <c r="P221" s="41" t="s">
        <v>1282</v>
      </c>
    </row>
    <row r="222" spans="1:16" s="3" customFormat="1" ht="25.5" x14ac:dyDescent="0.25">
      <c r="A222" s="3" t="s">
        <v>278</v>
      </c>
      <c r="B222" s="3" t="s">
        <v>1321</v>
      </c>
      <c r="C222" s="3" t="s">
        <v>1206</v>
      </c>
      <c r="D222" s="8" t="s">
        <v>1211</v>
      </c>
      <c r="E222" s="8" t="s">
        <v>1217</v>
      </c>
      <c r="F222" s="6">
        <v>551.20000000000005</v>
      </c>
      <c r="G222" s="72">
        <f t="shared" si="34"/>
        <v>578.7600000000001</v>
      </c>
      <c r="H222" s="6">
        <f t="shared" si="35"/>
        <v>689</v>
      </c>
      <c r="I222" s="72">
        <f t="shared" si="32"/>
        <v>723.45000000000016</v>
      </c>
      <c r="J222" s="6">
        <v>819.91</v>
      </c>
      <c r="K222" s="72">
        <f t="shared" si="33"/>
        <v>860.90550000000019</v>
      </c>
      <c r="L222" s="29"/>
      <c r="M222" s="29"/>
      <c r="N222" s="29" t="s">
        <v>695</v>
      </c>
      <c r="O222" s="29"/>
      <c r="P222" s="41" t="s">
        <v>1282</v>
      </c>
    </row>
    <row r="223" spans="1:16" s="3" customFormat="1" ht="25.5" x14ac:dyDescent="0.25">
      <c r="A223" s="3" t="s">
        <v>278</v>
      </c>
      <c r="B223" s="3" t="s">
        <v>1321</v>
      </c>
      <c r="C223" s="3" t="s">
        <v>1207</v>
      </c>
      <c r="D223" s="8" t="s">
        <v>1212</v>
      </c>
      <c r="E223" s="8" t="s">
        <v>1218</v>
      </c>
      <c r="F223" s="6">
        <v>551.20000000000005</v>
      </c>
      <c r="G223" s="72">
        <f t="shared" si="34"/>
        <v>578.7600000000001</v>
      </c>
      <c r="H223" s="6">
        <f t="shared" si="35"/>
        <v>689</v>
      </c>
      <c r="I223" s="72">
        <f t="shared" si="32"/>
        <v>723.45000000000016</v>
      </c>
      <c r="J223" s="6">
        <v>819.91</v>
      </c>
      <c r="K223" s="72">
        <f t="shared" si="33"/>
        <v>860.90550000000019</v>
      </c>
      <c r="L223" s="29"/>
      <c r="M223" s="29"/>
      <c r="N223" s="29" t="s">
        <v>695</v>
      </c>
      <c r="O223" s="29"/>
      <c r="P223" s="41" t="s">
        <v>1282</v>
      </c>
    </row>
    <row r="224" spans="1:16" s="3" customFormat="1" ht="38.25" x14ac:dyDescent="0.25">
      <c r="A224" s="3" t="s">
        <v>278</v>
      </c>
      <c r="B224" s="3" t="s">
        <v>1321</v>
      </c>
      <c r="C224" s="3" t="s">
        <v>428</v>
      </c>
      <c r="D224" s="8" t="s">
        <v>1213</v>
      </c>
      <c r="E224" s="8" t="s">
        <v>1219</v>
      </c>
      <c r="F224" s="6">
        <v>1102.4000000000001</v>
      </c>
      <c r="G224" s="72">
        <f t="shared" si="34"/>
        <v>1157.5200000000002</v>
      </c>
      <c r="H224" s="6">
        <f t="shared" si="35"/>
        <v>1378</v>
      </c>
      <c r="I224" s="72">
        <f t="shared" si="32"/>
        <v>1446.9000000000003</v>
      </c>
      <c r="J224" s="6">
        <v>1639.82</v>
      </c>
      <c r="K224" s="72">
        <f t="shared" si="33"/>
        <v>1721.8110000000004</v>
      </c>
      <c r="L224" s="29"/>
      <c r="M224" s="29"/>
      <c r="N224" s="29" t="s">
        <v>695</v>
      </c>
      <c r="O224" s="29"/>
      <c r="P224" s="41" t="s">
        <v>1282</v>
      </c>
    </row>
    <row r="225" spans="1:17" s="3" customFormat="1" ht="25.5" x14ac:dyDescent="0.25">
      <c r="A225" s="3" t="s">
        <v>278</v>
      </c>
      <c r="B225" s="3" t="s">
        <v>1321</v>
      </c>
      <c r="C225" s="3" t="s">
        <v>1208</v>
      </c>
      <c r="D225" s="8" t="s">
        <v>1214</v>
      </c>
      <c r="E225" s="8" t="s">
        <v>1220</v>
      </c>
      <c r="F225" s="6">
        <v>551.20000000000005</v>
      </c>
      <c r="G225" s="72">
        <f t="shared" si="34"/>
        <v>578.7600000000001</v>
      </c>
      <c r="H225" s="6">
        <f t="shared" si="35"/>
        <v>689</v>
      </c>
      <c r="I225" s="72">
        <f t="shared" si="32"/>
        <v>723.45000000000016</v>
      </c>
      <c r="J225" s="6">
        <v>819.91</v>
      </c>
      <c r="K225" s="72">
        <f t="shared" si="33"/>
        <v>860.90550000000019</v>
      </c>
      <c r="L225" s="29"/>
      <c r="M225" s="29"/>
      <c r="N225" s="29" t="s">
        <v>695</v>
      </c>
      <c r="O225" s="29"/>
      <c r="P225" s="41" t="s">
        <v>1282</v>
      </c>
    </row>
    <row r="226" spans="1:17" s="3" customFormat="1" ht="25.5" x14ac:dyDescent="0.25">
      <c r="A226" s="3" t="s">
        <v>278</v>
      </c>
      <c r="B226" s="3" t="s">
        <v>1321</v>
      </c>
      <c r="C226" s="3" t="s">
        <v>1209</v>
      </c>
      <c r="D226" s="8" t="s">
        <v>1215</v>
      </c>
      <c r="E226" s="8" t="s">
        <v>1221</v>
      </c>
      <c r="F226" s="6">
        <v>551.20000000000005</v>
      </c>
      <c r="G226" s="72">
        <f t="shared" si="34"/>
        <v>578.7600000000001</v>
      </c>
      <c r="H226" s="6">
        <f t="shared" si="35"/>
        <v>689</v>
      </c>
      <c r="I226" s="72">
        <f t="shared" si="32"/>
        <v>723.45000000000016</v>
      </c>
      <c r="J226" s="6">
        <v>819.91</v>
      </c>
      <c r="K226" s="72">
        <f t="shared" si="33"/>
        <v>860.90550000000019</v>
      </c>
      <c r="L226" s="29"/>
      <c r="M226" s="29"/>
      <c r="N226" s="29" t="s">
        <v>695</v>
      </c>
      <c r="O226" s="29"/>
      <c r="P226" s="41" t="s">
        <v>1282</v>
      </c>
    </row>
    <row r="227" spans="1:17" s="5" customFormat="1" ht="25.5" x14ac:dyDescent="0.2">
      <c r="A227" s="3" t="s">
        <v>278</v>
      </c>
      <c r="B227" s="3" t="s">
        <v>1321</v>
      </c>
      <c r="C227" s="5" t="s">
        <v>671</v>
      </c>
      <c r="D227" s="11" t="s">
        <v>668</v>
      </c>
      <c r="E227" s="11" t="s">
        <v>664</v>
      </c>
      <c r="F227" s="4">
        <v>2200</v>
      </c>
      <c r="G227" s="72">
        <f>SUM(F227*1.05)</f>
        <v>2310</v>
      </c>
      <c r="H227" s="4">
        <f t="shared" si="35"/>
        <v>2750</v>
      </c>
      <c r="I227" s="72">
        <f t="shared" si="32"/>
        <v>2887.5</v>
      </c>
      <c r="J227" s="4">
        <v>3272.5</v>
      </c>
      <c r="K227" s="72">
        <f t="shared" si="33"/>
        <v>3436.125</v>
      </c>
      <c r="L227" s="28"/>
      <c r="M227" s="28"/>
      <c r="N227" s="28"/>
      <c r="O227" s="28" t="s">
        <v>695</v>
      </c>
      <c r="P227" s="41" t="s">
        <v>666</v>
      </c>
    </row>
    <row r="228" spans="1:17" s="5" customFormat="1" ht="25.5" x14ac:dyDescent="0.2">
      <c r="A228" s="3" t="s">
        <v>278</v>
      </c>
      <c r="B228" s="3" t="s">
        <v>1321</v>
      </c>
      <c r="C228" s="5" t="s">
        <v>672</v>
      </c>
      <c r="D228" s="11" t="s">
        <v>669</v>
      </c>
      <c r="E228" s="11" t="s">
        <v>665</v>
      </c>
      <c r="F228" s="4">
        <v>905.88</v>
      </c>
      <c r="G228" s="72">
        <f>SUM(F228*1.05)</f>
        <v>951.17400000000009</v>
      </c>
      <c r="H228" s="4">
        <f t="shared" si="35"/>
        <v>1132.3529411764707</v>
      </c>
      <c r="I228" s="72">
        <f t="shared" si="32"/>
        <v>1188.9675000000002</v>
      </c>
      <c r="J228" s="4">
        <v>1347.5</v>
      </c>
      <c r="K228" s="72">
        <f t="shared" si="33"/>
        <v>1414.8713250000001</v>
      </c>
      <c r="L228" s="28"/>
      <c r="M228" s="28"/>
      <c r="N228" s="28"/>
      <c r="O228" s="28" t="s">
        <v>695</v>
      </c>
      <c r="P228" s="41" t="s">
        <v>666</v>
      </c>
    </row>
    <row r="229" spans="1:17" s="5" customFormat="1" ht="15" x14ac:dyDescent="0.25">
      <c r="A229" s="3" t="s">
        <v>278</v>
      </c>
      <c r="B229" s="3" t="s">
        <v>1321</v>
      </c>
      <c r="C229" s="5" t="s">
        <v>1397</v>
      </c>
      <c r="D229" s="7" t="s">
        <v>673</v>
      </c>
      <c r="E229" s="7" t="s">
        <v>674</v>
      </c>
      <c r="F229" s="4">
        <v>1068.9000000000001</v>
      </c>
      <c r="G229" s="72">
        <f>SUM(F229*1.05)</f>
        <v>1122.3450000000003</v>
      </c>
      <c r="H229" s="4">
        <f t="shared" si="35"/>
        <v>1336.1344537815128</v>
      </c>
      <c r="I229" s="72">
        <f t="shared" si="32"/>
        <v>1402.9312500000003</v>
      </c>
      <c r="J229" s="4">
        <v>1590</v>
      </c>
      <c r="K229" s="72">
        <f t="shared" si="33"/>
        <v>1669.4881875000003</v>
      </c>
      <c r="L229" s="28"/>
      <c r="M229" s="28"/>
      <c r="N229" s="28"/>
      <c r="O229" s="28" t="s">
        <v>695</v>
      </c>
      <c r="P229" s="41" t="s">
        <v>675</v>
      </c>
    </row>
    <row r="230" spans="1:17" s="55" customFormat="1" x14ac:dyDescent="0.25">
      <c r="D230" s="56"/>
      <c r="E230" s="61"/>
      <c r="F230" s="57"/>
      <c r="G230" s="75"/>
      <c r="H230" s="57"/>
      <c r="I230" s="75"/>
      <c r="J230" s="57"/>
      <c r="K230" s="75"/>
      <c r="L230" s="62"/>
      <c r="M230" s="62"/>
      <c r="N230" s="62"/>
      <c r="O230" s="62"/>
    </row>
    <row r="231" spans="1:17" s="5" customFormat="1" ht="15" x14ac:dyDescent="0.2">
      <c r="A231" s="3" t="s">
        <v>387</v>
      </c>
      <c r="B231" s="9" t="s">
        <v>676</v>
      </c>
      <c r="C231" s="5" t="s">
        <v>677</v>
      </c>
      <c r="D231" s="11" t="s">
        <v>680</v>
      </c>
      <c r="E231" s="11" t="s">
        <v>679</v>
      </c>
      <c r="F231" s="4">
        <v>2056.4</v>
      </c>
      <c r="G231" s="72">
        <f>SUM(F231*1.05)</f>
        <v>2159.2200000000003</v>
      </c>
      <c r="H231" s="4">
        <f>SUM(J231/1.19)</f>
        <v>2570.5042016806724</v>
      </c>
      <c r="I231" s="72">
        <f t="shared" ref="I231:I254" si="36">SUM(G231*1.25)</f>
        <v>2699.0250000000005</v>
      </c>
      <c r="J231" s="4">
        <v>3058.9</v>
      </c>
      <c r="K231" s="72">
        <f>SUM(I231*1.19)</f>
        <v>3211.8397500000005</v>
      </c>
      <c r="L231" s="28"/>
      <c r="M231" s="28"/>
      <c r="N231" s="28"/>
      <c r="O231" s="28" t="s">
        <v>695</v>
      </c>
      <c r="P231" s="41" t="s">
        <v>681</v>
      </c>
    </row>
    <row r="232" spans="1:17" s="5" customFormat="1" ht="15" x14ac:dyDescent="0.2">
      <c r="A232" s="3" t="s">
        <v>387</v>
      </c>
      <c r="B232" s="9" t="s">
        <v>676</v>
      </c>
      <c r="C232" s="5" t="s">
        <v>678</v>
      </c>
      <c r="D232" s="11" t="s">
        <v>288</v>
      </c>
      <c r="E232" s="11" t="s">
        <v>323</v>
      </c>
      <c r="F232" s="4">
        <v>275.60000000000002</v>
      </c>
      <c r="G232" s="72">
        <f t="shared" ref="G232:G268" si="37">SUM(F232*1.05)</f>
        <v>289.38000000000005</v>
      </c>
      <c r="H232" s="4">
        <f>SUM(J232/1.19)</f>
        <v>344.50420168067228</v>
      </c>
      <c r="I232" s="72">
        <f t="shared" si="36"/>
        <v>361.72500000000008</v>
      </c>
      <c r="J232" s="4">
        <v>409.96</v>
      </c>
      <c r="K232" s="72">
        <f>SUM(I232*1.19)</f>
        <v>430.45275000000009</v>
      </c>
      <c r="L232" s="28"/>
      <c r="M232" s="28"/>
      <c r="N232" s="28"/>
      <c r="O232" s="28" t="s">
        <v>695</v>
      </c>
      <c r="P232" s="41" t="s">
        <v>681</v>
      </c>
    </row>
    <row r="233" spans="1:17" s="5" customFormat="1" ht="25.5" x14ac:dyDescent="0.2">
      <c r="A233" s="3" t="s">
        <v>387</v>
      </c>
      <c r="B233" s="9" t="s">
        <v>676</v>
      </c>
      <c r="C233" s="5" t="s">
        <v>1267</v>
      </c>
      <c r="D233" s="11" t="s">
        <v>684</v>
      </c>
      <c r="E233" s="11" t="s">
        <v>682</v>
      </c>
      <c r="F233" s="4">
        <v>2554.6</v>
      </c>
      <c r="G233" s="72">
        <f t="shared" si="37"/>
        <v>2682.33</v>
      </c>
      <c r="H233" s="4">
        <f>SUM(J233/1.19)</f>
        <v>3193.252100840336</v>
      </c>
      <c r="I233" s="72">
        <f t="shared" si="36"/>
        <v>3352.9124999999999</v>
      </c>
      <c r="J233" s="4">
        <v>3799.97</v>
      </c>
      <c r="K233" s="72">
        <f>SUM(I233*1.19)</f>
        <v>3989.9658749999999</v>
      </c>
      <c r="L233" s="28"/>
      <c r="M233" s="28"/>
      <c r="N233" s="28"/>
      <c r="O233" s="28" t="s">
        <v>695</v>
      </c>
      <c r="P233" s="41" t="s">
        <v>683</v>
      </c>
    </row>
    <row r="234" spans="1:17" s="5" customFormat="1" x14ac:dyDescent="0.2">
      <c r="A234" s="3"/>
      <c r="B234" s="9"/>
      <c r="D234" s="11"/>
      <c r="E234" s="11"/>
      <c r="F234" s="4"/>
      <c r="G234" s="72"/>
      <c r="H234" s="4"/>
      <c r="I234" s="72"/>
      <c r="J234" s="4"/>
      <c r="K234" s="72"/>
      <c r="L234" s="28"/>
      <c r="M234" s="28"/>
      <c r="N234" s="28"/>
      <c r="O234" s="28"/>
    </row>
    <row r="235" spans="1:17" s="5" customFormat="1" ht="15" x14ac:dyDescent="0.25">
      <c r="A235" s="3" t="s">
        <v>387</v>
      </c>
      <c r="B235" s="3" t="s">
        <v>685</v>
      </c>
      <c r="C235" s="5" t="s">
        <v>689</v>
      </c>
      <c r="D235" s="7" t="s">
        <v>686</v>
      </c>
      <c r="E235" s="7" t="s">
        <v>690</v>
      </c>
      <c r="F235" s="4">
        <v>1992.8</v>
      </c>
      <c r="G235" s="72">
        <f t="shared" si="37"/>
        <v>2092.44</v>
      </c>
      <c r="H235" s="4">
        <f>SUM(J235/1.19)</f>
        <v>2491</v>
      </c>
      <c r="I235" s="72">
        <f t="shared" si="36"/>
        <v>2615.5500000000002</v>
      </c>
      <c r="J235" s="4">
        <v>2964.29</v>
      </c>
      <c r="K235" s="72">
        <f>SUM(I235*1.19)</f>
        <v>3112.5045</v>
      </c>
      <c r="L235" s="28"/>
      <c r="M235" s="28"/>
      <c r="N235" s="28" t="s">
        <v>695</v>
      </c>
      <c r="O235" s="28"/>
      <c r="P235" s="41" t="s">
        <v>691</v>
      </c>
    </row>
    <row r="236" spans="1:17" s="5" customFormat="1" ht="15" x14ac:dyDescent="0.2">
      <c r="A236" s="3" t="s">
        <v>387</v>
      </c>
      <c r="B236" s="3" t="s">
        <v>685</v>
      </c>
      <c r="C236" s="5" t="s">
        <v>692</v>
      </c>
      <c r="D236" s="24" t="s">
        <v>42</v>
      </c>
      <c r="E236" s="24" t="s">
        <v>693</v>
      </c>
      <c r="F236" s="6">
        <v>2533.4</v>
      </c>
      <c r="G236" s="72">
        <f t="shared" si="37"/>
        <v>2660.07</v>
      </c>
      <c r="H236" s="6">
        <f>SUM(J236/1.19)</f>
        <v>3166.747899159664</v>
      </c>
      <c r="I236" s="72">
        <f t="shared" si="36"/>
        <v>3325.0875000000001</v>
      </c>
      <c r="J236" s="6">
        <v>3768.43</v>
      </c>
      <c r="K236" s="72">
        <f>SUM(I236*1.19)</f>
        <v>3956.8541249999998</v>
      </c>
      <c r="L236" s="29"/>
      <c r="M236" s="29"/>
      <c r="N236" s="29" t="s">
        <v>695</v>
      </c>
      <c r="O236" s="29"/>
      <c r="P236" s="41" t="s">
        <v>694</v>
      </c>
      <c r="Q236" s="3"/>
    </row>
    <row r="237" spans="1:17" s="5" customFormat="1" ht="15" x14ac:dyDescent="0.25">
      <c r="A237" s="3" t="s">
        <v>387</v>
      </c>
      <c r="B237" s="3">
        <v>550</v>
      </c>
      <c r="C237" s="5" t="s">
        <v>696</v>
      </c>
      <c r="D237" s="7" t="s">
        <v>1304</v>
      </c>
      <c r="E237" s="7" t="s">
        <v>1306</v>
      </c>
      <c r="F237" s="4">
        <v>720.8</v>
      </c>
      <c r="G237" s="72">
        <f t="shared" si="37"/>
        <v>756.84</v>
      </c>
      <c r="H237" s="4">
        <f>SUM(J237/1.19)</f>
        <v>901.00000000000011</v>
      </c>
      <c r="I237" s="72">
        <f t="shared" si="36"/>
        <v>946.05000000000007</v>
      </c>
      <c r="J237" s="4">
        <v>1072.19</v>
      </c>
      <c r="K237" s="72">
        <f>SUM(I237*1.19)</f>
        <v>1125.7995000000001</v>
      </c>
      <c r="L237" s="28"/>
      <c r="M237" s="28"/>
      <c r="N237" s="28"/>
      <c r="O237" s="28" t="s">
        <v>695</v>
      </c>
      <c r="P237" s="41" t="s">
        <v>698</v>
      </c>
    </row>
    <row r="238" spans="1:17" s="5" customFormat="1" ht="15" x14ac:dyDescent="0.25">
      <c r="A238" s="3" t="s">
        <v>387</v>
      </c>
      <c r="B238" s="3" t="s">
        <v>1302</v>
      </c>
      <c r="C238" s="5" t="s">
        <v>1303</v>
      </c>
      <c r="D238" s="7" t="s">
        <v>1305</v>
      </c>
      <c r="E238" s="7" t="s">
        <v>1307</v>
      </c>
      <c r="F238" s="4">
        <v>720.8</v>
      </c>
      <c r="G238" s="72">
        <v>806.84</v>
      </c>
      <c r="H238" s="4">
        <v>901</v>
      </c>
      <c r="I238" s="72">
        <v>1008.55</v>
      </c>
      <c r="J238" s="4">
        <v>1072.19</v>
      </c>
      <c r="K238" s="72">
        <v>1200.17</v>
      </c>
      <c r="L238" s="28"/>
      <c r="M238" s="28"/>
      <c r="N238" s="28"/>
      <c r="O238" s="28" t="s">
        <v>695</v>
      </c>
      <c r="P238" s="41"/>
    </row>
    <row r="239" spans="1:17" s="5" customFormat="1" ht="15" x14ac:dyDescent="0.25">
      <c r="A239" s="3" t="s">
        <v>387</v>
      </c>
      <c r="B239" s="3" t="s">
        <v>685</v>
      </c>
      <c r="C239" s="5" t="s">
        <v>699</v>
      </c>
      <c r="D239" s="8" t="s">
        <v>305</v>
      </c>
      <c r="E239" s="7" t="s">
        <v>393</v>
      </c>
      <c r="F239" s="4">
        <v>498.2</v>
      </c>
      <c r="G239" s="72">
        <v>498.2</v>
      </c>
      <c r="H239" s="4">
        <f>SUM(J239/1.19)</f>
        <v>622.74789915966392</v>
      </c>
      <c r="I239" s="72">
        <v>622.75</v>
      </c>
      <c r="J239" s="4">
        <v>741.07</v>
      </c>
      <c r="K239" s="72">
        <v>741.07</v>
      </c>
      <c r="L239" s="28"/>
      <c r="M239" s="28"/>
      <c r="N239" s="28"/>
      <c r="O239" s="28"/>
      <c r="P239" s="41" t="s">
        <v>700</v>
      </c>
    </row>
    <row r="240" spans="1:17" s="5" customFormat="1" x14ac:dyDescent="0.25">
      <c r="A240" s="3"/>
      <c r="B240" s="3"/>
      <c r="D240" s="8"/>
      <c r="E240" s="7"/>
      <c r="F240" s="4"/>
      <c r="G240" s="72"/>
      <c r="H240" s="4"/>
      <c r="I240" s="72"/>
      <c r="J240" s="4"/>
      <c r="K240" s="72"/>
      <c r="L240" s="28"/>
      <c r="M240" s="28"/>
      <c r="N240" s="28"/>
      <c r="O240" s="28"/>
    </row>
    <row r="241" spans="1:16" s="3" customFormat="1" ht="25.5" x14ac:dyDescent="0.2">
      <c r="A241" s="3" t="s">
        <v>387</v>
      </c>
      <c r="B241" s="3">
        <v>599</v>
      </c>
      <c r="C241" s="22" t="s">
        <v>701</v>
      </c>
      <c r="D241" s="8" t="s">
        <v>1294</v>
      </c>
      <c r="E241" s="8" t="s">
        <v>1295</v>
      </c>
      <c r="F241" s="6">
        <v>2946.8</v>
      </c>
      <c r="G241" s="72">
        <f t="shared" si="37"/>
        <v>3094.1400000000003</v>
      </c>
      <c r="H241" s="6">
        <f t="shared" ref="H241:H268" si="38">SUM(J241/1.19)</f>
        <v>3683.5042016806724</v>
      </c>
      <c r="I241" s="72">
        <f t="shared" si="36"/>
        <v>3867.6750000000002</v>
      </c>
      <c r="J241" s="6">
        <v>4383.37</v>
      </c>
      <c r="K241" s="72">
        <f>SUM(I241*1.19)</f>
        <v>4602.5332500000004</v>
      </c>
      <c r="L241" s="29"/>
      <c r="M241" s="29"/>
      <c r="N241" s="29" t="s">
        <v>695</v>
      </c>
      <c r="O241" s="29"/>
      <c r="P241" s="41" t="s">
        <v>704</v>
      </c>
    </row>
    <row r="242" spans="1:16" s="3" customFormat="1" ht="15" x14ac:dyDescent="0.2">
      <c r="A242" s="3" t="s">
        <v>387</v>
      </c>
      <c r="B242" s="3">
        <v>599</v>
      </c>
      <c r="C242" s="22" t="s">
        <v>1293</v>
      </c>
      <c r="D242" s="8" t="s">
        <v>288</v>
      </c>
      <c r="E242" s="8" t="s">
        <v>323</v>
      </c>
      <c r="F242" s="6">
        <v>477</v>
      </c>
      <c r="G242" s="72">
        <f t="shared" si="37"/>
        <v>500.85</v>
      </c>
      <c r="H242" s="6">
        <v>596.25</v>
      </c>
      <c r="I242" s="72">
        <f t="shared" si="36"/>
        <v>626.0625</v>
      </c>
      <c r="J242" s="6">
        <v>709.54</v>
      </c>
      <c r="K242" s="72">
        <f>SUM(I242*1.19)</f>
        <v>745.01437499999997</v>
      </c>
      <c r="L242" s="29"/>
      <c r="M242" s="29"/>
      <c r="N242" s="29"/>
      <c r="O242" s="29" t="s">
        <v>721</v>
      </c>
      <c r="P242" s="41"/>
    </row>
    <row r="243" spans="1:16" s="5" customFormat="1" x14ac:dyDescent="0.2">
      <c r="A243" s="3"/>
      <c r="B243" s="3"/>
      <c r="D243" s="53"/>
      <c r="E243" s="7"/>
      <c r="F243" s="4"/>
      <c r="G243" s="72"/>
      <c r="H243" s="4"/>
      <c r="I243" s="72"/>
      <c r="J243" s="4"/>
      <c r="K243" s="72"/>
      <c r="L243" s="28"/>
      <c r="M243" s="28"/>
      <c r="N243" s="28"/>
      <c r="O243" s="28"/>
    </row>
    <row r="244" spans="1:16" s="5" customFormat="1" ht="15" x14ac:dyDescent="0.2">
      <c r="A244" s="3" t="s">
        <v>387</v>
      </c>
      <c r="B244" s="3" t="s">
        <v>714</v>
      </c>
      <c r="C244" s="5" t="s">
        <v>709</v>
      </c>
      <c r="D244" s="24" t="s">
        <v>703</v>
      </c>
      <c r="E244" s="24" t="s">
        <v>716</v>
      </c>
      <c r="F244" s="4">
        <v>2607.6</v>
      </c>
      <c r="G244" s="72">
        <f t="shared" si="37"/>
        <v>2737.98</v>
      </c>
      <c r="H244" s="4">
        <f t="shared" si="38"/>
        <v>3259.5042016806724</v>
      </c>
      <c r="I244" s="72">
        <f t="shared" si="36"/>
        <v>3422.4749999999999</v>
      </c>
      <c r="J244" s="4">
        <v>3878.81</v>
      </c>
      <c r="K244" s="72">
        <f>SUM(I244*1.19)</f>
        <v>4072.7452499999995</v>
      </c>
      <c r="L244" s="28"/>
      <c r="M244" s="28"/>
      <c r="N244" s="28" t="s">
        <v>695</v>
      </c>
      <c r="O244" s="28"/>
      <c r="P244" s="41" t="s">
        <v>722</v>
      </c>
    </row>
    <row r="245" spans="1:16" s="5" customFormat="1" ht="25.5" x14ac:dyDescent="0.2">
      <c r="A245" s="3" t="s">
        <v>387</v>
      </c>
      <c r="B245" s="3" t="s">
        <v>714</v>
      </c>
      <c r="C245" s="5" t="s">
        <v>710</v>
      </c>
      <c r="D245" s="24" t="s">
        <v>705</v>
      </c>
      <c r="E245" s="24" t="s">
        <v>720</v>
      </c>
      <c r="F245" s="4">
        <v>1939.8</v>
      </c>
      <c r="G245" s="72">
        <f t="shared" si="37"/>
        <v>2036.79</v>
      </c>
      <c r="H245" s="4">
        <v>2424.75</v>
      </c>
      <c r="I245" s="72">
        <f t="shared" si="36"/>
        <v>2545.9875000000002</v>
      </c>
      <c r="J245" s="4">
        <v>2885.45</v>
      </c>
      <c r="K245" s="72">
        <f>SUM(I245*1.19)</f>
        <v>3029.7251249999999</v>
      </c>
      <c r="L245" s="28"/>
      <c r="M245" s="28"/>
      <c r="N245" s="28"/>
      <c r="O245" s="28" t="s">
        <v>695</v>
      </c>
      <c r="P245" s="41" t="s">
        <v>722</v>
      </c>
    </row>
    <row r="246" spans="1:16" s="5" customFormat="1" ht="25.5" x14ac:dyDescent="0.2">
      <c r="A246" s="3" t="s">
        <v>387</v>
      </c>
      <c r="B246" s="3" t="s">
        <v>714</v>
      </c>
      <c r="C246" s="5" t="s">
        <v>711</v>
      </c>
      <c r="D246" s="24" t="s">
        <v>706</v>
      </c>
      <c r="E246" s="24" t="s">
        <v>717</v>
      </c>
      <c r="F246" s="4">
        <v>2385</v>
      </c>
      <c r="G246" s="72">
        <f t="shared" si="37"/>
        <v>2504.25</v>
      </c>
      <c r="H246" s="4">
        <f t="shared" si="38"/>
        <v>2981.2521008403364</v>
      </c>
      <c r="I246" s="72">
        <f t="shared" si="36"/>
        <v>3130.3125</v>
      </c>
      <c r="J246" s="4">
        <v>3547.69</v>
      </c>
      <c r="K246" s="72">
        <f>SUM(I246*1.19)</f>
        <v>3725.0718749999996</v>
      </c>
      <c r="L246" s="28"/>
      <c r="M246" s="28"/>
      <c r="N246" s="28"/>
      <c r="O246" s="28" t="s">
        <v>695</v>
      </c>
      <c r="P246" s="41" t="s">
        <v>722</v>
      </c>
    </row>
    <row r="247" spans="1:16" s="5" customFormat="1" ht="25.5" x14ac:dyDescent="0.2">
      <c r="A247" s="3" t="s">
        <v>387</v>
      </c>
      <c r="B247" s="3" t="s">
        <v>714</v>
      </c>
      <c r="C247" s="5" t="s">
        <v>712</v>
      </c>
      <c r="D247" s="24" t="s">
        <v>707</v>
      </c>
      <c r="E247" s="24" t="s">
        <v>718</v>
      </c>
      <c r="F247" s="4">
        <v>2279</v>
      </c>
      <c r="G247" s="72">
        <f t="shared" si="37"/>
        <v>2392.9500000000003</v>
      </c>
      <c r="H247" s="4">
        <f t="shared" si="38"/>
        <v>2848.747899159664</v>
      </c>
      <c r="I247" s="72">
        <f t="shared" si="36"/>
        <v>2991.1875000000005</v>
      </c>
      <c r="J247" s="4">
        <v>3390.01</v>
      </c>
      <c r="K247" s="72">
        <f>SUM(I247*1.19)</f>
        <v>3559.5131250000004</v>
      </c>
      <c r="L247" s="28"/>
      <c r="M247" s="28"/>
      <c r="N247" s="28"/>
      <c r="O247" s="28" t="s">
        <v>695</v>
      </c>
      <c r="P247" s="41" t="s">
        <v>722</v>
      </c>
    </row>
    <row r="248" spans="1:16" s="5" customFormat="1" ht="25.5" x14ac:dyDescent="0.2">
      <c r="A248" s="3" t="s">
        <v>387</v>
      </c>
      <c r="B248" s="3" t="s">
        <v>714</v>
      </c>
      <c r="C248" s="5" t="s">
        <v>713</v>
      </c>
      <c r="D248" s="24" t="s">
        <v>708</v>
      </c>
      <c r="E248" s="24" t="s">
        <v>719</v>
      </c>
      <c r="F248" s="4">
        <v>2724.2</v>
      </c>
      <c r="G248" s="72">
        <f t="shared" si="37"/>
        <v>2860.41</v>
      </c>
      <c r="H248" s="4">
        <f t="shared" si="38"/>
        <v>3405.2521008403364</v>
      </c>
      <c r="I248" s="72">
        <f t="shared" si="36"/>
        <v>3575.5124999999998</v>
      </c>
      <c r="J248" s="4">
        <v>4052.25</v>
      </c>
      <c r="K248" s="72">
        <f>SUM(I248*1.19)</f>
        <v>4254.8598749999992</v>
      </c>
      <c r="L248" s="28"/>
      <c r="M248" s="28"/>
      <c r="N248" s="28"/>
      <c r="O248" s="28" t="s">
        <v>695</v>
      </c>
      <c r="P248" s="41" t="s">
        <v>722</v>
      </c>
    </row>
    <row r="249" spans="1:16" s="5" customFormat="1" x14ac:dyDescent="0.25">
      <c r="A249" s="3"/>
      <c r="B249" s="3"/>
      <c r="D249" s="8"/>
      <c r="E249" s="8"/>
      <c r="F249" s="4"/>
      <c r="G249" s="72"/>
      <c r="H249" s="4"/>
      <c r="I249" s="72"/>
      <c r="J249" s="4"/>
      <c r="K249" s="72"/>
      <c r="L249" s="28"/>
      <c r="M249" s="28"/>
      <c r="N249" s="28"/>
      <c r="O249" s="28"/>
    </row>
    <row r="250" spans="1:16" s="5" customFormat="1" ht="25.5" x14ac:dyDescent="0.2">
      <c r="A250" s="3" t="s">
        <v>278</v>
      </c>
      <c r="B250" s="3" t="s">
        <v>1125</v>
      </c>
      <c r="C250" s="5" t="s">
        <v>724</v>
      </c>
      <c r="D250" s="8" t="s">
        <v>725</v>
      </c>
      <c r="E250" s="24" t="s">
        <v>1126</v>
      </c>
      <c r="F250" s="4">
        <v>1918.05</v>
      </c>
      <c r="G250" s="72">
        <f t="shared" si="37"/>
        <v>2013.9525000000001</v>
      </c>
      <c r="H250" s="4">
        <f t="shared" si="38"/>
        <v>2397.5630252100841</v>
      </c>
      <c r="I250" s="72">
        <f t="shared" si="36"/>
        <v>2517.4406250000002</v>
      </c>
      <c r="J250" s="4">
        <v>2853.1</v>
      </c>
      <c r="K250" s="72">
        <f t="shared" ref="K250:K268" si="39">SUM(I250*1.19)</f>
        <v>2995.7543437499999</v>
      </c>
      <c r="L250" s="28"/>
      <c r="M250" s="28"/>
      <c r="N250" s="28"/>
      <c r="O250" s="28" t="s">
        <v>695</v>
      </c>
      <c r="P250" s="41" t="s">
        <v>723</v>
      </c>
    </row>
    <row r="251" spans="1:16" s="5" customFormat="1" x14ac:dyDescent="0.25">
      <c r="A251" s="3"/>
      <c r="B251" s="3"/>
      <c r="D251" s="8"/>
      <c r="E251" s="7"/>
      <c r="F251" s="4"/>
      <c r="G251" s="72"/>
      <c r="H251" s="4"/>
      <c r="I251" s="72"/>
      <c r="J251" s="4"/>
      <c r="K251" s="72"/>
      <c r="L251" s="28"/>
      <c r="M251" s="28"/>
      <c r="N251" s="28"/>
      <c r="O251" s="28"/>
    </row>
    <row r="252" spans="1:16" s="5" customFormat="1" ht="15" x14ac:dyDescent="0.2">
      <c r="A252" s="3" t="s">
        <v>387</v>
      </c>
      <c r="B252" s="3" t="s">
        <v>726</v>
      </c>
      <c r="C252" s="3" t="s">
        <v>731</v>
      </c>
      <c r="D252" s="8" t="s">
        <v>703</v>
      </c>
      <c r="E252" s="24" t="s">
        <v>693</v>
      </c>
      <c r="F252" s="4">
        <v>5395.4</v>
      </c>
      <c r="G252" s="72">
        <f t="shared" si="37"/>
        <v>5665.17</v>
      </c>
      <c r="H252" s="4">
        <f t="shared" si="38"/>
        <v>6744.2521008403364</v>
      </c>
      <c r="I252" s="72">
        <f t="shared" si="36"/>
        <v>7081.4624999999996</v>
      </c>
      <c r="J252" s="4">
        <v>8025.66</v>
      </c>
      <c r="K252" s="72">
        <f t="shared" si="39"/>
        <v>8426.9403749999983</v>
      </c>
      <c r="L252" s="28"/>
      <c r="M252" s="28"/>
      <c r="N252" s="28" t="s">
        <v>695</v>
      </c>
      <c r="O252" s="28"/>
      <c r="P252" s="41" t="s">
        <v>734</v>
      </c>
    </row>
    <row r="253" spans="1:16" s="5" customFormat="1" ht="15" x14ac:dyDescent="0.2">
      <c r="A253" s="3" t="s">
        <v>387</v>
      </c>
      <c r="B253" s="3" t="s">
        <v>726</v>
      </c>
      <c r="C253" s="22" t="s">
        <v>732</v>
      </c>
      <c r="D253" s="24" t="s">
        <v>729</v>
      </c>
      <c r="E253" s="24" t="s">
        <v>727</v>
      </c>
      <c r="F253" s="4">
        <v>2999.8</v>
      </c>
      <c r="G253" s="72">
        <f t="shared" si="37"/>
        <v>3149.7900000000004</v>
      </c>
      <c r="H253" s="4">
        <f t="shared" si="38"/>
        <v>3749.747899159664</v>
      </c>
      <c r="I253" s="72">
        <f t="shared" si="36"/>
        <v>3937.2375000000006</v>
      </c>
      <c r="J253" s="4">
        <v>4462.2</v>
      </c>
      <c r="K253" s="72">
        <f t="shared" si="39"/>
        <v>4685.3126250000005</v>
      </c>
      <c r="L253" s="28"/>
      <c r="M253" s="28"/>
      <c r="N253" s="28" t="s">
        <v>695</v>
      </c>
      <c r="O253" s="28"/>
      <c r="P253" s="41" t="s">
        <v>734</v>
      </c>
    </row>
    <row r="254" spans="1:16" s="5" customFormat="1" ht="25.5" x14ac:dyDescent="0.2">
      <c r="A254" s="3" t="s">
        <v>387</v>
      </c>
      <c r="B254" s="3" t="s">
        <v>726</v>
      </c>
      <c r="C254" s="22" t="s">
        <v>733</v>
      </c>
      <c r="D254" s="24" t="s">
        <v>730</v>
      </c>
      <c r="E254" s="24" t="s">
        <v>728</v>
      </c>
      <c r="F254" s="4">
        <v>3445</v>
      </c>
      <c r="G254" s="72">
        <f t="shared" si="37"/>
        <v>3617.25</v>
      </c>
      <c r="H254" s="4">
        <f t="shared" si="38"/>
        <v>4306.2521008403364</v>
      </c>
      <c r="I254" s="72">
        <f t="shared" si="36"/>
        <v>4521.5625</v>
      </c>
      <c r="J254" s="4">
        <v>5124.4399999999996</v>
      </c>
      <c r="K254" s="72">
        <f t="shared" si="39"/>
        <v>5380.6593750000002</v>
      </c>
      <c r="L254" s="28"/>
      <c r="M254" s="28"/>
      <c r="N254" s="28" t="s">
        <v>695</v>
      </c>
      <c r="O254" s="28"/>
      <c r="P254" s="41" t="s">
        <v>734</v>
      </c>
    </row>
    <row r="255" spans="1:16" s="5" customFormat="1" x14ac:dyDescent="0.25">
      <c r="A255" s="3"/>
      <c r="B255" s="3"/>
      <c r="D255" s="8"/>
      <c r="E255" s="8"/>
      <c r="F255" s="4"/>
      <c r="G255" s="72"/>
      <c r="H255" s="4"/>
      <c r="I255" s="72"/>
      <c r="J255" s="4"/>
      <c r="K255" s="72"/>
      <c r="L255" s="28"/>
      <c r="M255" s="28"/>
      <c r="N255" s="28"/>
      <c r="O255" s="28"/>
    </row>
    <row r="256" spans="1:16" s="5" customFormat="1" ht="15" x14ac:dyDescent="0.2">
      <c r="A256" s="3" t="s">
        <v>387</v>
      </c>
      <c r="B256" s="3" t="s">
        <v>735</v>
      </c>
      <c r="C256" s="5" t="s">
        <v>736</v>
      </c>
      <c r="D256" s="8" t="s">
        <v>739</v>
      </c>
      <c r="E256" s="24" t="s">
        <v>737</v>
      </c>
      <c r="F256" s="4">
        <v>3392</v>
      </c>
      <c r="G256" s="72">
        <f t="shared" si="37"/>
        <v>3561.6000000000004</v>
      </c>
      <c r="H256" s="4">
        <f t="shared" si="38"/>
        <v>4240.0000000000009</v>
      </c>
      <c r="I256" s="72">
        <f t="shared" ref="I256:I268" si="40">SUM(G256*1.25)</f>
        <v>4452</v>
      </c>
      <c r="J256" s="4">
        <v>5045.6000000000004</v>
      </c>
      <c r="K256" s="72">
        <f t="shared" si="39"/>
        <v>5297.88</v>
      </c>
      <c r="L256" s="28"/>
      <c r="M256" s="28"/>
      <c r="N256" s="28" t="s">
        <v>695</v>
      </c>
      <c r="O256" s="28"/>
      <c r="P256" s="41" t="s">
        <v>738</v>
      </c>
    </row>
    <row r="257" spans="1:16" s="5" customFormat="1" ht="15" x14ac:dyDescent="0.2">
      <c r="A257" s="3" t="s">
        <v>387</v>
      </c>
      <c r="B257" s="3" t="s">
        <v>735</v>
      </c>
      <c r="C257" s="5" t="s">
        <v>740</v>
      </c>
      <c r="D257" s="24" t="s">
        <v>697</v>
      </c>
      <c r="E257" s="24" t="s">
        <v>697</v>
      </c>
      <c r="F257" s="4">
        <v>720.8</v>
      </c>
      <c r="G257" s="72">
        <f t="shared" si="37"/>
        <v>756.84</v>
      </c>
      <c r="H257" s="4">
        <f t="shared" si="38"/>
        <v>901.00000000000011</v>
      </c>
      <c r="I257" s="72">
        <f t="shared" si="40"/>
        <v>946.05000000000007</v>
      </c>
      <c r="J257" s="4">
        <v>1072.19</v>
      </c>
      <c r="K257" s="72">
        <f t="shared" si="39"/>
        <v>1125.7995000000001</v>
      </c>
      <c r="L257" s="28"/>
      <c r="M257" s="28"/>
      <c r="N257" s="28"/>
      <c r="O257" s="28" t="s">
        <v>695</v>
      </c>
      <c r="P257" s="41" t="s">
        <v>741</v>
      </c>
    </row>
    <row r="258" spans="1:16" s="5" customFormat="1" x14ac:dyDescent="0.25">
      <c r="A258" s="3"/>
      <c r="B258" s="3"/>
      <c r="D258" s="7"/>
      <c r="E258" s="7"/>
      <c r="F258" s="4"/>
      <c r="G258" s="72"/>
      <c r="H258" s="4"/>
      <c r="I258" s="72"/>
      <c r="J258" s="4"/>
      <c r="K258" s="72"/>
      <c r="L258" s="28"/>
      <c r="M258" s="28"/>
      <c r="N258" s="28"/>
      <c r="O258" s="28"/>
    </row>
    <row r="259" spans="1:16" s="3" customFormat="1" ht="15" x14ac:dyDescent="0.2">
      <c r="A259" s="3" t="s">
        <v>387</v>
      </c>
      <c r="B259" s="3" t="s">
        <v>742</v>
      </c>
      <c r="C259" s="22" t="s">
        <v>743</v>
      </c>
      <c r="D259" s="8" t="s">
        <v>25</v>
      </c>
      <c r="E259" s="24" t="s">
        <v>715</v>
      </c>
      <c r="F259" s="6">
        <v>2607.6</v>
      </c>
      <c r="G259" s="72">
        <f t="shared" si="37"/>
        <v>2737.98</v>
      </c>
      <c r="H259" s="6">
        <f t="shared" si="38"/>
        <v>3259.5042016806724</v>
      </c>
      <c r="I259" s="72">
        <f t="shared" si="40"/>
        <v>3422.4749999999999</v>
      </c>
      <c r="J259" s="6">
        <v>3878.81</v>
      </c>
      <c r="K259" s="72">
        <f t="shared" si="39"/>
        <v>4072.7452499999995</v>
      </c>
      <c r="L259" s="29"/>
      <c r="M259" s="29"/>
      <c r="N259" s="29" t="s">
        <v>695</v>
      </c>
      <c r="O259" s="29"/>
      <c r="P259" s="41" t="s">
        <v>745</v>
      </c>
    </row>
    <row r="260" spans="1:16" s="3" customFormat="1" ht="15" x14ac:dyDescent="0.2">
      <c r="A260" s="3" t="s">
        <v>387</v>
      </c>
      <c r="B260" s="3" t="s">
        <v>742</v>
      </c>
      <c r="C260" s="22" t="s">
        <v>744</v>
      </c>
      <c r="D260" s="24" t="s">
        <v>697</v>
      </c>
      <c r="E260" s="24" t="s">
        <v>697</v>
      </c>
      <c r="F260" s="6">
        <v>720.67</v>
      </c>
      <c r="G260" s="72">
        <f t="shared" si="37"/>
        <v>756.70349999999996</v>
      </c>
      <c r="H260" s="6">
        <f t="shared" si="38"/>
        <v>900.84033613445388</v>
      </c>
      <c r="I260" s="72">
        <f t="shared" si="40"/>
        <v>945.87937499999998</v>
      </c>
      <c r="J260" s="6">
        <v>1072</v>
      </c>
      <c r="K260" s="72">
        <f t="shared" si="39"/>
        <v>1125.5964562499998</v>
      </c>
      <c r="L260" s="29"/>
      <c r="M260" s="29"/>
      <c r="N260" s="29"/>
      <c r="O260" s="29" t="s">
        <v>695</v>
      </c>
      <c r="P260" s="41" t="s">
        <v>745</v>
      </c>
    </row>
    <row r="261" spans="1:16" s="3" customFormat="1" ht="38.25" x14ac:dyDescent="0.25">
      <c r="A261" s="3" t="s">
        <v>387</v>
      </c>
      <c r="B261" s="3" t="s">
        <v>742</v>
      </c>
      <c r="C261" s="3" t="s">
        <v>427</v>
      </c>
      <c r="D261" s="8" t="s">
        <v>1210</v>
      </c>
      <c r="E261" s="8" t="s">
        <v>1216</v>
      </c>
      <c r="F261" s="6">
        <v>1102.4000000000001</v>
      </c>
      <c r="G261" s="75">
        <f t="shared" ref="G261:G266" si="41">SUM(F261*1.05)</f>
        <v>1157.5200000000002</v>
      </c>
      <c r="H261" s="6">
        <f t="shared" si="38"/>
        <v>1378</v>
      </c>
      <c r="I261" s="72">
        <f t="shared" si="40"/>
        <v>1446.9000000000003</v>
      </c>
      <c r="J261" s="6">
        <v>1639.82</v>
      </c>
      <c r="K261" s="72">
        <f t="shared" si="39"/>
        <v>1721.8110000000004</v>
      </c>
      <c r="L261" s="29"/>
      <c r="M261" s="29"/>
      <c r="N261" s="29" t="s">
        <v>695</v>
      </c>
      <c r="O261" s="29"/>
      <c r="P261" s="41" t="s">
        <v>746</v>
      </c>
    </row>
    <row r="262" spans="1:16" s="3" customFormat="1" ht="25.5" x14ac:dyDescent="0.25">
      <c r="A262" s="3" t="s">
        <v>387</v>
      </c>
      <c r="B262" s="3" t="s">
        <v>742</v>
      </c>
      <c r="C262" s="3" t="s">
        <v>1206</v>
      </c>
      <c r="D262" s="8" t="s">
        <v>1211</v>
      </c>
      <c r="E262" s="8" t="s">
        <v>1217</v>
      </c>
      <c r="F262" s="6">
        <v>551.20000000000005</v>
      </c>
      <c r="G262" s="75">
        <f t="shared" si="41"/>
        <v>578.7600000000001</v>
      </c>
      <c r="H262" s="6">
        <f t="shared" si="38"/>
        <v>689</v>
      </c>
      <c r="I262" s="72">
        <f t="shared" si="40"/>
        <v>723.45000000000016</v>
      </c>
      <c r="J262" s="6">
        <v>819.91</v>
      </c>
      <c r="K262" s="72">
        <f t="shared" si="39"/>
        <v>860.90550000000019</v>
      </c>
      <c r="L262" s="29"/>
      <c r="M262" s="29"/>
      <c r="N262" s="29" t="s">
        <v>695</v>
      </c>
      <c r="O262" s="29"/>
      <c r="P262" s="41" t="s">
        <v>746</v>
      </c>
    </row>
    <row r="263" spans="1:16" s="3" customFormat="1" ht="25.5" x14ac:dyDescent="0.25">
      <c r="A263" s="3" t="s">
        <v>387</v>
      </c>
      <c r="B263" s="3" t="s">
        <v>742</v>
      </c>
      <c r="C263" s="3" t="s">
        <v>1207</v>
      </c>
      <c r="D263" s="8" t="s">
        <v>1212</v>
      </c>
      <c r="E263" s="8" t="s">
        <v>1218</v>
      </c>
      <c r="F263" s="6">
        <v>551.20000000000005</v>
      </c>
      <c r="G263" s="75">
        <f t="shared" si="41"/>
        <v>578.7600000000001</v>
      </c>
      <c r="H263" s="6">
        <f t="shared" si="38"/>
        <v>689</v>
      </c>
      <c r="I263" s="72">
        <f t="shared" si="40"/>
        <v>723.45000000000016</v>
      </c>
      <c r="J263" s="6">
        <v>819.91</v>
      </c>
      <c r="K263" s="72">
        <f t="shared" si="39"/>
        <v>860.90550000000019</v>
      </c>
      <c r="L263" s="29"/>
      <c r="M263" s="29"/>
      <c r="N263" s="29" t="s">
        <v>695</v>
      </c>
      <c r="O263" s="29"/>
      <c r="P263" s="41" t="s">
        <v>746</v>
      </c>
    </row>
    <row r="264" spans="1:16" s="3" customFormat="1" ht="38.25" x14ac:dyDescent="0.25">
      <c r="A264" s="3" t="s">
        <v>387</v>
      </c>
      <c r="B264" s="3" t="s">
        <v>742</v>
      </c>
      <c r="C264" s="3" t="s">
        <v>428</v>
      </c>
      <c r="D264" s="8" t="s">
        <v>1213</v>
      </c>
      <c r="E264" s="8" t="s">
        <v>1219</v>
      </c>
      <c r="F264" s="6">
        <v>1102.4000000000001</v>
      </c>
      <c r="G264" s="75">
        <f t="shared" si="41"/>
        <v>1157.5200000000002</v>
      </c>
      <c r="H264" s="6">
        <f t="shared" si="38"/>
        <v>1378</v>
      </c>
      <c r="I264" s="72">
        <f t="shared" si="40"/>
        <v>1446.9000000000003</v>
      </c>
      <c r="J264" s="6">
        <v>1639.82</v>
      </c>
      <c r="K264" s="72">
        <f t="shared" si="39"/>
        <v>1721.8110000000004</v>
      </c>
      <c r="L264" s="29"/>
      <c r="M264" s="29"/>
      <c r="N264" s="29" t="s">
        <v>695</v>
      </c>
      <c r="O264" s="29"/>
      <c r="P264" s="41" t="s">
        <v>746</v>
      </c>
    </row>
    <row r="265" spans="1:16" s="3" customFormat="1" ht="25.5" x14ac:dyDescent="0.25">
      <c r="A265" s="3" t="s">
        <v>387</v>
      </c>
      <c r="B265" s="3" t="s">
        <v>742</v>
      </c>
      <c r="C265" s="3" t="s">
        <v>1208</v>
      </c>
      <c r="D265" s="8" t="s">
        <v>1214</v>
      </c>
      <c r="E265" s="8" t="s">
        <v>1220</v>
      </c>
      <c r="F265" s="6">
        <v>551.20000000000005</v>
      </c>
      <c r="G265" s="75">
        <f t="shared" si="41"/>
        <v>578.7600000000001</v>
      </c>
      <c r="H265" s="6">
        <f t="shared" si="38"/>
        <v>689</v>
      </c>
      <c r="I265" s="72">
        <f t="shared" si="40"/>
        <v>723.45000000000016</v>
      </c>
      <c r="J265" s="6">
        <v>819.91</v>
      </c>
      <c r="K265" s="72">
        <f t="shared" si="39"/>
        <v>860.90550000000019</v>
      </c>
      <c r="L265" s="29"/>
      <c r="M265" s="29"/>
      <c r="N265" s="29" t="s">
        <v>695</v>
      </c>
      <c r="O265" s="29"/>
      <c r="P265" s="41" t="s">
        <v>746</v>
      </c>
    </row>
    <row r="266" spans="1:16" s="3" customFormat="1" ht="25.5" x14ac:dyDescent="0.25">
      <c r="A266" s="3" t="s">
        <v>387</v>
      </c>
      <c r="B266" s="3" t="s">
        <v>742</v>
      </c>
      <c r="C266" s="3" t="s">
        <v>1209</v>
      </c>
      <c r="D266" s="8" t="s">
        <v>1215</v>
      </c>
      <c r="E266" s="8" t="s">
        <v>1221</v>
      </c>
      <c r="F266" s="6">
        <v>551.20000000000005</v>
      </c>
      <c r="G266" s="75">
        <f t="shared" si="41"/>
        <v>578.7600000000001</v>
      </c>
      <c r="H266" s="6">
        <f t="shared" si="38"/>
        <v>689</v>
      </c>
      <c r="I266" s="72">
        <f t="shared" si="40"/>
        <v>723.45000000000016</v>
      </c>
      <c r="J266" s="6">
        <v>819.91</v>
      </c>
      <c r="K266" s="72">
        <f t="shared" si="39"/>
        <v>860.90550000000019</v>
      </c>
      <c r="L266" s="29"/>
      <c r="M266" s="29"/>
      <c r="N266" s="29" t="s">
        <v>695</v>
      </c>
      <c r="O266" s="29"/>
      <c r="P266" s="41" t="s">
        <v>746</v>
      </c>
    </row>
    <row r="267" spans="1:16" s="5" customFormat="1" x14ac:dyDescent="0.25">
      <c r="A267" s="3"/>
      <c r="B267" s="3"/>
      <c r="D267" s="7"/>
      <c r="E267" s="7"/>
      <c r="F267" s="4"/>
      <c r="G267" s="75"/>
      <c r="H267" s="6"/>
      <c r="I267" s="72"/>
      <c r="J267" s="4"/>
      <c r="K267" s="72"/>
      <c r="L267" s="28"/>
      <c r="M267" s="28"/>
      <c r="N267" s="28"/>
      <c r="O267" s="28"/>
    </row>
    <row r="268" spans="1:16" s="5" customFormat="1" ht="15" x14ac:dyDescent="0.2">
      <c r="A268" s="3" t="s">
        <v>278</v>
      </c>
      <c r="B268" s="3" t="s">
        <v>747</v>
      </c>
      <c r="C268" s="22" t="s">
        <v>275</v>
      </c>
      <c r="D268" s="7" t="s">
        <v>748</v>
      </c>
      <c r="E268" s="7" t="s">
        <v>749</v>
      </c>
      <c r="F268" s="4">
        <v>1939.8</v>
      </c>
      <c r="G268" s="72">
        <f t="shared" si="37"/>
        <v>2036.79</v>
      </c>
      <c r="H268" s="6">
        <f t="shared" si="38"/>
        <v>2424.747899159664</v>
      </c>
      <c r="I268" s="72">
        <f t="shared" si="40"/>
        <v>2545.9875000000002</v>
      </c>
      <c r="J268" s="4">
        <v>2885.45</v>
      </c>
      <c r="K268" s="72">
        <f t="shared" si="39"/>
        <v>3029.7251249999999</v>
      </c>
      <c r="L268" s="28"/>
      <c r="M268" s="28"/>
      <c r="N268" s="28" t="s">
        <v>695</v>
      </c>
      <c r="O268" s="28"/>
      <c r="P268" s="41" t="s">
        <v>750</v>
      </c>
    </row>
    <row r="269" spans="1:16" s="5" customFormat="1" x14ac:dyDescent="0.25">
      <c r="A269" s="3"/>
      <c r="B269" s="3"/>
      <c r="D269" s="7"/>
      <c r="E269" s="7"/>
      <c r="F269" s="4"/>
      <c r="G269" s="4"/>
      <c r="H269" s="6"/>
      <c r="I269" s="6"/>
      <c r="J269" s="4"/>
      <c r="K269" s="4"/>
      <c r="L269" s="28"/>
      <c r="M269" s="28"/>
      <c r="N269" s="28"/>
      <c r="O269" s="28"/>
    </row>
    <row r="270" spans="1:16" ht="25.5" x14ac:dyDescent="0.25">
      <c r="A270" s="19" t="s">
        <v>232</v>
      </c>
      <c r="B270" s="19" t="s">
        <v>231</v>
      </c>
      <c r="C270" s="19" t="s">
        <v>230</v>
      </c>
      <c r="D270" s="20" t="s">
        <v>233</v>
      </c>
      <c r="E270" s="25" t="s">
        <v>234</v>
      </c>
      <c r="F270" s="6">
        <v>2862</v>
      </c>
      <c r="G270" s="75">
        <f>SUM(F270*1.05)</f>
        <v>3005.1</v>
      </c>
      <c r="H270" s="6">
        <f>SUM(J270/1.19)</f>
        <v>3577.5042016806719</v>
      </c>
      <c r="I270" s="75">
        <f>SUM(G270*1.25)</f>
        <v>3756.375</v>
      </c>
      <c r="J270" s="6">
        <v>4257.2299999999996</v>
      </c>
      <c r="K270" s="75">
        <f>SUM(I270*1.19)</f>
        <v>4470.0862499999994</v>
      </c>
      <c r="L270" s="36"/>
      <c r="M270" s="36" t="s">
        <v>695</v>
      </c>
      <c r="N270" s="36"/>
      <c r="O270" s="36"/>
      <c r="P270" s="31" t="s">
        <v>235</v>
      </c>
    </row>
    <row r="271" spans="1:16" x14ac:dyDescent="0.25">
      <c r="D271" s="19"/>
      <c r="E271" s="25"/>
      <c r="F271" s="6"/>
      <c r="G271" s="75"/>
      <c r="H271" s="6"/>
      <c r="I271" s="75"/>
      <c r="J271" s="6"/>
      <c r="K271" s="75"/>
      <c r="L271" s="36"/>
      <c r="M271" s="36"/>
      <c r="N271" s="36"/>
      <c r="O271" s="36"/>
    </row>
    <row r="272" spans="1:16" ht="25.5" x14ac:dyDescent="0.25">
      <c r="A272" s="19" t="s">
        <v>232</v>
      </c>
      <c r="B272" s="19" t="s">
        <v>236</v>
      </c>
      <c r="C272" s="19" t="s">
        <v>237</v>
      </c>
      <c r="D272" s="20" t="s">
        <v>1127</v>
      </c>
      <c r="E272" s="25" t="s">
        <v>239</v>
      </c>
      <c r="F272" s="6">
        <v>4770</v>
      </c>
      <c r="G272" s="75">
        <f>SUM(F272*1.05)</f>
        <v>5008.5</v>
      </c>
      <c r="H272" s="6">
        <f>SUM(J272/1.19)</f>
        <v>5962.5042016806728</v>
      </c>
      <c r="I272" s="75">
        <f>SUM(G272*1.25)</f>
        <v>6260.625</v>
      </c>
      <c r="J272" s="6">
        <v>7095.38</v>
      </c>
      <c r="K272" s="75">
        <f>SUM(I272*1.19)</f>
        <v>7450.1437499999993</v>
      </c>
      <c r="L272" s="36"/>
      <c r="M272" s="36" t="s">
        <v>1111</v>
      </c>
      <c r="N272" s="36"/>
      <c r="O272" s="36"/>
      <c r="P272" s="31" t="s">
        <v>241</v>
      </c>
    </row>
    <row r="273" spans="1:16" ht="25.5" x14ac:dyDescent="0.25">
      <c r="A273" s="19" t="s">
        <v>232</v>
      </c>
      <c r="B273" s="19" t="s">
        <v>236</v>
      </c>
      <c r="C273" s="19" t="s">
        <v>238</v>
      </c>
      <c r="D273" s="20" t="s">
        <v>1128</v>
      </c>
      <c r="E273" s="25" t="s">
        <v>240</v>
      </c>
      <c r="F273" s="6">
        <v>4770</v>
      </c>
      <c r="G273" s="75">
        <f>SUM(F273*1.05)</f>
        <v>5008.5</v>
      </c>
      <c r="H273" s="6">
        <f>SUM(J273/1.19)</f>
        <v>5962.5042016806728</v>
      </c>
      <c r="I273" s="75">
        <f>SUM(G273*1.25)</f>
        <v>6260.625</v>
      </c>
      <c r="J273" s="6">
        <v>7095.38</v>
      </c>
      <c r="K273" s="75">
        <f>SUM(I273*1.19)</f>
        <v>7450.1437499999993</v>
      </c>
      <c r="L273" s="36"/>
      <c r="M273" s="36" t="s">
        <v>1111</v>
      </c>
      <c r="N273" s="36"/>
      <c r="O273" s="36"/>
      <c r="P273" s="31" t="s">
        <v>241</v>
      </c>
    </row>
    <row r="274" spans="1:16" s="55" customFormat="1" ht="34.35" customHeight="1" x14ac:dyDescent="0.25">
      <c r="A274" s="55" t="s">
        <v>232</v>
      </c>
      <c r="B274" s="55" t="s">
        <v>1140</v>
      </c>
      <c r="C274" s="55" t="s">
        <v>1141</v>
      </c>
      <c r="D274" s="56" t="s">
        <v>1127</v>
      </c>
      <c r="E274" s="61" t="s">
        <v>239</v>
      </c>
      <c r="F274" s="57">
        <v>4770</v>
      </c>
      <c r="G274" s="75">
        <f>SUM(F274*1.05)</f>
        <v>5008.5</v>
      </c>
      <c r="H274" s="57">
        <f>SUM(J274/1.19)</f>
        <v>5962.5042016806728</v>
      </c>
      <c r="I274" s="75">
        <f>SUM(G274*1.25)</f>
        <v>6260.625</v>
      </c>
      <c r="J274" s="57">
        <v>7095.38</v>
      </c>
      <c r="K274" s="75">
        <f>SUM(I274*1.19)</f>
        <v>7450.1437499999993</v>
      </c>
      <c r="L274" s="62"/>
      <c r="M274" s="62" t="s">
        <v>1111</v>
      </c>
      <c r="N274" s="62"/>
      <c r="O274" s="62"/>
    </row>
    <row r="275" spans="1:16" s="55" customFormat="1" ht="31.35" customHeight="1" x14ac:dyDescent="0.25">
      <c r="A275" s="55" t="s">
        <v>232</v>
      </c>
      <c r="B275" s="55" t="s">
        <v>1140</v>
      </c>
      <c r="C275" s="55" t="s">
        <v>1142</v>
      </c>
      <c r="D275" s="56" t="s">
        <v>1128</v>
      </c>
      <c r="E275" s="61" t="s">
        <v>240</v>
      </c>
      <c r="F275" s="57">
        <v>4770</v>
      </c>
      <c r="G275" s="75">
        <f>SUM(F275*1.05)</f>
        <v>5008.5</v>
      </c>
      <c r="H275" s="57">
        <f>SUM(J275/1.19)</f>
        <v>5962.5042016806728</v>
      </c>
      <c r="I275" s="75">
        <f>SUM(G275*1.25)</f>
        <v>6260.625</v>
      </c>
      <c r="J275" s="57">
        <v>7095.38</v>
      </c>
      <c r="K275" s="75">
        <f>SUM(I275*1.19)</f>
        <v>7450.1437499999993</v>
      </c>
      <c r="L275" s="62"/>
      <c r="M275" s="62" t="s">
        <v>1111</v>
      </c>
      <c r="N275" s="62"/>
      <c r="O275" s="62"/>
    </row>
    <row r="276" spans="1:16" s="8" customFormat="1" ht="7.5" customHeight="1" x14ac:dyDescent="0.25">
      <c r="F276" s="46"/>
      <c r="G276" s="76"/>
      <c r="H276" s="46"/>
      <c r="I276" s="76"/>
      <c r="J276" s="46"/>
      <c r="K276" s="76"/>
      <c r="L276" s="37"/>
      <c r="M276" s="37"/>
      <c r="N276" s="37"/>
      <c r="O276" s="37"/>
      <c r="P276" s="43" t="s">
        <v>829</v>
      </c>
    </row>
    <row r="277" spans="1:16" ht="15" x14ac:dyDescent="0.25">
      <c r="A277" s="19" t="s">
        <v>620</v>
      </c>
      <c r="B277" s="19" t="s">
        <v>751</v>
      </c>
      <c r="C277" s="19" t="s">
        <v>752</v>
      </c>
      <c r="D277" s="20" t="s">
        <v>754</v>
      </c>
      <c r="E277" s="20" t="s">
        <v>756</v>
      </c>
      <c r="F277" s="6">
        <v>2946.8</v>
      </c>
      <c r="G277" s="75">
        <f>SUM(F277*1.05)</f>
        <v>3094.1400000000003</v>
      </c>
      <c r="H277" s="6">
        <f>SUM(J277/1.19)</f>
        <v>3683.5042016806724</v>
      </c>
      <c r="I277" s="75">
        <f>SUM(G277*1.25)</f>
        <v>3867.6750000000002</v>
      </c>
      <c r="J277" s="6">
        <v>4383.37</v>
      </c>
      <c r="K277" s="75">
        <f>SUM(I277*1.19)</f>
        <v>4602.5332500000004</v>
      </c>
      <c r="L277" s="28"/>
      <c r="M277" s="28"/>
      <c r="N277" s="28" t="s">
        <v>695</v>
      </c>
      <c r="O277" s="28"/>
      <c r="P277" s="31" t="s">
        <v>758</v>
      </c>
    </row>
    <row r="278" spans="1:16" ht="15" x14ac:dyDescent="0.25">
      <c r="A278" s="19" t="s">
        <v>620</v>
      </c>
      <c r="B278" s="19" t="s">
        <v>751</v>
      </c>
      <c r="C278" s="19" t="s">
        <v>753</v>
      </c>
      <c r="D278" s="20" t="s">
        <v>755</v>
      </c>
      <c r="E278" s="20" t="s">
        <v>757</v>
      </c>
      <c r="F278" s="6">
        <v>445.2</v>
      </c>
      <c r="G278" s="75">
        <f>SUM(F278*1.05)</f>
        <v>467.46</v>
      </c>
      <c r="H278" s="6">
        <f>SUM(J278/1.19)</f>
        <v>556.50420168067228</v>
      </c>
      <c r="I278" s="75">
        <f t="shared" ref="I278:I294" si="42">SUM(G278*1.25)</f>
        <v>584.32499999999993</v>
      </c>
      <c r="J278" s="6">
        <v>662.24</v>
      </c>
      <c r="K278" s="75">
        <f>SUM(I278*1.19)</f>
        <v>695.34674999999993</v>
      </c>
      <c r="L278" s="28"/>
      <c r="M278" s="28"/>
      <c r="N278" s="28"/>
      <c r="O278" s="28" t="s">
        <v>695</v>
      </c>
      <c r="P278" s="31" t="s">
        <v>758</v>
      </c>
    </row>
    <row r="279" spans="1:16" x14ac:dyDescent="0.25">
      <c r="F279" s="6"/>
      <c r="G279" s="75"/>
      <c r="H279" s="6"/>
      <c r="I279" s="75"/>
      <c r="J279" s="6"/>
      <c r="K279" s="75"/>
      <c r="L279" s="28"/>
      <c r="M279" s="28"/>
      <c r="N279" s="28"/>
      <c r="O279" s="28"/>
    </row>
    <row r="280" spans="1:16" ht="15" x14ac:dyDescent="0.25">
      <c r="A280" s="19" t="s">
        <v>620</v>
      </c>
      <c r="B280" s="19" t="s">
        <v>759</v>
      </c>
      <c r="C280" s="19" t="s">
        <v>760</v>
      </c>
      <c r="D280" s="20" t="s">
        <v>764</v>
      </c>
      <c r="E280" s="20" t="s">
        <v>702</v>
      </c>
      <c r="F280" s="6">
        <v>2862</v>
      </c>
      <c r="G280" s="75">
        <f>SUM(F280*1.05)</f>
        <v>3005.1</v>
      </c>
      <c r="H280" s="6">
        <f>SUM(J280/1.19)</f>
        <v>3577.5042016806719</v>
      </c>
      <c r="I280" s="75">
        <f t="shared" si="42"/>
        <v>3756.375</v>
      </c>
      <c r="J280" s="6">
        <v>4257.2299999999996</v>
      </c>
      <c r="K280" s="75">
        <f>SUM(I280*1.19)</f>
        <v>4470.0862499999994</v>
      </c>
      <c r="L280" s="29"/>
      <c r="M280" s="29" t="s">
        <v>695</v>
      </c>
      <c r="N280" s="29"/>
      <c r="O280" s="29"/>
      <c r="P280" s="31" t="s">
        <v>769</v>
      </c>
    </row>
    <row r="281" spans="1:16" x14ac:dyDescent="0.25">
      <c r="A281" s="19" t="s">
        <v>620</v>
      </c>
      <c r="B281" s="19" t="s">
        <v>759</v>
      </c>
      <c r="D281" s="20" t="s">
        <v>1108</v>
      </c>
      <c r="E281" s="20" t="s">
        <v>1109</v>
      </c>
      <c r="F281" s="79" t="s">
        <v>1191</v>
      </c>
      <c r="G281" s="79" t="s">
        <v>1191</v>
      </c>
      <c r="H281" s="79" t="s">
        <v>1191</v>
      </c>
      <c r="I281" s="79" t="s">
        <v>1191</v>
      </c>
      <c r="J281" s="79" t="s">
        <v>1191</v>
      </c>
      <c r="K281" s="79" t="s">
        <v>1191</v>
      </c>
      <c r="L281" s="29"/>
      <c r="M281" s="29"/>
      <c r="N281" s="29"/>
      <c r="O281" s="29" t="s">
        <v>695</v>
      </c>
    </row>
    <row r="282" spans="1:16" ht="25.5" x14ac:dyDescent="0.25">
      <c r="A282" s="19" t="s">
        <v>620</v>
      </c>
      <c r="B282" s="19" t="s">
        <v>759</v>
      </c>
      <c r="C282" s="19" t="s">
        <v>761</v>
      </c>
      <c r="D282" s="20" t="s">
        <v>767</v>
      </c>
      <c r="E282" s="20" t="s">
        <v>765</v>
      </c>
      <c r="F282" s="6">
        <v>2173</v>
      </c>
      <c r="G282" s="75">
        <f>SUM(F282*1.05)</f>
        <v>2281.65</v>
      </c>
      <c r="H282" s="6">
        <f>SUM(J282/1.19)</f>
        <v>2716.2521008403364</v>
      </c>
      <c r="I282" s="75">
        <f t="shared" si="42"/>
        <v>2852.0625</v>
      </c>
      <c r="J282" s="6">
        <v>3232.34</v>
      </c>
      <c r="K282" s="75">
        <f>SUM(I282*1.19)</f>
        <v>3393.9543749999998</v>
      </c>
      <c r="L282" s="29"/>
      <c r="M282" s="29"/>
      <c r="N282" s="29"/>
      <c r="O282" s="29" t="s">
        <v>695</v>
      </c>
      <c r="P282" s="31" t="s">
        <v>769</v>
      </c>
    </row>
    <row r="283" spans="1:16" ht="25.5" x14ac:dyDescent="0.25">
      <c r="A283" s="19" t="s">
        <v>620</v>
      </c>
      <c r="B283" s="19" t="s">
        <v>759</v>
      </c>
      <c r="C283" s="19" t="s">
        <v>762</v>
      </c>
      <c r="D283" s="20" t="s">
        <v>768</v>
      </c>
      <c r="E283" s="20" t="s">
        <v>766</v>
      </c>
      <c r="F283" s="6">
        <v>2618.1999999999998</v>
      </c>
      <c r="G283" s="75">
        <f>SUM(F283*1.05)</f>
        <v>2749.11</v>
      </c>
      <c r="H283" s="6">
        <f>SUM(J283/1.19)</f>
        <v>3272.747899159664</v>
      </c>
      <c r="I283" s="75">
        <f t="shared" si="42"/>
        <v>3436.3875000000003</v>
      </c>
      <c r="J283" s="6">
        <v>3894.57</v>
      </c>
      <c r="K283" s="75">
        <f>SUM(I283*1.19)</f>
        <v>4089.301125</v>
      </c>
      <c r="L283" s="29"/>
      <c r="M283" s="29"/>
      <c r="N283" s="29"/>
      <c r="O283" s="29" t="s">
        <v>695</v>
      </c>
      <c r="P283" s="31" t="s">
        <v>769</v>
      </c>
    </row>
    <row r="284" spans="1:16" ht="15" x14ac:dyDescent="0.25">
      <c r="A284" s="19" t="s">
        <v>620</v>
      </c>
      <c r="B284" s="19" t="s">
        <v>759</v>
      </c>
      <c r="C284" s="19" t="s">
        <v>763</v>
      </c>
      <c r="D284" s="20" t="s">
        <v>288</v>
      </c>
      <c r="E284" s="20" t="s">
        <v>132</v>
      </c>
      <c r="F284" s="6">
        <v>636</v>
      </c>
      <c r="G284" s="75">
        <f>SUM(F284*1.05)</f>
        <v>667.80000000000007</v>
      </c>
      <c r="H284" s="6">
        <f>SUM(J284/1.19)</f>
        <v>795</v>
      </c>
      <c r="I284" s="75">
        <f t="shared" si="42"/>
        <v>834.75000000000011</v>
      </c>
      <c r="J284" s="6">
        <v>946.05</v>
      </c>
      <c r="K284" s="75">
        <f>SUM(I284*1.19)</f>
        <v>993.35250000000008</v>
      </c>
      <c r="L284" s="29"/>
      <c r="M284" s="29"/>
      <c r="N284" s="29"/>
      <c r="O284" s="29" t="s">
        <v>695</v>
      </c>
      <c r="P284" s="31" t="s">
        <v>769</v>
      </c>
    </row>
    <row r="285" spans="1:16" x14ac:dyDescent="0.25">
      <c r="F285" s="6"/>
      <c r="G285" s="75"/>
      <c r="H285" s="6"/>
      <c r="I285" s="75"/>
      <c r="J285" s="6"/>
      <c r="K285" s="75"/>
      <c r="L285" s="28"/>
      <c r="M285" s="28"/>
      <c r="N285" s="28"/>
      <c r="O285" s="28"/>
    </row>
    <row r="286" spans="1:16" ht="15" x14ac:dyDescent="0.25">
      <c r="A286" s="19" t="s">
        <v>620</v>
      </c>
      <c r="B286" s="19" t="s">
        <v>770</v>
      </c>
      <c r="C286" s="19" t="s">
        <v>771</v>
      </c>
      <c r="D286" s="20" t="s">
        <v>773</v>
      </c>
      <c r="E286" s="20" t="s">
        <v>775</v>
      </c>
      <c r="F286" s="6">
        <v>2862</v>
      </c>
      <c r="G286" s="75">
        <f>SUM(F286*1.05)</f>
        <v>3005.1</v>
      </c>
      <c r="H286" s="6">
        <f>SUM(J286/1.19)</f>
        <v>3577.5042016806719</v>
      </c>
      <c r="I286" s="75">
        <f t="shared" si="42"/>
        <v>3756.375</v>
      </c>
      <c r="J286" s="6">
        <v>4257.2299999999996</v>
      </c>
      <c r="K286" s="75">
        <f>SUM(I286*1.19)</f>
        <v>4470.0862499999994</v>
      </c>
      <c r="L286" s="28"/>
      <c r="M286" s="28"/>
      <c r="N286" s="28" t="s">
        <v>695</v>
      </c>
      <c r="O286" s="28"/>
      <c r="P286" s="31" t="s">
        <v>777</v>
      </c>
    </row>
    <row r="287" spans="1:16" ht="15" x14ac:dyDescent="0.25">
      <c r="A287" s="19" t="s">
        <v>620</v>
      </c>
      <c r="B287" s="19" t="s">
        <v>770</v>
      </c>
      <c r="C287" s="19" t="s">
        <v>772</v>
      </c>
      <c r="D287" s="20" t="s">
        <v>774</v>
      </c>
      <c r="E287" s="20" t="s">
        <v>776</v>
      </c>
      <c r="F287" s="6">
        <v>3533.6</v>
      </c>
      <c r="G287" s="75">
        <f>SUM(F287*1.05)</f>
        <v>3710.28</v>
      </c>
      <c r="H287" s="6">
        <f>SUM(J287/1.19)</f>
        <v>4417</v>
      </c>
      <c r="I287" s="75">
        <f t="shared" si="42"/>
        <v>4637.8500000000004</v>
      </c>
      <c r="J287" s="6">
        <v>5256.23</v>
      </c>
      <c r="K287" s="75">
        <f>SUM(I287*1.19)</f>
        <v>5519.0415000000003</v>
      </c>
      <c r="L287" s="28"/>
      <c r="M287" s="28"/>
      <c r="N287" s="28" t="s">
        <v>695</v>
      </c>
      <c r="O287" s="28"/>
      <c r="P287" s="31" t="s">
        <v>777</v>
      </c>
    </row>
    <row r="288" spans="1:16" x14ac:dyDescent="0.25">
      <c r="F288" s="6"/>
      <c r="G288" s="75"/>
      <c r="H288" s="6"/>
      <c r="I288" s="75"/>
      <c r="J288" s="6"/>
      <c r="K288" s="75"/>
      <c r="L288" s="28"/>
      <c r="M288" s="28"/>
      <c r="N288" s="28"/>
      <c r="O288" s="28"/>
    </row>
    <row r="289" spans="1:16" ht="15" x14ac:dyDescent="0.25">
      <c r="A289" s="19" t="s">
        <v>620</v>
      </c>
      <c r="B289" s="19" t="s">
        <v>778</v>
      </c>
      <c r="C289" s="19" t="s">
        <v>779</v>
      </c>
      <c r="D289" s="20" t="s">
        <v>784</v>
      </c>
      <c r="E289" s="20" t="s">
        <v>785</v>
      </c>
      <c r="F289" s="6">
        <v>3498</v>
      </c>
      <c r="G289" s="75">
        <f>SUM(F289*1.05)</f>
        <v>3672.9</v>
      </c>
      <c r="H289" s="6">
        <f>SUM(J289/1.19)</f>
        <v>4372.5042016806719</v>
      </c>
      <c r="I289" s="75">
        <f t="shared" si="42"/>
        <v>4591.125</v>
      </c>
      <c r="J289" s="6">
        <v>5203.28</v>
      </c>
      <c r="K289" s="75">
        <f>SUM(I289*1.19)</f>
        <v>5463.4387499999993</v>
      </c>
      <c r="L289" s="28"/>
      <c r="M289" s="28"/>
      <c r="N289" s="28" t="s">
        <v>695</v>
      </c>
      <c r="O289" s="28"/>
      <c r="P289" s="31" t="s">
        <v>788</v>
      </c>
    </row>
    <row r="290" spans="1:16" ht="25.5" x14ac:dyDescent="0.25">
      <c r="A290" s="19" t="s">
        <v>620</v>
      </c>
      <c r="B290" s="19" t="s">
        <v>778</v>
      </c>
      <c r="C290" s="19" t="s">
        <v>780</v>
      </c>
      <c r="D290" s="20" t="s">
        <v>782</v>
      </c>
      <c r="E290" s="20" t="s">
        <v>786</v>
      </c>
      <c r="F290" s="6">
        <v>2173</v>
      </c>
      <c r="G290" s="75">
        <f>SUM(F290*1.05)</f>
        <v>2281.65</v>
      </c>
      <c r="H290" s="6">
        <f>SUM(J290/1.19)</f>
        <v>2716.2521008403364</v>
      </c>
      <c r="I290" s="75">
        <f t="shared" si="42"/>
        <v>2852.0625</v>
      </c>
      <c r="J290" s="6">
        <v>3232.34</v>
      </c>
      <c r="K290" s="75">
        <f>SUM(I290*1.19)</f>
        <v>3393.9543749999998</v>
      </c>
      <c r="L290" s="28"/>
      <c r="M290" s="28"/>
      <c r="N290" s="28"/>
      <c r="O290" s="28" t="s">
        <v>695</v>
      </c>
      <c r="P290" s="31" t="s">
        <v>788</v>
      </c>
    </row>
    <row r="291" spans="1:16" ht="25.5" x14ac:dyDescent="0.25">
      <c r="A291" s="19" t="s">
        <v>620</v>
      </c>
      <c r="B291" s="19" t="s">
        <v>778</v>
      </c>
      <c r="C291" s="19" t="s">
        <v>781</v>
      </c>
      <c r="D291" s="20" t="s">
        <v>783</v>
      </c>
      <c r="E291" s="20" t="s">
        <v>787</v>
      </c>
      <c r="F291" s="6">
        <v>2618.1999999999998</v>
      </c>
      <c r="G291" s="75">
        <f>SUM(F291*1.05)</f>
        <v>2749.11</v>
      </c>
      <c r="H291" s="6">
        <f>SUM(J291/1.19)</f>
        <v>3272.747899159664</v>
      </c>
      <c r="I291" s="75">
        <f t="shared" si="42"/>
        <v>3436.3875000000003</v>
      </c>
      <c r="J291" s="6">
        <v>3894.57</v>
      </c>
      <c r="K291" s="75">
        <f>SUM(I291*1.19)</f>
        <v>4089.301125</v>
      </c>
      <c r="L291" s="28"/>
      <c r="M291" s="28"/>
      <c r="N291" s="28"/>
      <c r="O291" s="28" t="s">
        <v>695</v>
      </c>
      <c r="P291" s="31" t="s">
        <v>788</v>
      </c>
    </row>
    <row r="292" spans="1:16" x14ac:dyDescent="0.25">
      <c r="F292" s="6"/>
      <c r="G292" s="75"/>
      <c r="H292" s="6"/>
      <c r="I292" s="75"/>
      <c r="J292" s="6"/>
      <c r="K292" s="75"/>
      <c r="L292" s="28"/>
      <c r="M292" s="28"/>
      <c r="N292" s="28"/>
      <c r="O292" s="28"/>
    </row>
    <row r="293" spans="1:16" ht="15" x14ac:dyDescent="0.25">
      <c r="A293" s="19" t="s">
        <v>620</v>
      </c>
      <c r="B293" s="19" t="s">
        <v>789</v>
      </c>
      <c r="C293" s="19" t="s">
        <v>790</v>
      </c>
      <c r="D293" s="20" t="s">
        <v>774</v>
      </c>
      <c r="E293" s="20" t="s">
        <v>776</v>
      </c>
      <c r="F293" s="6">
        <v>3633.62</v>
      </c>
      <c r="G293" s="75">
        <f>SUM(F293*1.05)</f>
        <v>3815.3009999999999</v>
      </c>
      <c r="H293" s="6">
        <f>SUM(J293/1.19)</f>
        <v>4542.0168067226896</v>
      </c>
      <c r="I293" s="75">
        <f t="shared" si="42"/>
        <v>4769.1262500000003</v>
      </c>
      <c r="J293" s="6">
        <v>5405</v>
      </c>
      <c r="K293" s="75">
        <f>SUM(I293*1.19)</f>
        <v>5675.2602374999997</v>
      </c>
      <c r="L293" s="28"/>
      <c r="M293" s="28" t="s">
        <v>695</v>
      </c>
      <c r="N293" s="28"/>
      <c r="O293" s="28"/>
      <c r="P293" s="31" t="s">
        <v>794</v>
      </c>
    </row>
    <row r="294" spans="1:16" ht="15" x14ac:dyDescent="0.25">
      <c r="A294" s="19" t="s">
        <v>620</v>
      </c>
      <c r="B294" s="19" t="s">
        <v>789</v>
      </c>
      <c r="C294" s="19" t="s">
        <v>791</v>
      </c>
      <c r="D294" s="20" t="s">
        <v>793</v>
      </c>
      <c r="E294" s="20" t="s">
        <v>792</v>
      </c>
      <c r="F294" s="6">
        <v>2962.02</v>
      </c>
      <c r="G294" s="75">
        <f>SUM(F294*1.05)</f>
        <v>3110.1210000000001</v>
      </c>
      <c r="H294" s="6">
        <f>SUM(J294/1.19)</f>
        <v>3702.5210084033615</v>
      </c>
      <c r="I294" s="75">
        <f t="shared" si="42"/>
        <v>3887.6512499999999</v>
      </c>
      <c r="J294" s="6">
        <v>4406</v>
      </c>
      <c r="K294" s="75">
        <f>SUM(I294*1.19)</f>
        <v>4626.3049874999997</v>
      </c>
      <c r="L294" s="28"/>
      <c r="M294" s="28"/>
      <c r="N294" s="28"/>
      <c r="O294" s="28" t="s">
        <v>695</v>
      </c>
      <c r="P294" s="31" t="s">
        <v>794</v>
      </c>
    </row>
    <row r="295" spans="1:16" s="8" customFormat="1" ht="15" customHeight="1" x14ac:dyDescent="0.25">
      <c r="B295" s="3"/>
      <c r="F295" s="46"/>
      <c r="G295" s="76"/>
      <c r="H295" s="46"/>
      <c r="I295" s="76"/>
      <c r="J295" s="46"/>
      <c r="K295" s="76"/>
      <c r="L295" s="37"/>
      <c r="M295" s="37"/>
      <c r="N295" s="37"/>
      <c r="O295" s="37"/>
      <c r="P295" s="43" t="s">
        <v>862</v>
      </c>
    </row>
    <row r="296" spans="1:16" ht="25.5" x14ac:dyDescent="0.25">
      <c r="A296" s="19" t="s">
        <v>620</v>
      </c>
      <c r="B296" s="19" t="s">
        <v>795</v>
      </c>
      <c r="C296" s="3" t="s">
        <v>796</v>
      </c>
      <c r="D296" s="20" t="s">
        <v>797</v>
      </c>
      <c r="E296" s="23" t="s">
        <v>800</v>
      </c>
      <c r="F296" s="6">
        <v>10568.2</v>
      </c>
      <c r="G296" s="75">
        <f>SUM(F296*1.05)</f>
        <v>11096.61</v>
      </c>
      <c r="H296" s="6">
        <f>SUM(J296/1.19)</f>
        <v>13210.252100840338</v>
      </c>
      <c r="I296" s="75">
        <f t="shared" ref="I296:I305" si="43">SUM(G296*1.25)</f>
        <v>13870.762500000001</v>
      </c>
      <c r="J296" s="6">
        <v>15720.2</v>
      </c>
      <c r="K296" s="75">
        <f>SUM(I296*1.19)</f>
        <v>16506.207375000002</v>
      </c>
      <c r="L296" s="28"/>
      <c r="M296" s="28"/>
      <c r="N296" s="28"/>
      <c r="O296" s="28" t="s">
        <v>695</v>
      </c>
      <c r="P296" s="31" t="s">
        <v>803</v>
      </c>
    </row>
    <row r="297" spans="1:16" ht="25.5" x14ac:dyDescent="0.25">
      <c r="A297" s="19" t="s">
        <v>620</v>
      </c>
      <c r="B297" s="19" t="s">
        <v>795</v>
      </c>
      <c r="C297" s="3" t="s">
        <v>780</v>
      </c>
      <c r="D297" s="20" t="s">
        <v>798</v>
      </c>
      <c r="E297" s="20" t="s">
        <v>801</v>
      </c>
      <c r="F297" s="6">
        <v>2173</v>
      </c>
      <c r="G297" s="75">
        <f t="shared" ref="G297:G305" si="44">SUM(F297*1.05)</f>
        <v>2281.65</v>
      </c>
      <c r="H297" s="6">
        <f>SUM(J297/1.19)</f>
        <v>2716.2521008403364</v>
      </c>
      <c r="I297" s="75">
        <f t="shared" si="43"/>
        <v>2852.0625</v>
      </c>
      <c r="J297" s="6">
        <v>3232.34</v>
      </c>
      <c r="K297" s="75">
        <f>SUM(I297*1.19)</f>
        <v>3393.9543749999998</v>
      </c>
      <c r="L297" s="28"/>
      <c r="M297" s="28"/>
      <c r="N297" s="28"/>
      <c r="O297" s="28" t="s">
        <v>695</v>
      </c>
      <c r="P297" s="31" t="s">
        <v>803</v>
      </c>
    </row>
    <row r="298" spans="1:16" ht="25.5" x14ac:dyDescent="0.25">
      <c r="A298" s="19" t="s">
        <v>620</v>
      </c>
      <c r="B298" s="19" t="s">
        <v>795</v>
      </c>
      <c r="C298" s="3" t="s">
        <v>781</v>
      </c>
      <c r="D298" s="20" t="s">
        <v>799</v>
      </c>
      <c r="E298" s="20" t="s">
        <v>802</v>
      </c>
      <c r="F298" s="6">
        <v>2618.1999999999998</v>
      </c>
      <c r="G298" s="75">
        <f t="shared" si="44"/>
        <v>2749.11</v>
      </c>
      <c r="H298" s="6">
        <f>SUM(J298/1.19)</f>
        <v>3272.747899159664</v>
      </c>
      <c r="I298" s="75">
        <f t="shared" si="43"/>
        <v>3436.3875000000003</v>
      </c>
      <c r="J298" s="6">
        <v>3894.57</v>
      </c>
      <c r="K298" s="75">
        <f>SUM(I298*1.19)</f>
        <v>4089.301125</v>
      </c>
      <c r="L298" s="28"/>
      <c r="M298" s="28"/>
      <c r="N298" s="28"/>
      <c r="O298" s="28" t="s">
        <v>695</v>
      </c>
      <c r="P298" s="31" t="s">
        <v>803</v>
      </c>
    </row>
    <row r="299" spans="1:16" x14ac:dyDescent="0.25">
      <c r="F299" s="6"/>
      <c r="G299" s="75"/>
      <c r="H299" s="6"/>
      <c r="I299" s="75"/>
      <c r="J299" s="6"/>
      <c r="K299" s="75"/>
      <c r="L299" s="28"/>
      <c r="M299" s="28"/>
      <c r="N299" s="28"/>
      <c r="O299" s="28"/>
    </row>
    <row r="300" spans="1:16" ht="25.5" x14ac:dyDescent="0.2">
      <c r="A300" s="19" t="s">
        <v>620</v>
      </c>
      <c r="B300" s="19" t="s">
        <v>804</v>
      </c>
      <c r="C300" s="19" t="s">
        <v>805</v>
      </c>
      <c r="D300" s="24" t="s">
        <v>807</v>
      </c>
      <c r="E300" s="24" t="s">
        <v>809</v>
      </c>
      <c r="F300" s="6">
        <v>3710</v>
      </c>
      <c r="G300" s="75">
        <f t="shared" si="44"/>
        <v>3895.5</v>
      </c>
      <c r="H300" s="6">
        <f>SUM(J300/1.19)</f>
        <v>4637.5042016806728</v>
      </c>
      <c r="I300" s="75">
        <f t="shared" si="43"/>
        <v>4869.375</v>
      </c>
      <c r="J300" s="6">
        <v>5518.63</v>
      </c>
      <c r="K300" s="75">
        <f>SUM(I300*1.19)</f>
        <v>5794.5562499999996</v>
      </c>
      <c r="L300" s="28"/>
      <c r="M300" s="28"/>
      <c r="N300" s="28" t="s">
        <v>695</v>
      </c>
      <c r="O300" s="28"/>
      <c r="P300" s="31" t="s">
        <v>810</v>
      </c>
    </row>
    <row r="301" spans="1:16" ht="15" x14ac:dyDescent="0.2">
      <c r="A301" s="19" t="s">
        <v>620</v>
      </c>
      <c r="B301" s="19" t="s">
        <v>804</v>
      </c>
      <c r="C301" s="19" t="s">
        <v>806</v>
      </c>
      <c r="D301" s="24" t="s">
        <v>808</v>
      </c>
      <c r="E301" s="24" t="s">
        <v>369</v>
      </c>
      <c r="F301" s="6">
        <v>636</v>
      </c>
      <c r="G301" s="75">
        <f t="shared" si="44"/>
        <v>667.80000000000007</v>
      </c>
      <c r="H301" s="6">
        <f>SUM(J301/1.19)</f>
        <v>795</v>
      </c>
      <c r="I301" s="75">
        <f t="shared" si="43"/>
        <v>834.75000000000011</v>
      </c>
      <c r="J301" s="6">
        <v>946.05</v>
      </c>
      <c r="K301" s="75">
        <f>SUM(I301*1.19)</f>
        <v>993.35250000000008</v>
      </c>
      <c r="L301" s="28"/>
      <c r="M301" s="28"/>
      <c r="N301" s="28"/>
      <c r="O301" s="28" t="s">
        <v>695</v>
      </c>
      <c r="P301" s="31" t="s">
        <v>810</v>
      </c>
    </row>
    <row r="302" spans="1:16" x14ac:dyDescent="0.25">
      <c r="F302" s="6"/>
      <c r="G302" s="75"/>
      <c r="H302" s="6"/>
      <c r="I302" s="75"/>
      <c r="J302" s="6"/>
      <c r="K302" s="75"/>
      <c r="L302" s="28"/>
      <c r="M302" s="28"/>
      <c r="N302" s="28"/>
      <c r="O302" s="28"/>
    </row>
    <row r="303" spans="1:16" ht="25.5" x14ac:dyDescent="0.25">
      <c r="A303" s="19" t="s">
        <v>620</v>
      </c>
      <c r="B303" s="19" t="s">
        <v>811</v>
      </c>
      <c r="C303" s="19" t="s">
        <v>812</v>
      </c>
      <c r="D303" s="52" t="s">
        <v>815</v>
      </c>
      <c r="E303" s="52" t="s">
        <v>816</v>
      </c>
      <c r="F303" s="6">
        <v>5510</v>
      </c>
      <c r="G303" s="75">
        <f t="shared" si="44"/>
        <v>5785.5</v>
      </c>
      <c r="H303" s="6">
        <f>SUM(J303/1.19)</f>
        <v>6887.5042016806719</v>
      </c>
      <c r="I303" s="75">
        <f t="shared" si="43"/>
        <v>7231.875</v>
      </c>
      <c r="J303" s="6">
        <v>8196.1299999999992</v>
      </c>
      <c r="K303" s="75">
        <f>SUM(I303*1.19)</f>
        <v>8605.9312499999996</v>
      </c>
      <c r="L303" s="29"/>
      <c r="M303" s="29"/>
      <c r="N303" s="29" t="s">
        <v>695</v>
      </c>
      <c r="O303" s="29"/>
      <c r="P303" s="31" t="s">
        <v>818</v>
      </c>
    </row>
    <row r="304" spans="1:16" ht="25.5" x14ac:dyDescent="0.2">
      <c r="A304" s="19" t="s">
        <v>620</v>
      </c>
      <c r="B304" s="19" t="s">
        <v>811</v>
      </c>
      <c r="C304" s="19" t="s">
        <v>813</v>
      </c>
      <c r="D304" s="24" t="s">
        <v>814</v>
      </c>
      <c r="E304" s="24" t="s">
        <v>817</v>
      </c>
      <c r="F304" s="6">
        <v>1800</v>
      </c>
      <c r="G304" s="75">
        <f t="shared" si="44"/>
        <v>1890</v>
      </c>
      <c r="H304" s="6">
        <f>SUM(J304/1.19)</f>
        <v>2250</v>
      </c>
      <c r="I304" s="75">
        <f t="shared" si="43"/>
        <v>2362.5</v>
      </c>
      <c r="J304" s="6">
        <v>2677.5</v>
      </c>
      <c r="K304" s="75">
        <f>SUM(I304*1.19)</f>
        <v>2811.375</v>
      </c>
      <c r="L304" s="29"/>
      <c r="M304" s="29"/>
      <c r="N304" s="29"/>
      <c r="O304" s="29" t="s">
        <v>1145</v>
      </c>
      <c r="P304" s="31" t="s">
        <v>818</v>
      </c>
    </row>
    <row r="305" spans="1:16" ht="15" x14ac:dyDescent="0.2">
      <c r="A305" s="19" t="s">
        <v>620</v>
      </c>
      <c r="B305" s="19" t="s">
        <v>811</v>
      </c>
      <c r="C305" s="19" t="s">
        <v>806</v>
      </c>
      <c r="D305" s="24" t="s">
        <v>288</v>
      </c>
      <c r="E305" s="24" t="s">
        <v>819</v>
      </c>
      <c r="F305" s="6">
        <v>636</v>
      </c>
      <c r="G305" s="75">
        <f t="shared" si="44"/>
        <v>667.80000000000007</v>
      </c>
      <c r="H305" s="6">
        <f>SUM(J305/1.19)</f>
        <v>795</v>
      </c>
      <c r="I305" s="75">
        <f t="shared" si="43"/>
        <v>834.75000000000011</v>
      </c>
      <c r="J305" s="6">
        <v>946.05</v>
      </c>
      <c r="K305" s="75">
        <f>SUM(I305*1.19)</f>
        <v>993.35250000000008</v>
      </c>
      <c r="L305" s="29"/>
      <c r="M305" s="29"/>
      <c r="N305" s="29"/>
      <c r="O305" s="29" t="s">
        <v>695</v>
      </c>
      <c r="P305" s="31" t="s">
        <v>820</v>
      </c>
    </row>
    <row r="306" spans="1:16" x14ac:dyDescent="0.25">
      <c r="F306" s="6"/>
      <c r="G306" s="75"/>
      <c r="H306" s="75"/>
      <c r="I306" s="75"/>
      <c r="J306" s="75"/>
      <c r="K306" s="75"/>
      <c r="L306" s="29"/>
      <c r="M306" s="29"/>
      <c r="N306" s="29"/>
      <c r="O306" s="29"/>
    </row>
    <row r="307" spans="1:16" ht="25.5" x14ac:dyDescent="0.25">
      <c r="A307" s="19" t="s">
        <v>1429</v>
      </c>
      <c r="B307" s="19" t="s">
        <v>1431</v>
      </c>
      <c r="C307" s="19" t="s">
        <v>1430</v>
      </c>
      <c r="D307" s="20" t="s">
        <v>1434</v>
      </c>
      <c r="E307" s="20" t="s">
        <v>1432</v>
      </c>
      <c r="F307" s="6"/>
      <c r="G307" s="75">
        <v>4026.75</v>
      </c>
      <c r="H307" s="75"/>
      <c r="I307" s="75">
        <f>SUM(G307*1.25)</f>
        <v>5033.4375</v>
      </c>
      <c r="J307" s="75"/>
      <c r="K307" s="75">
        <f>SUM(I307*1.19)</f>
        <v>5989.7906249999996</v>
      </c>
      <c r="L307" s="29"/>
      <c r="M307" s="29"/>
      <c r="N307" s="29"/>
      <c r="O307" s="29" t="s">
        <v>695</v>
      </c>
      <c r="P307" s="19" t="s">
        <v>1433</v>
      </c>
    </row>
    <row r="308" spans="1:16" x14ac:dyDescent="0.25">
      <c r="F308" s="6"/>
      <c r="G308" s="6"/>
      <c r="H308" s="6"/>
      <c r="I308" s="6"/>
      <c r="J308" s="6"/>
      <c r="K308" s="6"/>
      <c r="L308" s="29"/>
      <c r="M308" s="29"/>
      <c r="N308" s="29"/>
      <c r="O308" s="29"/>
    </row>
    <row r="309" spans="1:16" ht="25.5" x14ac:dyDescent="0.25">
      <c r="A309" s="19" t="s">
        <v>254</v>
      </c>
      <c r="B309" s="19" t="s">
        <v>255</v>
      </c>
      <c r="C309" s="19" t="s">
        <v>1348</v>
      </c>
      <c r="D309" s="20" t="s">
        <v>256</v>
      </c>
      <c r="E309" s="20" t="s">
        <v>257</v>
      </c>
      <c r="F309" s="6">
        <v>3233</v>
      </c>
      <c r="G309" s="75">
        <f>SUM(F309*1.05)</f>
        <v>3394.65</v>
      </c>
      <c r="H309" s="6">
        <f>SUM(J309/1.19)</f>
        <v>4041.2521008403364</v>
      </c>
      <c r="I309" s="75">
        <f>SUM(G309*1.25)</f>
        <v>4243.3125</v>
      </c>
      <c r="J309" s="6">
        <v>4809.09</v>
      </c>
      <c r="K309" s="75">
        <f>SUM(I309*1.19)</f>
        <v>5049.5418749999999</v>
      </c>
      <c r="L309" s="29"/>
      <c r="M309" s="29"/>
      <c r="N309" s="29"/>
      <c r="O309" s="29" t="s">
        <v>695</v>
      </c>
      <c r="P309" s="31" t="s">
        <v>274</v>
      </c>
    </row>
    <row r="310" spans="1:16" x14ac:dyDescent="0.25">
      <c r="F310" s="6"/>
      <c r="G310" s="75"/>
      <c r="H310" s="6"/>
      <c r="I310" s="75"/>
      <c r="J310" s="6"/>
      <c r="K310" s="75"/>
      <c r="L310" s="29"/>
      <c r="M310" s="29"/>
      <c r="N310" s="29"/>
      <c r="O310" s="29"/>
    </row>
    <row r="311" spans="1:16" ht="15" x14ac:dyDescent="0.25">
      <c r="A311" s="19" t="s">
        <v>254</v>
      </c>
      <c r="B311" s="19" t="s">
        <v>258</v>
      </c>
      <c r="C311" s="19" t="s">
        <v>259</v>
      </c>
      <c r="D311" s="20" t="s">
        <v>265</v>
      </c>
      <c r="E311" s="20" t="s">
        <v>262</v>
      </c>
      <c r="F311" s="6">
        <v>3169.4</v>
      </c>
      <c r="G311" s="75">
        <f t="shared" ref="G311:G317" si="45">SUM(F311*1.05)</f>
        <v>3327.8700000000003</v>
      </c>
      <c r="H311" s="6">
        <f>SUM(J311/1.19)</f>
        <v>3961.7478991596636</v>
      </c>
      <c r="I311" s="75">
        <f t="shared" ref="I311:I317" si="46">SUM(G311*1.25)</f>
        <v>4159.8375000000005</v>
      </c>
      <c r="J311" s="6">
        <v>4714.4799999999996</v>
      </c>
      <c r="K311" s="75">
        <f t="shared" ref="K311:K317" si="47">SUM(I311*1.19)</f>
        <v>4950.2066250000007</v>
      </c>
      <c r="L311" s="29"/>
      <c r="M311" s="29"/>
      <c r="N311" s="29"/>
      <c r="O311" s="29" t="s">
        <v>695</v>
      </c>
      <c r="P311" s="31" t="s">
        <v>273</v>
      </c>
    </row>
    <row r="312" spans="1:16" ht="38.25" x14ac:dyDescent="0.25">
      <c r="A312" s="19" t="s">
        <v>254</v>
      </c>
      <c r="B312" s="19" t="s">
        <v>258</v>
      </c>
      <c r="C312" s="19" t="s">
        <v>260</v>
      </c>
      <c r="D312" s="20" t="s">
        <v>266</v>
      </c>
      <c r="E312" s="20" t="s">
        <v>263</v>
      </c>
      <c r="F312" s="6">
        <v>2671.2</v>
      </c>
      <c r="G312" s="75">
        <f t="shared" si="45"/>
        <v>2804.7599999999998</v>
      </c>
      <c r="H312" s="6">
        <f>SUM(J312/1.19)</f>
        <v>3339</v>
      </c>
      <c r="I312" s="75">
        <f t="shared" si="46"/>
        <v>3505.95</v>
      </c>
      <c r="J312" s="6">
        <v>3973.41</v>
      </c>
      <c r="K312" s="75">
        <f t="shared" si="47"/>
        <v>4172.0805</v>
      </c>
      <c r="L312" s="29"/>
      <c r="M312" s="29"/>
      <c r="N312" s="29"/>
      <c r="O312" s="29" t="s">
        <v>695</v>
      </c>
      <c r="P312" s="31" t="s">
        <v>273</v>
      </c>
    </row>
    <row r="313" spans="1:16" ht="15" x14ac:dyDescent="0.25">
      <c r="A313" s="19" t="s">
        <v>254</v>
      </c>
      <c r="B313" s="19" t="s">
        <v>258</v>
      </c>
      <c r="C313" s="19" t="s">
        <v>261</v>
      </c>
      <c r="D313" s="20" t="s">
        <v>264</v>
      </c>
      <c r="E313" s="20" t="s">
        <v>264</v>
      </c>
      <c r="F313" s="6">
        <v>445.2</v>
      </c>
      <c r="G313" s="75">
        <f t="shared" si="45"/>
        <v>467.46</v>
      </c>
      <c r="H313" s="6">
        <f>SUM(J313/1.19)</f>
        <v>556.50420168067228</v>
      </c>
      <c r="I313" s="75">
        <f t="shared" si="46"/>
        <v>584.32499999999993</v>
      </c>
      <c r="J313" s="6">
        <v>662.24</v>
      </c>
      <c r="K313" s="75">
        <f t="shared" si="47"/>
        <v>695.34674999999993</v>
      </c>
      <c r="L313" s="29"/>
      <c r="M313" s="29"/>
      <c r="N313" s="29"/>
      <c r="O313" s="29" t="s">
        <v>695</v>
      </c>
      <c r="P313" s="31" t="s">
        <v>273</v>
      </c>
    </row>
    <row r="314" spans="1:16" x14ac:dyDescent="0.25">
      <c r="F314" s="6"/>
      <c r="G314" s="75"/>
      <c r="H314" s="6"/>
      <c r="I314" s="75"/>
      <c r="J314" s="6"/>
      <c r="K314" s="75"/>
      <c r="L314" s="29"/>
      <c r="M314" s="29"/>
      <c r="N314" s="29"/>
      <c r="O314" s="29"/>
    </row>
    <row r="315" spans="1:16" ht="15" x14ac:dyDescent="0.2">
      <c r="A315" s="19" t="s">
        <v>254</v>
      </c>
      <c r="B315" s="19" t="s">
        <v>267</v>
      </c>
      <c r="C315" s="19" t="s">
        <v>268</v>
      </c>
      <c r="D315" s="24" t="s">
        <v>265</v>
      </c>
      <c r="E315" s="24" t="s">
        <v>262</v>
      </c>
      <c r="F315" s="6">
        <v>3169.4</v>
      </c>
      <c r="G315" s="75">
        <f t="shared" si="45"/>
        <v>3327.8700000000003</v>
      </c>
      <c r="H315" s="6">
        <f>SUM(J315/1.19)</f>
        <v>3961.7478991596636</v>
      </c>
      <c r="I315" s="75">
        <f t="shared" si="46"/>
        <v>4159.8375000000005</v>
      </c>
      <c r="J315" s="6">
        <v>4714.4799999999996</v>
      </c>
      <c r="K315" s="75">
        <f t="shared" si="47"/>
        <v>4950.2066250000007</v>
      </c>
      <c r="L315" s="29"/>
      <c r="M315" s="29"/>
      <c r="N315" s="29"/>
      <c r="O315" s="29" t="s">
        <v>695</v>
      </c>
      <c r="P315" s="31" t="s">
        <v>272</v>
      </c>
    </row>
    <row r="316" spans="1:16" ht="38.25" x14ac:dyDescent="0.2">
      <c r="A316" s="19" t="s">
        <v>254</v>
      </c>
      <c r="B316" s="19" t="s">
        <v>267</v>
      </c>
      <c r="C316" s="19" t="s">
        <v>269</v>
      </c>
      <c r="D316" s="24" t="s">
        <v>266</v>
      </c>
      <c r="E316" s="24" t="s">
        <v>271</v>
      </c>
      <c r="F316" s="6">
        <v>2671.2</v>
      </c>
      <c r="G316" s="75">
        <f t="shared" si="45"/>
        <v>2804.7599999999998</v>
      </c>
      <c r="H316" s="6">
        <f>SUM(J316/1.19)</f>
        <v>3339</v>
      </c>
      <c r="I316" s="75">
        <f t="shared" si="46"/>
        <v>3505.95</v>
      </c>
      <c r="J316" s="6">
        <v>3973.41</v>
      </c>
      <c r="K316" s="75">
        <f t="shared" si="47"/>
        <v>4172.0805</v>
      </c>
      <c r="L316" s="29"/>
      <c r="M316" s="29"/>
      <c r="N316" s="29"/>
      <c r="O316" s="29" t="s">
        <v>695</v>
      </c>
      <c r="P316" s="31" t="s">
        <v>272</v>
      </c>
    </row>
    <row r="317" spans="1:16" ht="15" x14ac:dyDescent="0.2">
      <c r="A317" s="19" t="s">
        <v>254</v>
      </c>
      <c r="B317" s="19" t="s">
        <v>267</v>
      </c>
      <c r="C317" s="19" t="s">
        <v>270</v>
      </c>
      <c r="D317" s="24" t="s">
        <v>264</v>
      </c>
      <c r="E317" s="24" t="s">
        <v>264</v>
      </c>
      <c r="F317" s="6">
        <v>445.2</v>
      </c>
      <c r="G317" s="75">
        <f t="shared" si="45"/>
        <v>467.46</v>
      </c>
      <c r="H317" s="6">
        <f>SUM(J317/1.19)</f>
        <v>556.50420168067228</v>
      </c>
      <c r="I317" s="75">
        <f t="shared" si="46"/>
        <v>584.32499999999993</v>
      </c>
      <c r="J317" s="6">
        <v>662.24</v>
      </c>
      <c r="K317" s="75">
        <f t="shared" si="47"/>
        <v>695.34674999999993</v>
      </c>
      <c r="L317" s="29"/>
      <c r="M317" s="29"/>
      <c r="N317" s="29"/>
      <c r="O317" s="29" t="s">
        <v>695</v>
      </c>
      <c r="P317" s="31" t="s">
        <v>272</v>
      </c>
    </row>
    <row r="318" spans="1:16" x14ac:dyDescent="0.25">
      <c r="F318" s="6"/>
      <c r="G318" s="6"/>
      <c r="H318" s="6"/>
      <c r="I318" s="6"/>
      <c r="J318" s="6"/>
      <c r="K318" s="6"/>
      <c r="L318" s="29"/>
      <c r="M318" s="29"/>
      <c r="N318" s="29"/>
      <c r="O318" s="29"/>
    </row>
    <row r="319" spans="1:16" customFormat="1" ht="15" x14ac:dyDescent="0.25">
      <c r="A319" t="s">
        <v>1447</v>
      </c>
      <c r="B319" t="s">
        <v>1448</v>
      </c>
      <c r="C319" t="s">
        <v>1449</v>
      </c>
      <c r="D319" t="s">
        <v>1453</v>
      </c>
      <c r="E319" t="s">
        <v>1452</v>
      </c>
      <c r="G319" s="84">
        <v>5983.19</v>
      </c>
      <c r="H319" s="84"/>
      <c r="I319" s="84">
        <f>SUM(G319*1.25)</f>
        <v>7478.9874999999993</v>
      </c>
      <c r="J319" s="84"/>
      <c r="K319" s="84">
        <f>SUM(I319*1.19)</f>
        <v>8899.9951249999995</v>
      </c>
    </row>
    <row r="320" spans="1:16" customFormat="1" ht="15" x14ac:dyDescent="0.25">
      <c r="A320" t="s">
        <v>1447</v>
      </c>
      <c r="B320" t="s">
        <v>1448</v>
      </c>
      <c r="C320" t="s">
        <v>1450</v>
      </c>
      <c r="D320" t="s">
        <v>1454</v>
      </c>
      <c r="E320" t="s">
        <v>1456</v>
      </c>
      <c r="G320" s="87" t="s">
        <v>1439</v>
      </c>
      <c r="H320" s="87"/>
      <c r="I320" s="87" t="s">
        <v>1439</v>
      </c>
      <c r="J320" s="87"/>
      <c r="K320" s="87" t="s">
        <v>1439</v>
      </c>
    </row>
    <row r="321" spans="1:16" customFormat="1" ht="15" x14ac:dyDescent="0.25">
      <c r="A321" t="s">
        <v>1447</v>
      </c>
      <c r="B321" t="s">
        <v>1448</v>
      </c>
      <c r="C321" t="s">
        <v>1451</v>
      </c>
      <c r="D321" t="s">
        <v>1455</v>
      </c>
      <c r="E321" t="s">
        <v>1457</v>
      </c>
      <c r="G321" s="87" t="s">
        <v>1439</v>
      </c>
      <c r="H321" s="87" t="s">
        <v>1439</v>
      </c>
      <c r="I321" s="87" t="s">
        <v>1439</v>
      </c>
      <c r="J321" s="87" t="s">
        <v>1439</v>
      </c>
      <c r="K321" s="87" t="s">
        <v>1439</v>
      </c>
    </row>
    <row r="322" spans="1:16" s="8" customFormat="1" x14ac:dyDescent="0.25">
      <c r="F322" s="46"/>
      <c r="G322" s="76"/>
      <c r="H322" s="46"/>
      <c r="I322" s="76"/>
      <c r="J322" s="46"/>
      <c r="K322" s="76"/>
      <c r="L322" s="37"/>
      <c r="M322" s="37"/>
      <c r="N322" s="37"/>
      <c r="O322" s="37"/>
    </row>
    <row r="323" spans="1:16" s="8" customFormat="1" ht="150" x14ac:dyDescent="0.25">
      <c r="A323" s="8" t="s">
        <v>821</v>
      </c>
      <c r="B323" s="8" t="s">
        <v>822</v>
      </c>
      <c r="C323" s="8" t="s">
        <v>1146</v>
      </c>
      <c r="D323" s="8" t="s">
        <v>827</v>
      </c>
      <c r="E323" s="8" t="s">
        <v>828</v>
      </c>
      <c r="F323" s="46">
        <v>2480.67</v>
      </c>
      <c r="G323" s="76">
        <f>SUM(F323*1.05)</f>
        <v>2604.7035000000001</v>
      </c>
      <c r="H323" s="46">
        <f>SUM(J323/1.19)</f>
        <v>3100.840336134454</v>
      </c>
      <c r="I323" s="76">
        <f>SUM(G323*1.25)</f>
        <v>3255.879375</v>
      </c>
      <c r="J323" s="46">
        <v>3690</v>
      </c>
      <c r="K323" s="76">
        <f>SUM(I323*1.19)</f>
        <v>3874.4964562499999</v>
      </c>
      <c r="L323" s="37"/>
      <c r="M323" s="37" t="s">
        <v>695</v>
      </c>
      <c r="N323" s="37"/>
      <c r="O323" s="37"/>
      <c r="P323" s="43" t="s">
        <v>829</v>
      </c>
    </row>
    <row r="324" spans="1:16" s="8" customFormat="1" x14ac:dyDescent="0.25">
      <c r="F324" s="46"/>
      <c r="G324" s="76"/>
      <c r="H324" s="46"/>
      <c r="I324" s="76"/>
      <c r="J324" s="46"/>
      <c r="K324" s="76"/>
      <c r="L324" s="37"/>
      <c r="M324" s="37"/>
      <c r="N324" s="37"/>
      <c r="O324" s="37"/>
    </row>
    <row r="325" spans="1:16" s="8" customFormat="1" ht="150" x14ac:dyDescent="0.25">
      <c r="A325" s="8" t="s">
        <v>821</v>
      </c>
      <c r="B325" s="8" t="s">
        <v>823</v>
      </c>
      <c r="C325" s="8" t="s">
        <v>825</v>
      </c>
      <c r="D325" s="8" t="s">
        <v>827</v>
      </c>
      <c r="E325" s="8" t="s">
        <v>828</v>
      </c>
      <c r="F325" s="46">
        <v>2480.67</v>
      </c>
      <c r="G325" s="76">
        <f t="shared" ref="G325:G401" si="48">SUM(F325*1.05)</f>
        <v>2604.7035000000001</v>
      </c>
      <c r="H325" s="46">
        <f>SUM(J325/1.19)</f>
        <v>3100.840336134454</v>
      </c>
      <c r="I325" s="76">
        <f t="shared" ref="I325:I401" si="49">SUM(G325*1.25)</f>
        <v>3255.879375</v>
      </c>
      <c r="J325" s="46">
        <v>3690</v>
      </c>
      <c r="K325" s="76">
        <f t="shared" ref="K325:K401" si="50">SUM(I325*1.19)</f>
        <v>3874.4964562499999</v>
      </c>
      <c r="L325" s="37"/>
      <c r="M325" s="37" t="s">
        <v>695</v>
      </c>
      <c r="N325" s="37"/>
      <c r="O325" s="37"/>
      <c r="P325" s="43" t="s">
        <v>829</v>
      </c>
    </row>
    <row r="326" spans="1:16" s="8" customFormat="1" x14ac:dyDescent="0.25">
      <c r="F326" s="46"/>
      <c r="G326" s="76"/>
      <c r="H326" s="46"/>
      <c r="I326" s="76"/>
      <c r="J326" s="46"/>
      <c r="K326" s="76"/>
      <c r="L326" s="37"/>
      <c r="M326" s="37"/>
      <c r="N326" s="37"/>
      <c r="O326" s="37"/>
    </row>
    <row r="327" spans="1:16" s="8" customFormat="1" ht="150" x14ac:dyDescent="0.25">
      <c r="A327" s="8" t="s">
        <v>821</v>
      </c>
      <c r="B327" s="8" t="s">
        <v>824</v>
      </c>
      <c r="C327" s="8" t="s">
        <v>826</v>
      </c>
      <c r="D327" s="8" t="s">
        <v>827</v>
      </c>
      <c r="E327" s="8" t="s">
        <v>828</v>
      </c>
      <c r="F327" s="46">
        <v>2480.67</v>
      </c>
      <c r="G327" s="76">
        <f t="shared" si="48"/>
        <v>2604.7035000000001</v>
      </c>
      <c r="H327" s="46">
        <f>SUM(J327/1.19)</f>
        <v>3100.840336134454</v>
      </c>
      <c r="I327" s="76">
        <f t="shared" si="49"/>
        <v>3255.879375</v>
      </c>
      <c r="J327" s="46">
        <v>3690</v>
      </c>
      <c r="K327" s="76">
        <f t="shared" si="50"/>
        <v>3874.4964562499999</v>
      </c>
      <c r="L327" s="37"/>
      <c r="M327" s="37" t="s">
        <v>695</v>
      </c>
      <c r="N327" s="37"/>
      <c r="O327" s="37"/>
      <c r="P327" s="43" t="s">
        <v>829</v>
      </c>
    </row>
    <row r="328" spans="1:16" s="8" customFormat="1" x14ac:dyDescent="0.25">
      <c r="F328" s="46"/>
      <c r="G328" s="76"/>
      <c r="H328" s="46"/>
      <c r="I328" s="76"/>
      <c r="J328" s="46"/>
      <c r="K328" s="76"/>
      <c r="L328" s="37"/>
      <c r="M328" s="37"/>
      <c r="N328" s="37"/>
      <c r="O328" s="37"/>
    </row>
    <row r="329" spans="1:16" s="8" customFormat="1" ht="38.25" x14ac:dyDescent="0.25">
      <c r="A329" s="8" t="s">
        <v>821</v>
      </c>
      <c r="B329" s="30" t="s">
        <v>1262</v>
      </c>
      <c r="C329" s="30" t="s">
        <v>1261</v>
      </c>
      <c r="D329" s="8" t="s">
        <v>1263</v>
      </c>
      <c r="E329" s="8" t="s">
        <v>1264</v>
      </c>
      <c r="F329" s="46">
        <v>3018.49</v>
      </c>
      <c r="G329" s="76">
        <f t="shared" si="48"/>
        <v>3169.4144999999999</v>
      </c>
      <c r="H329" s="46">
        <f>SUM(J329/1.19)</f>
        <v>3773.1092436974791</v>
      </c>
      <c r="I329" s="76">
        <f t="shared" si="49"/>
        <v>3961.7681249999996</v>
      </c>
      <c r="J329" s="46">
        <v>4490</v>
      </c>
      <c r="K329" s="76">
        <f t="shared" si="50"/>
        <v>4714.5040687499995</v>
      </c>
      <c r="L329" s="37"/>
      <c r="M329" s="37"/>
      <c r="N329" s="37"/>
      <c r="O329" s="37" t="s">
        <v>695</v>
      </c>
    </row>
    <row r="330" spans="1:16" s="8" customFormat="1" x14ac:dyDescent="0.25">
      <c r="F330" s="46"/>
      <c r="G330" s="76"/>
      <c r="H330" s="46"/>
      <c r="I330" s="76"/>
      <c r="J330" s="46"/>
      <c r="K330" s="76"/>
      <c r="L330" s="37"/>
      <c r="M330" s="37"/>
      <c r="N330" s="37"/>
      <c r="O330" s="37"/>
    </row>
    <row r="331" spans="1:16" s="8" customFormat="1" ht="165" x14ac:dyDescent="0.25">
      <c r="A331" s="8" t="s">
        <v>821</v>
      </c>
      <c r="B331" s="8" t="s">
        <v>851</v>
      </c>
      <c r="C331" s="8" t="s">
        <v>830</v>
      </c>
      <c r="D331" s="8" t="s">
        <v>832</v>
      </c>
      <c r="E331" s="8" t="s">
        <v>835</v>
      </c>
      <c r="F331" s="46">
        <v>3233</v>
      </c>
      <c r="G331" s="76">
        <f t="shared" si="48"/>
        <v>3394.65</v>
      </c>
      <c r="H331" s="46">
        <f t="shared" ref="H331:H401" si="51">SUM(J331/1.19)</f>
        <v>4041.2521008403364</v>
      </c>
      <c r="I331" s="76">
        <f t="shared" si="49"/>
        <v>4243.3125</v>
      </c>
      <c r="J331" s="46">
        <v>4809.09</v>
      </c>
      <c r="K331" s="76">
        <f t="shared" si="50"/>
        <v>5049.5418749999999</v>
      </c>
      <c r="L331" s="37"/>
      <c r="M331" s="37"/>
      <c r="N331" s="37"/>
      <c r="O331" s="37" t="s">
        <v>695</v>
      </c>
      <c r="P331" s="43" t="s">
        <v>840</v>
      </c>
    </row>
    <row r="332" spans="1:16" s="8" customFormat="1" ht="165" x14ac:dyDescent="0.25">
      <c r="A332" s="8" t="s">
        <v>821</v>
      </c>
      <c r="B332" s="8" t="s">
        <v>851</v>
      </c>
      <c r="C332" s="8" t="s">
        <v>834</v>
      </c>
      <c r="D332" s="8" t="s">
        <v>831</v>
      </c>
      <c r="E332" s="8" t="s">
        <v>836</v>
      </c>
      <c r="F332" s="46">
        <v>901</v>
      </c>
      <c r="G332" s="76">
        <f t="shared" si="48"/>
        <v>946.05000000000007</v>
      </c>
      <c r="H332" s="46">
        <f t="shared" si="51"/>
        <v>1126.2521008403362</v>
      </c>
      <c r="I332" s="76">
        <f t="shared" si="49"/>
        <v>1182.5625</v>
      </c>
      <c r="J332" s="46">
        <v>1340.24</v>
      </c>
      <c r="K332" s="76">
        <f t="shared" si="50"/>
        <v>1407.2493749999999</v>
      </c>
      <c r="L332" s="37"/>
      <c r="M332" s="37"/>
      <c r="N332" s="37" t="s">
        <v>695</v>
      </c>
      <c r="O332" s="37"/>
      <c r="P332" s="43" t="s">
        <v>840</v>
      </c>
    </row>
    <row r="333" spans="1:16" s="8" customFormat="1" ht="165" x14ac:dyDescent="0.25">
      <c r="A333" s="8" t="s">
        <v>821</v>
      </c>
      <c r="B333" s="8" t="s">
        <v>851</v>
      </c>
      <c r="C333" s="8" t="s">
        <v>839</v>
      </c>
      <c r="D333" s="8" t="s">
        <v>833</v>
      </c>
      <c r="E333" s="8" t="s">
        <v>837</v>
      </c>
      <c r="F333" s="79" t="s">
        <v>1191</v>
      </c>
      <c r="G333" s="79" t="s">
        <v>1191</v>
      </c>
      <c r="H333" s="79" t="s">
        <v>1191</v>
      </c>
      <c r="I333" s="79" t="s">
        <v>1191</v>
      </c>
      <c r="J333" s="79" t="s">
        <v>1191</v>
      </c>
      <c r="K333" s="79" t="s">
        <v>1191</v>
      </c>
      <c r="L333" s="37"/>
      <c r="M333" s="37"/>
      <c r="N333" s="37" t="s">
        <v>695</v>
      </c>
      <c r="O333" s="37"/>
      <c r="P333" s="43" t="s">
        <v>840</v>
      </c>
    </row>
    <row r="334" spans="1:16" s="8" customFormat="1" ht="165" x14ac:dyDescent="0.25">
      <c r="A334" s="8" t="s">
        <v>821</v>
      </c>
      <c r="B334" s="8" t="s">
        <v>851</v>
      </c>
      <c r="C334" s="8" t="s">
        <v>838</v>
      </c>
      <c r="D334" s="8" t="s">
        <v>1153</v>
      </c>
      <c r="E334" s="8" t="s">
        <v>1154</v>
      </c>
      <c r="F334" s="46">
        <v>3604</v>
      </c>
      <c r="G334" s="76">
        <f t="shared" si="48"/>
        <v>3784.2000000000003</v>
      </c>
      <c r="H334" s="46">
        <f t="shared" si="51"/>
        <v>4505</v>
      </c>
      <c r="I334" s="76">
        <f t="shared" si="49"/>
        <v>4730.25</v>
      </c>
      <c r="J334" s="46">
        <v>5360.95</v>
      </c>
      <c r="K334" s="76">
        <f t="shared" si="50"/>
        <v>5628.9974999999995</v>
      </c>
      <c r="L334" s="37"/>
      <c r="M334" s="37"/>
      <c r="N334" s="37" t="s">
        <v>695</v>
      </c>
      <c r="O334" s="37"/>
      <c r="P334" s="43" t="s">
        <v>840</v>
      </c>
    </row>
    <row r="335" spans="1:16" s="8" customFormat="1" ht="165" x14ac:dyDescent="0.25">
      <c r="A335" s="8" t="s">
        <v>821</v>
      </c>
      <c r="B335" s="8" t="s">
        <v>851</v>
      </c>
      <c r="C335" s="8" t="s">
        <v>843</v>
      </c>
      <c r="D335" s="8" t="s">
        <v>844</v>
      </c>
      <c r="E335" s="8" t="s">
        <v>841</v>
      </c>
      <c r="F335" s="46">
        <v>3233</v>
      </c>
      <c r="G335" s="76">
        <f t="shared" si="48"/>
        <v>3394.65</v>
      </c>
      <c r="H335" s="46">
        <f t="shared" si="51"/>
        <v>4041.2521008403364</v>
      </c>
      <c r="I335" s="76">
        <f t="shared" si="49"/>
        <v>4243.3125</v>
      </c>
      <c r="J335" s="46">
        <v>4809.09</v>
      </c>
      <c r="K335" s="76">
        <f t="shared" si="50"/>
        <v>5049.5418749999999</v>
      </c>
      <c r="L335" s="37"/>
      <c r="M335" s="37"/>
      <c r="N335" s="37"/>
      <c r="O335" s="37" t="s">
        <v>695</v>
      </c>
      <c r="P335" s="43" t="s">
        <v>840</v>
      </c>
    </row>
    <row r="336" spans="1:16" s="8" customFormat="1" ht="165" x14ac:dyDescent="0.25">
      <c r="A336" s="8" t="s">
        <v>821</v>
      </c>
      <c r="B336" s="8" t="s">
        <v>851</v>
      </c>
      <c r="C336" s="8" t="s">
        <v>830</v>
      </c>
      <c r="D336" s="8" t="s">
        <v>845</v>
      </c>
      <c r="E336" s="8" t="s">
        <v>842</v>
      </c>
      <c r="F336" s="46">
        <v>3604</v>
      </c>
      <c r="G336" s="76">
        <f t="shared" si="48"/>
        <v>3784.2000000000003</v>
      </c>
      <c r="H336" s="46">
        <f t="shared" si="51"/>
        <v>4505</v>
      </c>
      <c r="I336" s="76">
        <f t="shared" si="49"/>
        <v>4730.25</v>
      </c>
      <c r="J336" s="46">
        <v>5360.95</v>
      </c>
      <c r="K336" s="76">
        <f t="shared" si="50"/>
        <v>5628.9974999999995</v>
      </c>
      <c r="L336" s="37"/>
      <c r="M336" s="37"/>
      <c r="N336" s="37"/>
      <c r="O336" s="37" t="s">
        <v>695</v>
      </c>
      <c r="P336" s="43" t="s">
        <v>840</v>
      </c>
    </row>
    <row r="337" spans="1:16" s="8" customFormat="1" ht="25.5" x14ac:dyDescent="0.25">
      <c r="A337" s="8" t="s">
        <v>821</v>
      </c>
      <c r="B337" s="8" t="s">
        <v>851</v>
      </c>
      <c r="C337" s="8" t="s">
        <v>1268</v>
      </c>
      <c r="D337" s="8" t="s">
        <v>1269</v>
      </c>
      <c r="E337" s="8" t="s">
        <v>1270</v>
      </c>
      <c r="F337" s="46">
        <v>530</v>
      </c>
      <c r="G337" s="76">
        <f t="shared" si="48"/>
        <v>556.5</v>
      </c>
      <c r="H337" s="46">
        <f>SUM(F337*1.2)</f>
        <v>636</v>
      </c>
      <c r="I337" s="76">
        <f t="shared" si="49"/>
        <v>695.625</v>
      </c>
      <c r="J337" s="46">
        <f>SUM(H337*1.19)</f>
        <v>756.83999999999992</v>
      </c>
      <c r="K337" s="76">
        <f t="shared" si="50"/>
        <v>827.79374999999993</v>
      </c>
      <c r="L337" s="37"/>
      <c r="M337" s="37"/>
      <c r="N337" s="37"/>
      <c r="O337" s="37" t="s">
        <v>695</v>
      </c>
      <c r="P337" s="43"/>
    </row>
    <row r="338" spans="1:16" s="8" customFormat="1" ht="15" x14ac:dyDescent="0.25">
      <c r="A338" s="8" t="s">
        <v>821</v>
      </c>
      <c r="B338" s="8" t="s">
        <v>851</v>
      </c>
      <c r="C338" s="8" t="s">
        <v>1271</v>
      </c>
      <c r="D338" s="8" t="s">
        <v>1272</v>
      </c>
      <c r="E338" s="8" t="s">
        <v>1273</v>
      </c>
      <c r="F338" s="46">
        <v>530</v>
      </c>
      <c r="G338" s="76">
        <f t="shared" si="48"/>
        <v>556.5</v>
      </c>
      <c r="H338" s="46">
        <v>636</v>
      </c>
      <c r="I338" s="76">
        <f t="shared" si="49"/>
        <v>695.625</v>
      </c>
      <c r="J338" s="46">
        <v>756.84</v>
      </c>
      <c r="K338" s="76">
        <f t="shared" si="50"/>
        <v>827.79374999999993</v>
      </c>
      <c r="L338" s="37"/>
      <c r="M338" s="37"/>
      <c r="N338" s="37"/>
      <c r="O338" s="37"/>
      <c r="P338" s="43"/>
    </row>
    <row r="339" spans="1:16" s="8" customFormat="1" x14ac:dyDescent="0.25">
      <c r="B339" s="26"/>
      <c r="F339" s="46"/>
      <c r="G339" s="76"/>
      <c r="H339" s="46"/>
      <c r="I339" s="76"/>
      <c r="J339" s="46"/>
      <c r="K339" s="76"/>
      <c r="L339" s="37"/>
      <c r="M339" s="37"/>
      <c r="N339" s="37"/>
      <c r="O339" s="37"/>
    </row>
    <row r="340" spans="1:16" s="8" customFormat="1" ht="165" x14ac:dyDescent="0.25">
      <c r="A340" s="8" t="s">
        <v>821</v>
      </c>
      <c r="B340" s="3" t="s">
        <v>1378</v>
      </c>
      <c r="C340" s="8" t="s">
        <v>846</v>
      </c>
      <c r="D340" s="8" t="s">
        <v>849</v>
      </c>
      <c r="E340" s="8" t="s">
        <v>850</v>
      </c>
      <c r="F340" s="46">
        <v>3233</v>
      </c>
      <c r="G340" s="76">
        <f t="shared" si="48"/>
        <v>3394.65</v>
      </c>
      <c r="H340" s="46">
        <f t="shared" si="51"/>
        <v>4041.2521008403364</v>
      </c>
      <c r="I340" s="76">
        <f t="shared" si="49"/>
        <v>4243.3125</v>
      </c>
      <c r="J340" s="46">
        <v>4809.09</v>
      </c>
      <c r="K340" s="76">
        <f t="shared" si="50"/>
        <v>5049.5418749999999</v>
      </c>
      <c r="L340" s="37"/>
      <c r="M340" s="37" t="s">
        <v>695</v>
      </c>
      <c r="N340" s="37"/>
      <c r="O340" s="37"/>
      <c r="P340" s="43" t="s">
        <v>848</v>
      </c>
    </row>
    <row r="341" spans="1:16" s="8" customFormat="1" x14ac:dyDescent="0.25">
      <c r="E341" s="27"/>
      <c r="F341" s="46"/>
      <c r="G341" s="76"/>
      <c r="H341" s="46"/>
      <c r="I341" s="76"/>
      <c r="J341" s="46"/>
      <c r="K341" s="76"/>
      <c r="L341" s="37"/>
      <c r="M341" s="37"/>
      <c r="N341" s="37"/>
      <c r="O341" s="37"/>
    </row>
    <row r="342" spans="1:16" s="8" customFormat="1" ht="135" x14ac:dyDescent="0.25">
      <c r="A342" s="8" t="s">
        <v>821</v>
      </c>
      <c r="B342" s="3" t="s">
        <v>855</v>
      </c>
      <c r="C342" s="8" t="s">
        <v>854</v>
      </c>
      <c r="D342" s="8" t="s">
        <v>853</v>
      </c>
      <c r="E342" s="8" t="s">
        <v>852</v>
      </c>
      <c r="F342" s="46">
        <v>3445</v>
      </c>
      <c r="G342" s="76">
        <f t="shared" si="48"/>
        <v>3617.25</v>
      </c>
      <c r="H342" s="46">
        <f t="shared" si="51"/>
        <v>4306.2521008403364</v>
      </c>
      <c r="I342" s="76">
        <f t="shared" si="49"/>
        <v>4521.5625</v>
      </c>
      <c r="J342" s="46">
        <v>5124.4399999999996</v>
      </c>
      <c r="K342" s="76">
        <f t="shared" si="50"/>
        <v>5380.6593750000002</v>
      </c>
      <c r="L342" s="37"/>
      <c r="M342" s="37"/>
      <c r="N342" s="37"/>
      <c r="O342" s="37" t="s">
        <v>695</v>
      </c>
      <c r="P342" s="43" t="s">
        <v>856</v>
      </c>
    </row>
    <row r="343" spans="1:16" s="8" customFormat="1" ht="15" x14ac:dyDescent="0.25">
      <c r="A343" s="8" t="s">
        <v>821</v>
      </c>
      <c r="B343" s="3" t="s">
        <v>855</v>
      </c>
      <c r="C343" s="8" t="s">
        <v>1416</v>
      </c>
      <c r="D343" s="8" t="s">
        <v>1414</v>
      </c>
      <c r="E343" s="8" t="s">
        <v>1418</v>
      </c>
      <c r="F343" s="46"/>
      <c r="G343" s="76">
        <v>1673.95</v>
      </c>
      <c r="H343" s="46"/>
      <c r="I343" s="76">
        <f>SUM(G343*1.25)</f>
        <v>2092.4375</v>
      </c>
      <c r="J343" s="46"/>
      <c r="K343" s="76">
        <f>SUM(I343*1.19)</f>
        <v>2490.0006249999997</v>
      </c>
      <c r="L343" s="37"/>
      <c r="M343" s="37"/>
      <c r="N343" s="37"/>
      <c r="O343" s="37"/>
      <c r="P343" s="43"/>
    </row>
    <row r="344" spans="1:16" s="8" customFormat="1" ht="15" x14ac:dyDescent="0.25">
      <c r="A344" s="8" t="s">
        <v>821</v>
      </c>
      <c r="B344" s="3" t="s">
        <v>855</v>
      </c>
      <c r="C344" s="8" t="s">
        <v>1417</v>
      </c>
      <c r="D344" s="8" t="s">
        <v>1415</v>
      </c>
      <c r="E344" s="8" t="s">
        <v>1419</v>
      </c>
      <c r="F344" s="46"/>
      <c r="G344" s="76">
        <v>1673.95</v>
      </c>
      <c r="H344" s="46"/>
      <c r="I344" s="76">
        <v>2092.44</v>
      </c>
      <c r="J344" s="46"/>
      <c r="K344" s="76">
        <v>2490</v>
      </c>
      <c r="L344" s="37"/>
      <c r="M344" s="37"/>
      <c r="N344" s="37"/>
      <c r="O344" s="37"/>
      <c r="P344" s="43"/>
    </row>
    <row r="345" spans="1:16" s="8" customFormat="1" ht="15" x14ac:dyDescent="0.25">
      <c r="A345" s="8" t="s">
        <v>821</v>
      </c>
      <c r="B345" s="3" t="s">
        <v>855</v>
      </c>
      <c r="C345" s="8" t="s">
        <v>1421</v>
      </c>
      <c r="D345" s="8" t="s">
        <v>1420</v>
      </c>
      <c r="E345" s="8" t="s">
        <v>1458</v>
      </c>
      <c r="F345" s="46"/>
      <c r="G345" s="76">
        <f>SUM(I345/1.25)</f>
        <v>867.22689075630262</v>
      </c>
      <c r="H345" s="46"/>
      <c r="I345" s="76">
        <f>SUM(K345/1.19)</f>
        <v>1084.0336134453783</v>
      </c>
      <c r="J345" s="46"/>
      <c r="K345" s="76">
        <v>1290</v>
      </c>
      <c r="L345" s="37"/>
      <c r="M345" s="37"/>
      <c r="N345" s="37"/>
      <c r="O345" s="37"/>
      <c r="P345" s="43"/>
    </row>
    <row r="346" spans="1:16" s="8" customFormat="1" x14ac:dyDescent="0.25">
      <c r="F346" s="46"/>
      <c r="G346" s="76"/>
      <c r="H346" s="46"/>
      <c r="I346" s="76"/>
      <c r="J346" s="46"/>
      <c r="K346" s="76"/>
      <c r="L346" s="37"/>
      <c r="M346" s="37"/>
      <c r="N346" s="37"/>
      <c r="O346" s="37"/>
    </row>
    <row r="347" spans="1:16" s="8" customFormat="1" ht="135" x14ac:dyDescent="0.25">
      <c r="A347" s="8" t="s">
        <v>821</v>
      </c>
      <c r="B347" s="3" t="s">
        <v>1119</v>
      </c>
      <c r="C347" s="8" t="s">
        <v>857</v>
      </c>
      <c r="D347" s="8" t="s">
        <v>858</v>
      </c>
      <c r="E347" s="8" t="s">
        <v>859</v>
      </c>
      <c r="F347" s="46">
        <v>3286</v>
      </c>
      <c r="G347" s="76">
        <f t="shared" si="48"/>
        <v>3450.3</v>
      </c>
      <c r="H347" s="46">
        <f t="shared" si="51"/>
        <v>4107.5042016806728</v>
      </c>
      <c r="I347" s="76">
        <f t="shared" si="49"/>
        <v>4312.875</v>
      </c>
      <c r="J347" s="46">
        <v>4887.93</v>
      </c>
      <c r="K347" s="76">
        <f t="shared" si="50"/>
        <v>5132.32125</v>
      </c>
      <c r="L347" s="37"/>
      <c r="M347" s="37"/>
      <c r="N347" s="37"/>
      <c r="O347" s="37" t="s">
        <v>695</v>
      </c>
      <c r="P347" s="43" t="s">
        <v>863</v>
      </c>
    </row>
    <row r="348" spans="1:16" s="8" customFormat="1" x14ac:dyDescent="0.25">
      <c r="F348" s="46"/>
      <c r="G348" s="76"/>
      <c r="H348" s="46"/>
      <c r="I348" s="76"/>
      <c r="J348" s="46"/>
      <c r="K348" s="76"/>
      <c r="L348" s="37"/>
      <c r="M348" s="37"/>
      <c r="N348" s="37"/>
      <c r="O348" s="37"/>
    </row>
    <row r="349" spans="1:16" s="8" customFormat="1" ht="165" x14ac:dyDescent="0.25">
      <c r="A349" s="8" t="s">
        <v>821</v>
      </c>
      <c r="B349" s="3" t="s">
        <v>864</v>
      </c>
      <c r="C349" s="8" t="s">
        <v>860</v>
      </c>
      <c r="D349" s="8" t="s">
        <v>861</v>
      </c>
      <c r="E349" s="8" t="s">
        <v>859</v>
      </c>
      <c r="F349" s="46">
        <v>3286</v>
      </c>
      <c r="G349" s="76">
        <f t="shared" si="48"/>
        <v>3450.3</v>
      </c>
      <c r="H349" s="46">
        <f t="shared" si="51"/>
        <v>4107.5042016806728</v>
      </c>
      <c r="I349" s="76">
        <f t="shared" si="49"/>
        <v>4312.875</v>
      </c>
      <c r="J349" s="46">
        <v>4887.93</v>
      </c>
      <c r="K349" s="76">
        <f t="shared" si="50"/>
        <v>5132.32125</v>
      </c>
      <c r="L349" s="37"/>
      <c r="M349" s="37"/>
      <c r="N349" s="37"/>
      <c r="O349" s="37" t="s">
        <v>695</v>
      </c>
      <c r="P349" s="43" t="s">
        <v>862</v>
      </c>
    </row>
    <row r="350" spans="1:16" s="8" customFormat="1" ht="15" x14ac:dyDescent="0.25">
      <c r="A350" s="8" t="s">
        <v>821</v>
      </c>
      <c r="B350" s="3" t="s">
        <v>864</v>
      </c>
      <c r="C350" s="8" t="s">
        <v>1416</v>
      </c>
      <c r="D350" s="8" t="s">
        <v>1414</v>
      </c>
      <c r="E350" s="8" t="s">
        <v>1418</v>
      </c>
      <c r="F350" s="46"/>
      <c r="G350" s="76">
        <v>1673.95</v>
      </c>
      <c r="H350" s="46"/>
      <c r="I350" s="76">
        <f>SUM(G350*1.25)</f>
        <v>2092.4375</v>
      </c>
      <c r="J350" s="46"/>
      <c r="K350" s="76">
        <f>SUM(I350*1.19)</f>
        <v>2490.0006249999997</v>
      </c>
      <c r="L350" s="37"/>
      <c r="M350" s="37"/>
      <c r="N350" s="37"/>
      <c r="O350" s="37"/>
      <c r="P350" s="43"/>
    </row>
    <row r="351" spans="1:16" s="8" customFormat="1" ht="15" x14ac:dyDescent="0.25">
      <c r="A351" s="8" t="s">
        <v>821</v>
      </c>
      <c r="B351" s="3" t="s">
        <v>864</v>
      </c>
      <c r="C351" s="8" t="s">
        <v>1417</v>
      </c>
      <c r="D351" s="8" t="s">
        <v>1415</v>
      </c>
      <c r="E351" s="8" t="s">
        <v>1419</v>
      </c>
      <c r="F351" s="46"/>
      <c r="G351" s="76">
        <v>1673.95</v>
      </c>
      <c r="H351" s="46"/>
      <c r="I351" s="76">
        <v>2092.44</v>
      </c>
      <c r="J351" s="46"/>
      <c r="K351" s="76">
        <v>2490</v>
      </c>
      <c r="L351" s="37"/>
      <c r="M351" s="37"/>
      <c r="N351" s="37"/>
      <c r="O351" s="37"/>
      <c r="P351" s="43"/>
    </row>
    <row r="352" spans="1:16" s="8" customFormat="1" ht="15" x14ac:dyDescent="0.25">
      <c r="A352" s="8" t="s">
        <v>821</v>
      </c>
      <c r="B352" s="3" t="s">
        <v>864</v>
      </c>
      <c r="C352" s="8" t="s">
        <v>1421</v>
      </c>
      <c r="D352" s="8" t="s">
        <v>1420</v>
      </c>
      <c r="E352" s="8" t="s">
        <v>1458</v>
      </c>
      <c r="F352" s="46"/>
      <c r="G352" s="76">
        <f>SUM(I352/1.25)</f>
        <v>867.22689075630262</v>
      </c>
      <c r="H352" s="46"/>
      <c r="I352" s="76">
        <f>SUM(K352/1.19)</f>
        <v>1084.0336134453783</v>
      </c>
      <c r="J352" s="46"/>
      <c r="K352" s="76">
        <v>1290</v>
      </c>
      <c r="L352" s="37"/>
      <c r="M352" s="37"/>
      <c r="N352" s="37"/>
      <c r="O352" s="37"/>
      <c r="P352" s="43"/>
    </row>
    <row r="353" spans="1:16" s="8" customFormat="1" ht="15" x14ac:dyDescent="0.25">
      <c r="B353" s="3"/>
      <c r="F353" s="46"/>
      <c r="G353" s="76"/>
      <c r="H353" s="46"/>
      <c r="I353" s="76"/>
      <c r="J353" s="46"/>
      <c r="K353" s="76"/>
      <c r="L353" s="37"/>
      <c r="M353" s="37"/>
      <c r="N353" s="37"/>
      <c r="O353" s="37"/>
      <c r="P353" s="43"/>
    </row>
    <row r="354" spans="1:16" s="8" customFormat="1" ht="38.25" x14ac:dyDescent="0.25">
      <c r="A354" s="8" t="s">
        <v>821</v>
      </c>
      <c r="B354" s="3" t="s">
        <v>1396</v>
      </c>
      <c r="C354" s="8" t="s">
        <v>1395</v>
      </c>
      <c r="D354" s="8" t="s">
        <v>1393</v>
      </c>
      <c r="E354" s="8" t="s">
        <v>1394</v>
      </c>
      <c r="F354" s="46"/>
      <c r="G354" s="76">
        <f>SUM(I354/100*80)</f>
        <v>3394.2857142857147</v>
      </c>
      <c r="H354" s="46"/>
      <c r="I354" s="76">
        <f>SUM(K354/1.19)</f>
        <v>4242.8571428571431</v>
      </c>
      <c r="J354" s="46"/>
      <c r="K354" s="76">
        <v>5049</v>
      </c>
      <c r="L354" s="37"/>
      <c r="M354" s="37"/>
      <c r="N354" s="37"/>
      <c r="O354" s="37"/>
      <c r="P354" s="43"/>
    </row>
    <row r="355" spans="1:16" s="8" customFormat="1" ht="15" x14ac:dyDescent="0.25">
      <c r="B355" s="3"/>
      <c r="F355" s="46"/>
      <c r="G355" s="76"/>
      <c r="H355" s="46"/>
      <c r="I355" s="76"/>
      <c r="J355" s="46"/>
      <c r="K355" s="76"/>
      <c r="L355" s="37"/>
      <c r="M355" s="37"/>
      <c r="N355" s="37"/>
      <c r="O355" s="37"/>
      <c r="P355" s="43"/>
    </row>
    <row r="356" spans="1:16" s="8" customFormat="1" ht="150" x14ac:dyDescent="0.25">
      <c r="A356" s="8" t="s">
        <v>821</v>
      </c>
      <c r="B356" s="3" t="s">
        <v>1159</v>
      </c>
      <c r="C356" s="8" t="s">
        <v>1160</v>
      </c>
      <c r="D356" s="8" t="s">
        <v>1365</v>
      </c>
      <c r="E356" s="8" t="s">
        <v>1190</v>
      </c>
      <c r="F356" s="46">
        <v>3233</v>
      </c>
      <c r="G356" s="76">
        <f>SUM(F356*1.05)</f>
        <v>3394.65</v>
      </c>
      <c r="H356" s="46">
        <v>4041.25</v>
      </c>
      <c r="I356" s="76">
        <f t="shared" si="49"/>
        <v>4243.3125</v>
      </c>
      <c r="J356" s="46">
        <v>4809.09</v>
      </c>
      <c r="K356" s="76">
        <f t="shared" si="50"/>
        <v>5049.5418749999999</v>
      </c>
      <c r="L356" s="37"/>
      <c r="M356" s="63" t="s">
        <v>695</v>
      </c>
      <c r="N356" s="37"/>
      <c r="O356" s="63"/>
      <c r="P356" s="43" t="s">
        <v>1167</v>
      </c>
    </row>
    <row r="357" spans="1:16" s="8" customFormat="1" ht="15" x14ac:dyDescent="0.25">
      <c r="A357" s="8" t="s">
        <v>821</v>
      </c>
      <c r="B357" s="3" t="s">
        <v>1159</v>
      </c>
      <c r="C357" s="8" t="s">
        <v>1362</v>
      </c>
      <c r="D357" s="8" t="s">
        <v>1364</v>
      </c>
      <c r="E357" s="8" t="s">
        <v>1363</v>
      </c>
      <c r="F357" s="46">
        <v>3233</v>
      </c>
      <c r="G357" s="76">
        <v>3727.88</v>
      </c>
      <c r="H357" s="46">
        <v>4041.25</v>
      </c>
      <c r="I357" s="76">
        <v>4569.84</v>
      </c>
      <c r="J357" s="46">
        <v>4809.09</v>
      </c>
      <c r="K357" s="76">
        <v>5545.22</v>
      </c>
      <c r="L357" s="37"/>
      <c r="M357" s="63"/>
      <c r="N357" s="37"/>
      <c r="O357" s="63"/>
      <c r="P357" s="43"/>
    </row>
    <row r="358" spans="1:16" s="8" customFormat="1" ht="12" customHeight="1" x14ac:dyDescent="0.25">
      <c r="A358" s="8" t="s">
        <v>821</v>
      </c>
      <c r="B358" s="3" t="s">
        <v>1159</v>
      </c>
      <c r="C358" s="8" t="s">
        <v>1161</v>
      </c>
      <c r="D358" s="8" t="s">
        <v>1163</v>
      </c>
      <c r="E358" s="8" t="s">
        <v>1165</v>
      </c>
      <c r="F358" s="46">
        <v>1287.5</v>
      </c>
      <c r="G358" s="76">
        <f>SUM(F358*1.05)</f>
        <v>1351.875</v>
      </c>
      <c r="H358" s="46">
        <v>1609.38</v>
      </c>
      <c r="I358" s="76">
        <f t="shared" si="49"/>
        <v>1689.84375</v>
      </c>
      <c r="J358" s="46">
        <v>1915.16</v>
      </c>
      <c r="K358" s="76">
        <f t="shared" si="50"/>
        <v>2010.9140625</v>
      </c>
      <c r="L358" s="37"/>
      <c r="M358" s="37"/>
      <c r="N358" s="37"/>
      <c r="O358" s="37" t="s">
        <v>695</v>
      </c>
      <c r="P358" s="43" t="s">
        <v>1167</v>
      </c>
    </row>
    <row r="359" spans="1:16" s="8" customFormat="1" ht="150" x14ac:dyDescent="0.25">
      <c r="A359" s="8" t="s">
        <v>821</v>
      </c>
      <c r="B359" s="3" t="s">
        <v>1159</v>
      </c>
      <c r="C359" s="8" t="s">
        <v>1162</v>
      </c>
      <c r="D359" s="8" t="s">
        <v>1164</v>
      </c>
      <c r="E359" s="8" t="s">
        <v>1166</v>
      </c>
      <c r="F359" s="46">
        <v>1800</v>
      </c>
      <c r="G359" s="76">
        <f>SUM(F359*1.05)</f>
        <v>1890</v>
      </c>
      <c r="H359" s="46">
        <v>2241.6</v>
      </c>
      <c r="I359" s="76">
        <f t="shared" si="49"/>
        <v>2362.5</v>
      </c>
      <c r="J359" s="46">
        <v>2677.5</v>
      </c>
      <c r="K359" s="76">
        <f t="shared" si="50"/>
        <v>2811.375</v>
      </c>
      <c r="L359" s="37"/>
      <c r="M359" s="37"/>
      <c r="N359" s="37"/>
      <c r="O359" s="37" t="s">
        <v>695</v>
      </c>
      <c r="P359" s="43" t="s">
        <v>1167</v>
      </c>
    </row>
    <row r="360" spans="1:16" s="8" customFormat="1" x14ac:dyDescent="0.25">
      <c r="F360" s="46"/>
      <c r="G360" s="76"/>
      <c r="H360" s="46"/>
      <c r="I360" s="76"/>
      <c r="J360" s="46"/>
      <c r="K360" s="76"/>
      <c r="L360" s="37"/>
      <c r="M360" s="37"/>
      <c r="N360" s="37"/>
      <c r="O360" s="37"/>
    </row>
    <row r="361" spans="1:16" s="8" customFormat="1" ht="150" x14ac:dyDescent="0.25">
      <c r="A361" s="8" t="s">
        <v>821</v>
      </c>
      <c r="B361" s="3" t="s">
        <v>865</v>
      </c>
      <c r="C361" s="8" t="s">
        <v>867</v>
      </c>
      <c r="D361" s="8" t="s">
        <v>866</v>
      </c>
      <c r="E361" s="8" t="s">
        <v>868</v>
      </c>
      <c r="F361" s="46">
        <v>3378.15</v>
      </c>
      <c r="G361" s="76">
        <f t="shared" si="48"/>
        <v>3547.0575000000003</v>
      </c>
      <c r="H361" s="46">
        <f t="shared" si="51"/>
        <v>4222.6890756302519</v>
      </c>
      <c r="I361" s="76">
        <f t="shared" si="49"/>
        <v>4433.8218750000005</v>
      </c>
      <c r="J361" s="46">
        <v>5025</v>
      </c>
      <c r="K361" s="76">
        <f t="shared" si="50"/>
        <v>5276.2480312500002</v>
      </c>
      <c r="L361" s="37"/>
      <c r="M361" s="37"/>
      <c r="N361" s="37"/>
      <c r="O361" s="37" t="s">
        <v>695</v>
      </c>
      <c r="P361" s="43" t="s">
        <v>887</v>
      </c>
    </row>
    <row r="362" spans="1:16" s="8" customFormat="1" ht="150" x14ac:dyDescent="0.25">
      <c r="A362" s="8" t="s">
        <v>821</v>
      </c>
      <c r="B362" s="3" t="s">
        <v>865</v>
      </c>
      <c r="C362" s="8" t="s">
        <v>881</v>
      </c>
      <c r="D362" s="8" t="s">
        <v>875</v>
      </c>
      <c r="E362" s="8" t="s">
        <v>869</v>
      </c>
      <c r="F362" s="46">
        <v>1512</v>
      </c>
      <c r="G362" s="76">
        <f t="shared" si="48"/>
        <v>1587.6000000000001</v>
      </c>
      <c r="H362" s="46">
        <f t="shared" si="51"/>
        <v>1890</v>
      </c>
      <c r="I362" s="76">
        <f t="shared" si="49"/>
        <v>1984.5000000000002</v>
      </c>
      <c r="J362" s="46">
        <v>2249.1</v>
      </c>
      <c r="K362" s="76">
        <f t="shared" si="50"/>
        <v>2361.5550000000003</v>
      </c>
      <c r="L362" s="37"/>
      <c r="M362" s="37"/>
      <c r="N362" s="37"/>
      <c r="O362" s="37" t="s">
        <v>695</v>
      </c>
      <c r="P362" s="43" t="s">
        <v>887</v>
      </c>
    </row>
    <row r="363" spans="1:16" s="8" customFormat="1" ht="150" x14ac:dyDescent="0.25">
      <c r="A363" s="8" t="s">
        <v>821</v>
      </c>
      <c r="B363" s="3" t="s">
        <v>865</v>
      </c>
      <c r="C363" s="8" t="s">
        <v>882</v>
      </c>
      <c r="D363" s="8" t="s">
        <v>876</v>
      </c>
      <c r="E363" s="8" t="s">
        <v>870</v>
      </c>
      <c r="F363" s="46">
        <v>1612</v>
      </c>
      <c r="G363" s="76">
        <f t="shared" si="48"/>
        <v>1692.6000000000001</v>
      </c>
      <c r="H363" s="46">
        <f t="shared" si="51"/>
        <v>2015</v>
      </c>
      <c r="I363" s="76">
        <f t="shared" si="49"/>
        <v>2115.75</v>
      </c>
      <c r="J363" s="46">
        <v>2397.85</v>
      </c>
      <c r="K363" s="76">
        <f t="shared" si="50"/>
        <v>2517.7424999999998</v>
      </c>
      <c r="L363" s="37"/>
      <c r="M363" s="37"/>
      <c r="N363" s="37"/>
      <c r="O363" s="37" t="s">
        <v>695</v>
      </c>
      <c r="P363" s="43" t="s">
        <v>887</v>
      </c>
    </row>
    <row r="364" spans="1:16" s="8" customFormat="1" ht="150" x14ac:dyDescent="0.25">
      <c r="A364" s="8" t="s">
        <v>821</v>
      </c>
      <c r="B364" s="3" t="s">
        <v>865</v>
      </c>
      <c r="C364" s="8" t="s">
        <v>883</v>
      </c>
      <c r="D364" s="8" t="s">
        <v>877</v>
      </c>
      <c r="E364" s="8" t="s">
        <v>871</v>
      </c>
      <c r="F364" s="46">
        <v>1512</v>
      </c>
      <c r="G364" s="76">
        <f t="shared" si="48"/>
        <v>1587.6000000000001</v>
      </c>
      <c r="H364" s="46">
        <f t="shared" si="51"/>
        <v>1890</v>
      </c>
      <c r="I364" s="76">
        <f t="shared" si="49"/>
        <v>1984.5000000000002</v>
      </c>
      <c r="J364" s="46">
        <v>2249.1</v>
      </c>
      <c r="K364" s="76">
        <f t="shared" si="50"/>
        <v>2361.5550000000003</v>
      </c>
      <c r="L364" s="37"/>
      <c r="M364" s="37"/>
      <c r="N364" s="37"/>
      <c r="O364" s="37" t="s">
        <v>695</v>
      </c>
      <c r="P364" s="43" t="s">
        <v>887</v>
      </c>
    </row>
    <row r="365" spans="1:16" s="8" customFormat="1" ht="150" x14ac:dyDescent="0.25">
      <c r="A365" s="8" t="s">
        <v>821</v>
      </c>
      <c r="B365" s="3" t="s">
        <v>865</v>
      </c>
      <c r="C365" s="8" t="s">
        <v>884</v>
      </c>
      <c r="D365" s="8" t="s">
        <v>878</v>
      </c>
      <c r="E365" s="8" t="s">
        <v>872</v>
      </c>
      <c r="F365" s="46">
        <v>1612</v>
      </c>
      <c r="G365" s="76">
        <f t="shared" si="48"/>
        <v>1692.6000000000001</v>
      </c>
      <c r="H365" s="46">
        <f t="shared" si="51"/>
        <v>2015</v>
      </c>
      <c r="I365" s="76">
        <f t="shared" si="49"/>
        <v>2115.75</v>
      </c>
      <c r="J365" s="46">
        <v>2397.85</v>
      </c>
      <c r="K365" s="76">
        <f t="shared" si="50"/>
        <v>2517.7424999999998</v>
      </c>
      <c r="L365" s="37"/>
      <c r="M365" s="37"/>
      <c r="N365" s="37"/>
      <c r="O365" s="37" t="s">
        <v>695</v>
      </c>
      <c r="P365" s="43" t="s">
        <v>887</v>
      </c>
    </row>
    <row r="366" spans="1:16" s="8" customFormat="1" ht="150" x14ac:dyDescent="0.25">
      <c r="A366" s="8" t="s">
        <v>821</v>
      </c>
      <c r="B366" s="3" t="s">
        <v>865</v>
      </c>
      <c r="C366" s="8" t="s">
        <v>885</v>
      </c>
      <c r="D366" s="8" t="s">
        <v>879</v>
      </c>
      <c r="E366" s="8" t="s">
        <v>873</v>
      </c>
      <c r="F366" s="46">
        <v>800</v>
      </c>
      <c r="G366" s="76">
        <f t="shared" si="48"/>
        <v>840</v>
      </c>
      <c r="H366" s="46">
        <f t="shared" si="51"/>
        <v>1000</v>
      </c>
      <c r="I366" s="76">
        <f t="shared" si="49"/>
        <v>1050</v>
      </c>
      <c r="J366" s="46">
        <v>1190</v>
      </c>
      <c r="K366" s="76">
        <f t="shared" si="50"/>
        <v>1249.5</v>
      </c>
      <c r="L366" s="37"/>
      <c r="M366" s="37"/>
      <c r="N366" s="37"/>
      <c r="O366" s="37" t="s">
        <v>695</v>
      </c>
      <c r="P366" s="43" t="s">
        <v>887</v>
      </c>
    </row>
    <row r="367" spans="1:16" s="8" customFormat="1" ht="150" x14ac:dyDescent="0.25">
      <c r="A367" s="8" t="s">
        <v>821</v>
      </c>
      <c r="B367" s="3" t="s">
        <v>865</v>
      </c>
      <c r="C367" s="8" t="s">
        <v>886</v>
      </c>
      <c r="D367" s="8" t="s">
        <v>880</v>
      </c>
      <c r="E367" s="8" t="s">
        <v>874</v>
      </c>
      <c r="F367" s="46">
        <v>850</v>
      </c>
      <c r="G367" s="76">
        <f t="shared" si="48"/>
        <v>892.5</v>
      </c>
      <c r="H367" s="46">
        <f t="shared" si="51"/>
        <v>1062.5042016806724</v>
      </c>
      <c r="I367" s="76">
        <f t="shared" si="49"/>
        <v>1115.625</v>
      </c>
      <c r="J367" s="46">
        <v>1264.3800000000001</v>
      </c>
      <c r="K367" s="76">
        <f t="shared" si="50"/>
        <v>1327.59375</v>
      </c>
      <c r="L367" s="37"/>
      <c r="M367" s="37"/>
      <c r="N367" s="37"/>
      <c r="O367" s="37" t="s">
        <v>695</v>
      </c>
      <c r="P367" s="43" t="s">
        <v>887</v>
      </c>
    </row>
    <row r="368" spans="1:16" s="8" customFormat="1" x14ac:dyDescent="0.25">
      <c r="F368" s="46"/>
      <c r="G368" s="76"/>
      <c r="H368" s="46"/>
      <c r="I368" s="76"/>
      <c r="J368" s="46"/>
      <c r="K368" s="76"/>
      <c r="L368" s="37"/>
      <c r="M368" s="37"/>
      <c r="N368" s="37"/>
      <c r="O368" s="37"/>
    </row>
    <row r="369" spans="1:16" s="8" customFormat="1" ht="150" x14ac:dyDescent="0.25">
      <c r="A369" s="8" t="s">
        <v>821</v>
      </c>
      <c r="B369" s="3" t="s">
        <v>889</v>
      </c>
      <c r="C369" s="8" t="s">
        <v>888</v>
      </c>
      <c r="D369" s="8" t="s">
        <v>866</v>
      </c>
      <c r="E369" s="8" t="s">
        <v>868</v>
      </c>
      <c r="F369" s="46">
        <v>3378.15</v>
      </c>
      <c r="G369" s="76">
        <f t="shared" si="48"/>
        <v>3547.0575000000003</v>
      </c>
      <c r="H369" s="46">
        <f t="shared" si="51"/>
        <v>4222.6890756302519</v>
      </c>
      <c r="I369" s="76">
        <f t="shared" si="49"/>
        <v>4433.8218750000005</v>
      </c>
      <c r="J369" s="46">
        <v>5025</v>
      </c>
      <c r="K369" s="76">
        <f t="shared" si="50"/>
        <v>5276.2480312500002</v>
      </c>
      <c r="L369" s="37"/>
      <c r="M369" s="37"/>
      <c r="N369" s="37"/>
      <c r="O369" s="37" t="s">
        <v>695</v>
      </c>
      <c r="P369" s="43" t="s">
        <v>890</v>
      </c>
    </row>
    <row r="370" spans="1:16" s="8" customFormat="1" ht="150" x14ac:dyDescent="0.25">
      <c r="A370" s="8" t="s">
        <v>821</v>
      </c>
      <c r="B370" s="3" t="s">
        <v>889</v>
      </c>
      <c r="C370" s="8" t="s">
        <v>881</v>
      </c>
      <c r="D370" s="8" t="s">
        <v>875</v>
      </c>
      <c r="E370" s="8" t="s">
        <v>869</v>
      </c>
      <c r="F370" s="46">
        <v>1512</v>
      </c>
      <c r="G370" s="76">
        <f t="shared" si="48"/>
        <v>1587.6000000000001</v>
      </c>
      <c r="H370" s="46">
        <f t="shared" si="51"/>
        <v>1890</v>
      </c>
      <c r="I370" s="76">
        <f t="shared" si="49"/>
        <v>1984.5000000000002</v>
      </c>
      <c r="J370" s="46">
        <v>2249.1</v>
      </c>
      <c r="K370" s="76">
        <f t="shared" si="50"/>
        <v>2361.5550000000003</v>
      </c>
      <c r="L370" s="37"/>
      <c r="M370" s="37"/>
      <c r="N370" s="37"/>
      <c r="O370" s="37" t="s">
        <v>695</v>
      </c>
      <c r="P370" s="43" t="s">
        <v>890</v>
      </c>
    </row>
    <row r="371" spans="1:16" s="8" customFormat="1" ht="150" x14ac:dyDescent="0.25">
      <c r="A371" s="8" t="s">
        <v>821</v>
      </c>
      <c r="B371" s="3" t="s">
        <v>889</v>
      </c>
      <c r="C371" s="8" t="s">
        <v>882</v>
      </c>
      <c r="D371" s="8" t="s">
        <v>876</v>
      </c>
      <c r="E371" s="8" t="s">
        <v>870</v>
      </c>
      <c r="F371" s="46">
        <v>1612</v>
      </c>
      <c r="G371" s="76">
        <f t="shared" si="48"/>
        <v>1692.6000000000001</v>
      </c>
      <c r="H371" s="46">
        <f t="shared" si="51"/>
        <v>2015</v>
      </c>
      <c r="I371" s="76">
        <f t="shared" si="49"/>
        <v>2115.75</v>
      </c>
      <c r="J371" s="46">
        <v>2397.85</v>
      </c>
      <c r="K371" s="76">
        <f t="shared" si="50"/>
        <v>2517.7424999999998</v>
      </c>
      <c r="L371" s="37"/>
      <c r="M371" s="37"/>
      <c r="N371" s="37"/>
      <c r="O371" s="37" t="s">
        <v>695</v>
      </c>
      <c r="P371" s="43" t="s">
        <v>890</v>
      </c>
    </row>
    <row r="372" spans="1:16" s="8" customFormat="1" ht="150" x14ac:dyDescent="0.25">
      <c r="A372" s="8" t="s">
        <v>821</v>
      </c>
      <c r="B372" s="3" t="s">
        <v>889</v>
      </c>
      <c r="C372" s="8" t="s">
        <v>883</v>
      </c>
      <c r="D372" s="8" t="s">
        <v>877</v>
      </c>
      <c r="E372" s="8" t="s">
        <v>871</v>
      </c>
      <c r="F372" s="46">
        <v>1512</v>
      </c>
      <c r="G372" s="76">
        <f t="shared" si="48"/>
        <v>1587.6000000000001</v>
      </c>
      <c r="H372" s="46">
        <f t="shared" si="51"/>
        <v>1890</v>
      </c>
      <c r="I372" s="76">
        <f t="shared" si="49"/>
        <v>1984.5000000000002</v>
      </c>
      <c r="J372" s="46">
        <v>2249.1</v>
      </c>
      <c r="K372" s="76">
        <f t="shared" si="50"/>
        <v>2361.5550000000003</v>
      </c>
      <c r="L372" s="37"/>
      <c r="M372" s="37"/>
      <c r="N372" s="37"/>
      <c r="O372" s="37" t="s">
        <v>695</v>
      </c>
      <c r="P372" s="43" t="s">
        <v>890</v>
      </c>
    </row>
    <row r="373" spans="1:16" s="8" customFormat="1" ht="150" x14ac:dyDescent="0.25">
      <c r="A373" s="8" t="s">
        <v>821</v>
      </c>
      <c r="B373" s="3" t="s">
        <v>889</v>
      </c>
      <c r="C373" s="8" t="s">
        <v>884</v>
      </c>
      <c r="D373" s="8" t="s">
        <v>878</v>
      </c>
      <c r="E373" s="8" t="s">
        <v>872</v>
      </c>
      <c r="F373" s="46">
        <v>1612</v>
      </c>
      <c r="G373" s="76">
        <f t="shared" si="48"/>
        <v>1692.6000000000001</v>
      </c>
      <c r="H373" s="46">
        <f t="shared" si="51"/>
        <v>2015</v>
      </c>
      <c r="I373" s="76">
        <f t="shared" si="49"/>
        <v>2115.75</v>
      </c>
      <c r="J373" s="46">
        <v>2397.85</v>
      </c>
      <c r="K373" s="76">
        <f t="shared" si="50"/>
        <v>2517.7424999999998</v>
      </c>
      <c r="L373" s="37"/>
      <c r="M373" s="37"/>
      <c r="N373" s="37"/>
      <c r="O373" s="37" t="s">
        <v>695</v>
      </c>
      <c r="P373" s="43" t="s">
        <v>890</v>
      </c>
    </row>
    <row r="374" spans="1:16" s="8" customFormat="1" ht="150" x14ac:dyDescent="0.25">
      <c r="A374" s="8" t="s">
        <v>821</v>
      </c>
      <c r="B374" s="3" t="s">
        <v>889</v>
      </c>
      <c r="C374" s="8" t="s">
        <v>885</v>
      </c>
      <c r="D374" s="8" t="s">
        <v>879</v>
      </c>
      <c r="E374" s="8" t="s">
        <v>873</v>
      </c>
      <c r="F374" s="46">
        <v>800</v>
      </c>
      <c r="G374" s="76">
        <f t="shared" si="48"/>
        <v>840</v>
      </c>
      <c r="H374" s="46">
        <f t="shared" si="51"/>
        <v>1000</v>
      </c>
      <c r="I374" s="76">
        <f t="shared" si="49"/>
        <v>1050</v>
      </c>
      <c r="J374" s="46">
        <v>1190</v>
      </c>
      <c r="K374" s="76">
        <f t="shared" si="50"/>
        <v>1249.5</v>
      </c>
      <c r="L374" s="37"/>
      <c r="M374" s="37"/>
      <c r="N374" s="37"/>
      <c r="O374" s="37" t="s">
        <v>695</v>
      </c>
      <c r="P374" s="43" t="s">
        <v>890</v>
      </c>
    </row>
    <row r="375" spans="1:16" s="8" customFormat="1" ht="150" x14ac:dyDescent="0.25">
      <c r="A375" s="8" t="s">
        <v>821</v>
      </c>
      <c r="B375" s="3" t="s">
        <v>889</v>
      </c>
      <c r="C375" s="8" t="s">
        <v>886</v>
      </c>
      <c r="D375" s="8" t="s">
        <v>880</v>
      </c>
      <c r="E375" s="8" t="s">
        <v>874</v>
      </c>
      <c r="F375" s="46">
        <v>850</v>
      </c>
      <c r="G375" s="76">
        <f t="shared" si="48"/>
        <v>892.5</v>
      </c>
      <c r="H375" s="46">
        <f t="shared" si="51"/>
        <v>1062.5042016806724</v>
      </c>
      <c r="I375" s="76">
        <f t="shared" si="49"/>
        <v>1115.625</v>
      </c>
      <c r="J375" s="46">
        <v>1264.3800000000001</v>
      </c>
      <c r="K375" s="76">
        <f t="shared" si="50"/>
        <v>1327.59375</v>
      </c>
      <c r="L375" s="37"/>
      <c r="M375" s="37"/>
      <c r="N375" s="37"/>
      <c r="O375" s="37" t="s">
        <v>695</v>
      </c>
      <c r="P375" s="43" t="s">
        <v>890</v>
      </c>
    </row>
    <row r="376" spans="1:16" s="8" customFormat="1" x14ac:dyDescent="0.25">
      <c r="F376" s="46"/>
      <c r="G376" s="76"/>
      <c r="H376" s="46"/>
      <c r="I376" s="76"/>
      <c r="J376" s="46"/>
      <c r="K376" s="76">
        <f t="shared" si="50"/>
        <v>0</v>
      </c>
      <c r="L376" s="37"/>
      <c r="M376" s="37"/>
      <c r="N376" s="37"/>
      <c r="O376" s="37"/>
    </row>
    <row r="377" spans="1:16" s="8" customFormat="1" ht="135" x14ac:dyDescent="0.25">
      <c r="A377" s="8" t="s">
        <v>821</v>
      </c>
      <c r="B377" s="3" t="s">
        <v>891</v>
      </c>
      <c r="C377" s="8" t="s">
        <v>892</v>
      </c>
      <c r="D377" s="8" t="s">
        <v>893</v>
      </c>
      <c r="E377" s="8" t="s">
        <v>894</v>
      </c>
      <c r="F377" s="46">
        <v>2500</v>
      </c>
      <c r="G377" s="76">
        <f t="shared" si="48"/>
        <v>2625</v>
      </c>
      <c r="H377" s="46">
        <f t="shared" si="51"/>
        <v>3125</v>
      </c>
      <c r="I377" s="76">
        <f t="shared" si="49"/>
        <v>3281.25</v>
      </c>
      <c r="J377" s="46">
        <v>3718.75</v>
      </c>
      <c r="K377" s="76">
        <f t="shared" si="50"/>
        <v>3904.6875</v>
      </c>
      <c r="L377" s="37"/>
      <c r="M377" s="37"/>
      <c r="N377" s="37"/>
      <c r="O377" s="37" t="s">
        <v>695</v>
      </c>
      <c r="P377" s="43" t="s">
        <v>895</v>
      </c>
    </row>
    <row r="378" spans="1:16" s="8" customFormat="1" x14ac:dyDescent="0.25">
      <c r="B378" s="3"/>
      <c r="F378" s="46"/>
      <c r="G378" s="76"/>
      <c r="H378" s="46"/>
      <c r="I378" s="76"/>
      <c r="J378" s="46"/>
      <c r="K378" s="76"/>
      <c r="L378" s="37"/>
      <c r="M378" s="37"/>
      <c r="N378" s="37"/>
      <c r="O378" s="37"/>
    </row>
    <row r="379" spans="1:16" s="8" customFormat="1" ht="135" x14ac:dyDescent="0.25">
      <c r="A379" s="8" t="s">
        <v>821</v>
      </c>
      <c r="B379" s="3" t="s">
        <v>896</v>
      </c>
      <c r="C379" s="8" t="s">
        <v>900</v>
      </c>
      <c r="D379" s="8" t="s">
        <v>897</v>
      </c>
      <c r="E379" s="8" t="s">
        <v>903</v>
      </c>
      <c r="F379" s="46">
        <v>3595</v>
      </c>
      <c r="G379" s="76">
        <f t="shared" si="48"/>
        <v>3774.75</v>
      </c>
      <c r="H379" s="46">
        <f t="shared" si="51"/>
        <v>4493.7478991596645</v>
      </c>
      <c r="I379" s="76">
        <f t="shared" si="49"/>
        <v>4718.4375</v>
      </c>
      <c r="J379" s="46">
        <v>5347.56</v>
      </c>
      <c r="K379" s="76">
        <f t="shared" si="50"/>
        <v>5614.9406250000002</v>
      </c>
      <c r="L379" s="37"/>
      <c r="M379" s="37" t="s">
        <v>695</v>
      </c>
      <c r="N379" s="37"/>
      <c r="O379" s="37"/>
      <c r="P379" s="43" t="s">
        <v>906</v>
      </c>
    </row>
    <row r="380" spans="1:16" s="8" customFormat="1" ht="135" x14ac:dyDescent="0.25">
      <c r="A380" s="8" t="s">
        <v>821</v>
      </c>
      <c r="B380" s="3" t="s">
        <v>896</v>
      </c>
      <c r="C380" s="8" t="s">
        <v>901</v>
      </c>
      <c r="D380" s="8" t="s">
        <v>898</v>
      </c>
      <c r="E380" s="8" t="s">
        <v>904</v>
      </c>
      <c r="F380" s="46">
        <v>3595</v>
      </c>
      <c r="G380" s="76">
        <f t="shared" si="48"/>
        <v>3774.75</v>
      </c>
      <c r="H380" s="46">
        <f t="shared" si="51"/>
        <v>4493.7478991596645</v>
      </c>
      <c r="I380" s="76">
        <f t="shared" si="49"/>
        <v>4718.4375</v>
      </c>
      <c r="J380" s="46">
        <v>5347.56</v>
      </c>
      <c r="K380" s="76">
        <f t="shared" si="50"/>
        <v>5614.9406250000002</v>
      </c>
      <c r="L380" s="37"/>
      <c r="M380" s="37" t="s">
        <v>695</v>
      </c>
      <c r="N380" s="37"/>
      <c r="O380" s="37"/>
      <c r="P380" s="43" t="s">
        <v>906</v>
      </c>
    </row>
    <row r="381" spans="1:16" s="8" customFormat="1" ht="135" x14ac:dyDescent="0.25">
      <c r="A381" s="8" t="s">
        <v>821</v>
      </c>
      <c r="B381" s="3" t="s">
        <v>896</v>
      </c>
      <c r="C381" s="8" t="s">
        <v>902</v>
      </c>
      <c r="D381" s="8" t="s">
        <v>899</v>
      </c>
      <c r="E381" s="8" t="s">
        <v>905</v>
      </c>
      <c r="F381" s="46">
        <v>380</v>
      </c>
      <c r="G381" s="76">
        <f t="shared" si="48"/>
        <v>399</v>
      </c>
      <c r="H381" s="46">
        <f t="shared" si="51"/>
        <v>475</v>
      </c>
      <c r="I381" s="76">
        <f t="shared" si="49"/>
        <v>498.75</v>
      </c>
      <c r="J381" s="46">
        <v>565.25</v>
      </c>
      <c r="K381" s="76">
        <f t="shared" si="50"/>
        <v>593.51249999999993</v>
      </c>
      <c r="L381" s="37"/>
      <c r="M381" s="37"/>
      <c r="N381" s="37"/>
      <c r="O381" s="37" t="s">
        <v>695</v>
      </c>
      <c r="P381" s="43" t="s">
        <v>906</v>
      </c>
    </row>
    <row r="382" spans="1:16" s="8" customFormat="1" ht="15" x14ac:dyDescent="0.25">
      <c r="B382" s="3"/>
      <c r="F382" s="46"/>
      <c r="G382" s="76"/>
      <c r="H382" s="46"/>
      <c r="I382" s="76"/>
      <c r="J382" s="46"/>
      <c r="K382" s="76"/>
      <c r="L382" s="37"/>
      <c r="M382" s="37"/>
      <c r="N382" s="37"/>
      <c r="O382" s="37"/>
      <c r="P382" s="43"/>
    </row>
    <row r="383" spans="1:16" s="8" customFormat="1" ht="15" x14ac:dyDescent="0.25">
      <c r="A383" s="8" t="s">
        <v>821</v>
      </c>
      <c r="B383" s="3" t="s">
        <v>1387</v>
      </c>
      <c r="C383" s="8" t="s">
        <v>1388</v>
      </c>
      <c r="D383" s="8" t="s">
        <v>1389</v>
      </c>
      <c r="E383" s="8" t="s">
        <v>1390</v>
      </c>
      <c r="F383" s="46"/>
      <c r="G383" s="76">
        <f>SUM(I383/1.2)</f>
        <v>3570.7282913165268</v>
      </c>
      <c r="H383" s="46"/>
      <c r="I383" s="76">
        <f>SUM(K383/1.19)</f>
        <v>4284.8739495798318</v>
      </c>
      <c r="J383" s="46"/>
      <c r="K383" s="76">
        <v>5099</v>
      </c>
      <c r="L383" s="37"/>
      <c r="M383" s="37"/>
      <c r="N383" s="37"/>
      <c r="O383" s="37"/>
      <c r="P383" s="43"/>
    </row>
    <row r="384" spans="1:16" s="8" customFormat="1" x14ac:dyDescent="0.25">
      <c r="F384" s="46"/>
      <c r="G384" s="76"/>
      <c r="H384" s="46"/>
      <c r="I384" s="76"/>
      <c r="J384" s="46"/>
      <c r="K384" s="76"/>
      <c r="L384" s="37"/>
      <c r="M384" s="37"/>
      <c r="N384" s="37"/>
      <c r="O384" s="37"/>
    </row>
    <row r="385" spans="1:16" s="8" customFormat="1" ht="135" x14ac:dyDescent="0.25">
      <c r="A385" s="8" t="s">
        <v>821</v>
      </c>
      <c r="B385" s="3" t="s">
        <v>1158</v>
      </c>
      <c r="C385" s="8" t="s">
        <v>907</v>
      </c>
      <c r="D385" s="8" t="s">
        <v>909</v>
      </c>
      <c r="E385" s="8" t="s">
        <v>910</v>
      </c>
      <c r="F385" s="46">
        <v>3445</v>
      </c>
      <c r="G385" s="76">
        <f t="shared" si="48"/>
        <v>3617.25</v>
      </c>
      <c r="H385" s="46">
        <f t="shared" si="51"/>
        <v>4306.2521008403364</v>
      </c>
      <c r="I385" s="76">
        <f t="shared" si="49"/>
        <v>4521.5625</v>
      </c>
      <c r="J385" s="46">
        <v>5124.4399999999996</v>
      </c>
      <c r="K385" s="76">
        <f t="shared" si="50"/>
        <v>5380.6593750000002</v>
      </c>
      <c r="L385" s="37"/>
      <c r="M385" s="37"/>
      <c r="N385" s="37"/>
      <c r="O385" s="37" t="s">
        <v>847</v>
      </c>
      <c r="P385" s="43" t="s">
        <v>908</v>
      </c>
    </row>
    <row r="386" spans="1:16" s="8" customFormat="1" ht="15" x14ac:dyDescent="0.25">
      <c r="B386" s="3"/>
      <c r="F386" s="46"/>
      <c r="G386" s="76"/>
      <c r="H386" s="46"/>
      <c r="I386" s="76"/>
      <c r="J386" s="46"/>
      <c r="K386" s="76"/>
      <c r="L386" s="37"/>
      <c r="M386" s="37"/>
      <c r="N386" s="37"/>
      <c r="O386" s="37"/>
      <c r="P386" s="43"/>
    </row>
    <row r="387" spans="1:16" s="8" customFormat="1" ht="150" x14ac:dyDescent="0.25">
      <c r="A387" s="8" t="s">
        <v>1110</v>
      </c>
      <c r="B387" s="3" t="s">
        <v>1296</v>
      </c>
      <c r="C387" s="8" t="s">
        <v>1346</v>
      </c>
      <c r="D387" s="8" t="s">
        <v>1286</v>
      </c>
      <c r="E387" s="8" t="s">
        <v>1287</v>
      </c>
      <c r="F387" s="46">
        <v>3354.62</v>
      </c>
      <c r="G387" s="76">
        <f t="shared" si="48"/>
        <v>3522.3510000000001</v>
      </c>
      <c r="H387" s="46">
        <f t="shared" si="51"/>
        <v>4193.2773109243699</v>
      </c>
      <c r="I387" s="76">
        <f t="shared" si="49"/>
        <v>4402.9387500000003</v>
      </c>
      <c r="J387" s="46">
        <v>4990</v>
      </c>
      <c r="K387" s="76">
        <f t="shared" si="50"/>
        <v>5239.4971125000002</v>
      </c>
      <c r="L387" s="37"/>
      <c r="M387" s="37"/>
      <c r="N387" s="37"/>
      <c r="O387" s="37" t="s">
        <v>695</v>
      </c>
      <c r="P387" s="43" t="s">
        <v>1297</v>
      </c>
    </row>
    <row r="388" spans="1:16" s="8" customFormat="1" ht="15" x14ac:dyDescent="0.25">
      <c r="B388" s="3"/>
      <c r="F388" s="46"/>
      <c r="G388" s="76"/>
      <c r="H388" s="46"/>
      <c r="I388" s="76"/>
      <c r="J388" s="46"/>
      <c r="K388" s="76"/>
      <c r="L388" s="37"/>
      <c r="M388" s="37"/>
      <c r="N388" s="37"/>
      <c r="O388" s="37"/>
      <c r="P388" s="43"/>
    </row>
    <row r="389" spans="1:16" s="8" customFormat="1" ht="135" x14ac:dyDescent="0.2">
      <c r="A389" s="8" t="s">
        <v>821</v>
      </c>
      <c r="B389" s="9" t="s">
        <v>1342</v>
      </c>
      <c r="C389" s="8" t="s">
        <v>922</v>
      </c>
      <c r="D389" s="8" t="s">
        <v>923</v>
      </c>
      <c r="E389" s="8" t="s">
        <v>924</v>
      </c>
      <c r="F389" s="46">
        <v>3604</v>
      </c>
      <c r="G389" s="76">
        <f>SUM(F389*1.05)</f>
        <v>3784.2000000000003</v>
      </c>
      <c r="H389" s="46">
        <f>SUM(J389/1.19)</f>
        <v>4505</v>
      </c>
      <c r="I389" s="76">
        <f>SUM(G389*1.25)</f>
        <v>4730.25</v>
      </c>
      <c r="J389" s="46">
        <v>5360.95</v>
      </c>
      <c r="K389" s="76">
        <f>SUM(I389*1.19)</f>
        <v>5628.9974999999995</v>
      </c>
      <c r="L389" s="37"/>
      <c r="M389" s="37"/>
      <c r="N389" s="37"/>
      <c r="O389" s="37" t="s">
        <v>695</v>
      </c>
      <c r="P389" s="43" t="s">
        <v>925</v>
      </c>
    </row>
    <row r="390" spans="1:16" s="8" customFormat="1" x14ac:dyDescent="0.25">
      <c r="F390" s="46"/>
      <c r="G390" s="76"/>
      <c r="H390" s="46"/>
      <c r="I390" s="76"/>
      <c r="J390" s="46"/>
      <c r="K390" s="76"/>
      <c r="L390" s="37"/>
      <c r="M390" s="37"/>
      <c r="N390" s="37"/>
      <c r="O390" s="37"/>
    </row>
    <row r="391" spans="1:16" s="8" customFormat="1" ht="150" x14ac:dyDescent="0.25">
      <c r="A391" s="8" t="s">
        <v>821</v>
      </c>
      <c r="B391" s="3" t="s">
        <v>1312</v>
      </c>
      <c r="C391" s="8" t="s">
        <v>914</v>
      </c>
      <c r="D391" s="8" t="s">
        <v>911</v>
      </c>
      <c r="E391" s="8" t="s">
        <v>917</v>
      </c>
      <c r="F391" s="46">
        <v>3403.91</v>
      </c>
      <c r="G391" s="76">
        <f t="shared" si="48"/>
        <v>3574.1055000000001</v>
      </c>
      <c r="H391" s="46">
        <f t="shared" si="51"/>
        <v>4254.8907563025214</v>
      </c>
      <c r="I391" s="76">
        <f t="shared" si="49"/>
        <v>4467.631875</v>
      </c>
      <c r="J391" s="46">
        <v>5063.32</v>
      </c>
      <c r="K391" s="76">
        <f t="shared" si="50"/>
        <v>5316.4819312499994</v>
      </c>
      <c r="L391" s="37"/>
      <c r="M391" s="37"/>
      <c r="N391" s="37"/>
      <c r="O391" s="37" t="s">
        <v>695</v>
      </c>
      <c r="P391" s="43" t="s">
        <v>920</v>
      </c>
    </row>
    <row r="392" spans="1:16" s="8" customFormat="1" x14ac:dyDescent="0.25">
      <c r="A392" s="8" t="s">
        <v>821</v>
      </c>
      <c r="B392" s="3" t="s">
        <v>1121</v>
      </c>
      <c r="C392" s="8" t="s">
        <v>915</v>
      </c>
      <c r="D392" s="8" t="s">
        <v>912</v>
      </c>
      <c r="E392" s="8" t="s">
        <v>918</v>
      </c>
      <c r="F392" s="46">
        <v>2499.94</v>
      </c>
      <c r="G392" s="76">
        <v>1673.95</v>
      </c>
      <c r="H392" s="46">
        <f t="shared" si="51"/>
        <v>3124.9243697478992</v>
      </c>
      <c r="I392" s="76">
        <v>2092.44</v>
      </c>
      <c r="J392" s="46">
        <v>3718.66</v>
      </c>
      <c r="K392" s="76">
        <v>2490</v>
      </c>
      <c r="L392" s="37"/>
      <c r="M392" s="37"/>
      <c r="N392" s="37"/>
      <c r="O392" s="37" t="s">
        <v>695</v>
      </c>
    </row>
    <row r="393" spans="1:16" s="8" customFormat="1" x14ac:dyDescent="0.25">
      <c r="A393" s="8" t="s">
        <v>821</v>
      </c>
      <c r="B393" s="3" t="s">
        <v>1121</v>
      </c>
      <c r="C393" s="8" t="s">
        <v>916</v>
      </c>
      <c r="D393" s="8" t="s">
        <v>913</v>
      </c>
      <c r="E393" s="8" t="s">
        <v>919</v>
      </c>
      <c r="F393" s="46">
        <v>2499.94</v>
      </c>
      <c r="G393" s="76">
        <v>1673.95</v>
      </c>
      <c r="H393" s="46">
        <f t="shared" si="51"/>
        <v>3124.9243697478992</v>
      </c>
      <c r="I393" s="76">
        <v>2092.44</v>
      </c>
      <c r="J393" s="46">
        <v>3718.66</v>
      </c>
      <c r="K393" s="76">
        <v>2490</v>
      </c>
      <c r="L393" s="37"/>
      <c r="M393" s="37"/>
      <c r="N393" s="37"/>
      <c r="O393" s="37" t="s">
        <v>695</v>
      </c>
    </row>
    <row r="394" spans="1:16" s="8" customFormat="1" x14ac:dyDescent="0.25">
      <c r="B394" s="3"/>
      <c r="F394" s="46"/>
      <c r="G394" s="76">
        <f t="shared" si="48"/>
        <v>0</v>
      </c>
      <c r="H394" s="46"/>
      <c r="I394" s="76"/>
      <c r="J394" s="46"/>
      <c r="K394" s="76">
        <f t="shared" si="50"/>
        <v>0</v>
      </c>
      <c r="L394" s="37"/>
      <c r="M394" s="37"/>
      <c r="N394" s="37"/>
      <c r="O394" s="37"/>
    </row>
    <row r="395" spans="1:16" s="8" customFormat="1" ht="135" x14ac:dyDescent="0.25">
      <c r="A395" s="8" t="s">
        <v>821</v>
      </c>
      <c r="B395" s="3" t="s">
        <v>921</v>
      </c>
      <c r="C395" s="8" t="s">
        <v>922</v>
      </c>
      <c r="D395" s="8" t="s">
        <v>923</v>
      </c>
      <c r="E395" s="8" t="s">
        <v>924</v>
      </c>
      <c r="F395" s="46">
        <v>3604</v>
      </c>
      <c r="G395" s="76">
        <f t="shared" si="48"/>
        <v>3784.2000000000003</v>
      </c>
      <c r="H395" s="46">
        <f t="shared" si="51"/>
        <v>4505</v>
      </c>
      <c r="I395" s="76">
        <f t="shared" si="49"/>
        <v>4730.25</v>
      </c>
      <c r="J395" s="46">
        <v>5360.95</v>
      </c>
      <c r="K395" s="76">
        <f t="shared" si="50"/>
        <v>5628.9974999999995</v>
      </c>
      <c r="L395" s="37"/>
      <c r="M395" s="37"/>
      <c r="N395" s="37"/>
      <c r="O395" s="37" t="s">
        <v>695</v>
      </c>
      <c r="P395" s="43" t="s">
        <v>925</v>
      </c>
    </row>
    <row r="396" spans="1:16" s="8" customFormat="1" x14ac:dyDescent="0.25">
      <c r="F396" s="46"/>
      <c r="G396" s="76"/>
      <c r="H396" s="46"/>
      <c r="I396" s="76"/>
      <c r="J396" s="46"/>
      <c r="K396" s="76"/>
      <c r="L396" s="37"/>
      <c r="M396" s="37"/>
      <c r="N396" s="37"/>
      <c r="O396" s="37"/>
    </row>
    <row r="397" spans="1:16" s="20" customFormat="1" ht="25.5" x14ac:dyDescent="0.25">
      <c r="A397" s="20" t="s">
        <v>821</v>
      </c>
      <c r="B397" s="20" t="s">
        <v>1120</v>
      </c>
      <c r="C397" s="20" t="s">
        <v>927</v>
      </c>
      <c r="D397" s="20" t="s">
        <v>928</v>
      </c>
      <c r="E397" s="20" t="s">
        <v>926</v>
      </c>
      <c r="F397" s="46">
        <v>2968</v>
      </c>
      <c r="G397" s="76">
        <f t="shared" si="48"/>
        <v>3116.4</v>
      </c>
      <c r="H397" s="46">
        <f t="shared" si="51"/>
        <v>3710</v>
      </c>
      <c r="I397" s="76">
        <f t="shared" si="49"/>
        <v>3895.5</v>
      </c>
      <c r="J397" s="46">
        <v>4414.8999999999996</v>
      </c>
      <c r="K397" s="76">
        <f t="shared" si="50"/>
        <v>4635.6449999999995</v>
      </c>
      <c r="L397" s="37"/>
      <c r="M397" s="37"/>
      <c r="N397" s="37"/>
      <c r="O397" s="37" t="s">
        <v>695</v>
      </c>
    </row>
    <row r="398" spans="1:16" s="20" customFormat="1" x14ac:dyDescent="0.25">
      <c r="F398" s="46"/>
      <c r="G398" s="76"/>
      <c r="H398" s="46"/>
      <c r="I398" s="76"/>
      <c r="J398" s="46"/>
      <c r="K398" s="76"/>
      <c r="L398" s="37"/>
      <c r="M398" s="37"/>
      <c r="N398" s="37"/>
      <c r="O398" s="37"/>
    </row>
    <row r="399" spans="1:16" s="20" customFormat="1" ht="21.75" customHeight="1" x14ac:dyDescent="0.25">
      <c r="A399" s="20" t="s">
        <v>821</v>
      </c>
      <c r="B399" s="20" t="s">
        <v>1315</v>
      </c>
      <c r="C399" s="20" t="s">
        <v>907</v>
      </c>
      <c r="D399" s="20" t="s">
        <v>1316</v>
      </c>
      <c r="E399" s="20" t="s">
        <v>1317</v>
      </c>
      <c r="F399" s="46"/>
      <c r="G399" s="76">
        <v>3617.25</v>
      </c>
      <c r="H399" s="46"/>
      <c r="I399" s="76">
        <v>4521.5600000000004</v>
      </c>
      <c r="J399" s="46"/>
      <c r="K399" s="76">
        <v>5380.66</v>
      </c>
      <c r="L399" s="37"/>
      <c r="M399" s="37" t="s">
        <v>695</v>
      </c>
      <c r="N399" s="37"/>
      <c r="O399" s="37"/>
      <c r="P399" s="82" t="s">
        <v>1318</v>
      </c>
    </row>
    <row r="400" spans="1:16" s="8" customFormat="1" x14ac:dyDescent="0.25">
      <c r="F400" s="46"/>
      <c r="G400" s="76"/>
      <c r="H400" s="46"/>
      <c r="I400" s="76"/>
      <c r="J400" s="46"/>
      <c r="K400" s="76"/>
      <c r="L400" s="37"/>
      <c r="M400" s="37"/>
      <c r="N400" s="37"/>
      <c r="O400" s="37"/>
    </row>
    <row r="401" spans="1:16" s="8" customFormat="1" ht="135" x14ac:dyDescent="0.2">
      <c r="A401" s="20" t="s">
        <v>821</v>
      </c>
      <c r="B401" s="22" t="s">
        <v>929</v>
      </c>
      <c r="C401" s="8" t="s">
        <v>930</v>
      </c>
      <c r="D401" s="24" t="s">
        <v>931</v>
      </c>
      <c r="E401" s="24" t="s">
        <v>262</v>
      </c>
      <c r="F401" s="46">
        <v>3392</v>
      </c>
      <c r="G401" s="76">
        <f t="shared" si="48"/>
        <v>3561.6000000000004</v>
      </c>
      <c r="H401" s="46">
        <f t="shared" si="51"/>
        <v>4240.0000000000009</v>
      </c>
      <c r="I401" s="76">
        <f t="shared" si="49"/>
        <v>4452</v>
      </c>
      <c r="J401" s="46">
        <v>5045.6000000000004</v>
      </c>
      <c r="K401" s="76">
        <f t="shared" si="50"/>
        <v>5297.88</v>
      </c>
      <c r="L401" s="37"/>
      <c r="M401" s="37"/>
      <c r="N401" s="37" t="s">
        <v>695</v>
      </c>
      <c r="O401" s="37"/>
      <c r="P401" s="43" t="s">
        <v>932</v>
      </c>
    </row>
    <row r="402" spans="1:16" s="8" customFormat="1" x14ac:dyDescent="0.25">
      <c r="F402" s="46"/>
      <c r="G402" s="46"/>
      <c r="H402" s="46"/>
      <c r="I402" s="46"/>
      <c r="J402" s="46"/>
      <c r="K402" s="46"/>
      <c r="L402" s="37"/>
      <c r="M402" s="37"/>
      <c r="N402" s="37"/>
      <c r="O402" s="37"/>
    </row>
    <row r="403" spans="1:16" ht="15" x14ac:dyDescent="0.2">
      <c r="C403" s="64"/>
      <c r="D403" s="24"/>
      <c r="E403" s="24"/>
      <c r="F403" s="6"/>
      <c r="G403" s="75"/>
      <c r="H403" s="6"/>
      <c r="I403" s="75"/>
      <c r="J403" s="6"/>
      <c r="K403" s="75"/>
      <c r="L403" s="31"/>
      <c r="P403" s="31" t="s">
        <v>1115</v>
      </c>
    </row>
    <row r="404" spans="1:16" ht="38.25" x14ac:dyDescent="0.25">
      <c r="A404" s="19" t="s">
        <v>248</v>
      </c>
      <c r="B404" s="19" t="s">
        <v>249</v>
      </c>
      <c r="C404" s="19" t="s">
        <v>250</v>
      </c>
      <c r="D404" s="20" t="s">
        <v>252</v>
      </c>
      <c r="E404" s="20" t="s">
        <v>251</v>
      </c>
      <c r="F404" s="6">
        <v>3018.49</v>
      </c>
      <c r="G404" s="75">
        <f>SUM(F404*1.05)</f>
        <v>3169.4144999999999</v>
      </c>
      <c r="H404" s="6">
        <f>SUM(J404/1.19)</f>
        <v>3773.1092436974791</v>
      </c>
      <c r="I404" s="75">
        <f>SUM(G404*1.25)</f>
        <v>3961.7681249999996</v>
      </c>
      <c r="J404" s="6">
        <v>4490</v>
      </c>
      <c r="K404" s="75">
        <f>SUM(I404*1.19)</f>
        <v>4714.5040687499995</v>
      </c>
      <c r="L404" s="29"/>
      <c r="M404" s="29" t="s">
        <v>1112</v>
      </c>
      <c r="N404" s="29"/>
      <c r="O404" s="29"/>
      <c r="P404" s="31" t="s">
        <v>253</v>
      </c>
    </row>
    <row r="405" spans="1:16" ht="15" x14ac:dyDescent="0.2">
      <c r="A405" s="19" t="s">
        <v>248</v>
      </c>
      <c r="B405" s="19" t="s">
        <v>249</v>
      </c>
      <c r="C405" s="19" t="s">
        <v>640</v>
      </c>
      <c r="D405" s="9" t="s">
        <v>646</v>
      </c>
      <c r="E405" s="9" t="s">
        <v>643</v>
      </c>
      <c r="F405" s="6">
        <v>1500</v>
      </c>
      <c r="G405" s="75">
        <f>SUM(F405*1.05)</f>
        <v>1575</v>
      </c>
      <c r="H405" s="6">
        <f>SUM(J405/1.19)</f>
        <v>1875</v>
      </c>
      <c r="I405" s="75">
        <f>SUM(G405*1.25)</f>
        <v>1968.75</v>
      </c>
      <c r="J405" s="6">
        <v>2231.25</v>
      </c>
      <c r="K405" s="75">
        <f>SUM(I405*1.19)</f>
        <v>2342.8125</v>
      </c>
      <c r="L405" s="29"/>
      <c r="M405" s="29"/>
      <c r="N405" s="29"/>
      <c r="O405" s="29" t="s">
        <v>695</v>
      </c>
      <c r="P405" s="31" t="s">
        <v>253</v>
      </c>
    </row>
    <row r="406" spans="1:16" ht="15" x14ac:dyDescent="0.2">
      <c r="A406" s="19" t="s">
        <v>248</v>
      </c>
      <c r="B406" s="19" t="s">
        <v>249</v>
      </c>
      <c r="C406" s="19" t="s">
        <v>641</v>
      </c>
      <c r="D406" s="9" t="s">
        <v>647</v>
      </c>
      <c r="E406" s="9" t="s">
        <v>644</v>
      </c>
      <c r="F406" s="6">
        <v>1500</v>
      </c>
      <c r="G406" s="75">
        <f>SUM(F406*1.05)</f>
        <v>1575</v>
      </c>
      <c r="H406" s="6">
        <f>SUM(J406/1.19)</f>
        <v>1875</v>
      </c>
      <c r="I406" s="75">
        <f>SUM(G406*1.25)</f>
        <v>1968.75</v>
      </c>
      <c r="J406" s="6">
        <v>2231.25</v>
      </c>
      <c r="K406" s="75">
        <f>SUM(I406*1.19)</f>
        <v>2342.8125</v>
      </c>
      <c r="L406" s="29"/>
      <c r="M406" s="29"/>
      <c r="N406" s="29"/>
      <c r="O406" s="29" t="s">
        <v>695</v>
      </c>
      <c r="P406" s="31" t="s">
        <v>253</v>
      </c>
    </row>
    <row r="407" spans="1:16" ht="15" x14ac:dyDescent="0.2">
      <c r="A407" s="19" t="s">
        <v>248</v>
      </c>
      <c r="B407" s="19" t="s">
        <v>249</v>
      </c>
      <c r="C407" s="19" t="s">
        <v>642</v>
      </c>
      <c r="D407" s="9" t="s">
        <v>648</v>
      </c>
      <c r="E407" s="9" t="s">
        <v>645</v>
      </c>
      <c r="F407" s="6">
        <v>900</v>
      </c>
      <c r="G407" s="75">
        <f>SUM(F407*1.05)</f>
        <v>945</v>
      </c>
      <c r="H407" s="6">
        <f>SUM(J407/1.19)</f>
        <v>1125</v>
      </c>
      <c r="I407" s="75">
        <f>SUM(G407*1.25)</f>
        <v>1181.25</v>
      </c>
      <c r="J407" s="6">
        <v>1338.75</v>
      </c>
      <c r="K407" s="75">
        <f>SUM(I407*1.19)</f>
        <v>1405.6875</v>
      </c>
      <c r="L407" s="29"/>
      <c r="M407" s="29"/>
      <c r="N407" s="29"/>
      <c r="O407" s="29" t="s">
        <v>695</v>
      </c>
      <c r="P407" s="31" t="s">
        <v>253</v>
      </c>
    </row>
    <row r="408" spans="1:16" ht="15" x14ac:dyDescent="0.25">
      <c r="C408" s="64"/>
      <c r="F408" s="6"/>
      <c r="G408" s="75"/>
      <c r="H408" s="6"/>
      <c r="I408" s="75"/>
      <c r="J408" s="6"/>
      <c r="K408" s="75"/>
      <c r="L408" s="31"/>
      <c r="P408" s="31"/>
    </row>
    <row r="409" spans="1:16" s="22" customFormat="1" ht="15" x14ac:dyDescent="0.25">
      <c r="A409" s="22" t="s">
        <v>243</v>
      </c>
      <c r="B409" s="22" t="s">
        <v>244</v>
      </c>
      <c r="C409" s="22" t="s">
        <v>242</v>
      </c>
      <c r="D409" s="22" t="s">
        <v>246</v>
      </c>
      <c r="E409" s="22" t="s">
        <v>245</v>
      </c>
      <c r="F409" s="70" t="s">
        <v>1191</v>
      </c>
      <c r="G409" s="70" t="s">
        <v>1191</v>
      </c>
      <c r="H409" s="70" t="s">
        <v>1191</v>
      </c>
      <c r="I409" s="70" t="s">
        <v>1191</v>
      </c>
      <c r="J409" s="70" t="s">
        <v>1191</v>
      </c>
      <c r="K409" s="70" t="s">
        <v>1191</v>
      </c>
      <c r="L409" s="38"/>
      <c r="M409" s="38" t="s">
        <v>695</v>
      </c>
      <c r="N409" s="42" t="s">
        <v>247</v>
      </c>
    </row>
    <row r="410" spans="1:16" x14ac:dyDescent="0.25">
      <c r="C410" s="64"/>
      <c r="F410" s="6"/>
      <c r="G410" s="75"/>
      <c r="H410" s="6"/>
      <c r="I410" s="75"/>
      <c r="J410" s="6"/>
      <c r="K410" s="75"/>
      <c r="L410" s="19"/>
    </row>
    <row r="411" spans="1:16" s="22" customFormat="1" ht="26.25" x14ac:dyDescent="0.25">
      <c r="A411" s="22" t="s">
        <v>933</v>
      </c>
      <c r="B411" s="22" t="s">
        <v>1231</v>
      </c>
      <c r="C411" s="22" t="s">
        <v>934</v>
      </c>
      <c r="D411" s="24" t="s">
        <v>936</v>
      </c>
      <c r="E411" s="24" t="s">
        <v>935</v>
      </c>
      <c r="F411" s="54">
        <v>3710</v>
      </c>
      <c r="G411" s="77">
        <f>SUM(F411*1.05)</f>
        <v>3895.5</v>
      </c>
      <c r="H411" s="54">
        <f>SUM(J411/1.19)</f>
        <v>4637.5042016806728</v>
      </c>
      <c r="I411" s="77">
        <f>SUM(G411*1.25)</f>
        <v>4869.375</v>
      </c>
      <c r="J411" s="54">
        <v>5518.63</v>
      </c>
      <c r="K411" s="77">
        <f>SUM(I411*1.19)</f>
        <v>5794.5562499999996</v>
      </c>
      <c r="L411" s="38"/>
      <c r="M411" s="38" t="s">
        <v>695</v>
      </c>
      <c r="N411" s="38"/>
      <c r="O411" s="38"/>
      <c r="P411" s="42" t="s">
        <v>937</v>
      </c>
    </row>
    <row r="412" spans="1:16" s="22" customFormat="1" x14ac:dyDescent="0.2">
      <c r="D412" s="24"/>
      <c r="E412" s="24"/>
      <c r="F412" s="54"/>
      <c r="G412" s="77"/>
      <c r="H412" s="54"/>
      <c r="I412" s="77"/>
      <c r="J412" s="54"/>
      <c r="K412" s="77"/>
      <c r="L412" s="38"/>
      <c r="M412" s="38"/>
      <c r="N412" s="38"/>
      <c r="O412" s="38"/>
    </row>
    <row r="413" spans="1:16" s="22" customFormat="1" ht="15" x14ac:dyDescent="0.25">
      <c r="A413" s="22" t="s">
        <v>933</v>
      </c>
      <c r="B413" s="22" t="s">
        <v>1232</v>
      </c>
      <c r="C413" s="22" t="s">
        <v>938</v>
      </c>
      <c r="D413" s="24" t="s">
        <v>265</v>
      </c>
      <c r="E413" s="24" t="s">
        <v>939</v>
      </c>
      <c r="F413" s="54">
        <v>3498</v>
      </c>
      <c r="G413" s="77">
        <f t="shared" ref="G413:G459" si="52">SUM(F413*1.05)</f>
        <v>3672.9</v>
      </c>
      <c r="H413" s="54">
        <f t="shared" ref="H413:H459" si="53">SUM(J413/1.19)</f>
        <v>4372.5042016806719</v>
      </c>
      <c r="I413" s="77">
        <f t="shared" ref="I413:I459" si="54">SUM(G413*1.25)</f>
        <v>4591.125</v>
      </c>
      <c r="J413" s="54">
        <v>5203.28</v>
      </c>
      <c r="K413" s="77">
        <f t="shared" ref="K413:K459" si="55">SUM(I413*1.19)</f>
        <v>5463.4387499999993</v>
      </c>
      <c r="L413" s="38"/>
      <c r="M413" s="38" t="s">
        <v>695</v>
      </c>
      <c r="N413" s="38"/>
      <c r="O413" s="38"/>
      <c r="P413" s="42" t="s">
        <v>940</v>
      </c>
    </row>
    <row r="414" spans="1:16" s="22" customFormat="1" x14ac:dyDescent="0.2">
      <c r="D414" s="24"/>
      <c r="E414" s="24"/>
      <c r="F414" s="54"/>
      <c r="G414" s="77"/>
      <c r="H414" s="54"/>
      <c r="I414" s="77"/>
      <c r="J414" s="54"/>
      <c r="K414" s="77"/>
      <c r="L414" s="38"/>
      <c r="M414" s="38"/>
      <c r="N414" s="38"/>
      <c r="O414" s="38"/>
    </row>
    <row r="415" spans="1:16" s="22" customFormat="1" ht="25.5" x14ac:dyDescent="0.2">
      <c r="A415" s="22" t="s">
        <v>933</v>
      </c>
      <c r="B415" s="22" t="s">
        <v>1233</v>
      </c>
      <c r="C415" s="22" t="s">
        <v>941</v>
      </c>
      <c r="D415" s="24" t="s">
        <v>943</v>
      </c>
      <c r="E415" s="24" t="s">
        <v>942</v>
      </c>
      <c r="F415" s="54">
        <v>3498</v>
      </c>
      <c r="G415" s="77">
        <f t="shared" si="52"/>
        <v>3672.9</v>
      </c>
      <c r="H415" s="54">
        <f t="shared" si="53"/>
        <v>4372.5042016806719</v>
      </c>
      <c r="I415" s="77">
        <f t="shared" si="54"/>
        <v>4591.125</v>
      </c>
      <c r="J415" s="54">
        <v>5203.28</v>
      </c>
      <c r="K415" s="77">
        <f t="shared" si="55"/>
        <v>5463.4387499999993</v>
      </c>
      <c r="L415" s="38"/>
      <c r="M415" s="38" t="s">
        <v>695</v>
      </c>
      <c r="N415" s="38"/>
      <c r="O415" s="38"/>
    </row>
    <row r="416" spans="1:16" s="22" customFormat="1" x14ac:dyDescent="0.2">
      <c r="D416" s="24"/>
      <c r="E416" s="24"/>
      <c r="F416" s="54"/>
      <c r="G416" s="77"/>
      <c r="H416" s="54"/>
      <c r="I416" s="77"/>
      <c r="J416" s="54"/>
      <c r="K416" s="77"/>
      <c r="L416" s="38"/>
      <c r="M416" s="38"/>
      <c r="N416" s="38"/>
      <c r="O416" s="38"/>
    </row>
    <row r="417" spans="1:16" s="22" customFormat="1" ht="26.25" x14ac:dyDescent="0.25">
      <c r="A417" s="22" t="s">
        <v>933</v>
      </c>
      <c r="B417" s="22" t="s">
        <v>1234</v>
      </c>
      <c r="C417" s="22" t="s">
        <v>944</v>
      </c>
      <c r="D417" s="24" t="s">
        <v>947</v>
      </c>
      <c r="E417" s="24" t="s">
        <v>950</v>
      </c>
      <c r="F417" s="54">
        <v>3710</v>
      </c>
      <c r="G417" s="77">
        <f t="shared" si="52"/>
        <v>3895.5</v>
      </c>
      <c r="H417" s="54">
        <f t="shared" si="53"/>
        <v>4637.5042016806728</v>
      </c>
      <c r="I417" s="77">
        <f>SUM(G417*1.25)</f>
        <v>4869.375</v>
      </c>
      <c r="J417" s="54">
        <v>5518.63</v>
      </c>
      <c r="K417" s="77">
        <f t="shared" si="55"/>
        <v>5794.5562499999996</v>
      </c>
      <c r="L417" s="38"/>
      <c r="M417" s="38" t="s">
        <v>695</v>
      </c>
      <c r="N417" s="38"/>
      <c r="O417" s="38"/>
      <c r="P417" s="42" t="s">
        <v>953</v>
      </c>
    </row>
    <row r="418" spans="1:16" s="22" customFormat="1" ht="26.25" x14ac:dyDescent="0.25">
      <c r="A418" s="22" t="s">
        <v>933</v>
      </c>
      <c r="B418" s="22" t="s">
        <v>1234</v>
      </c>
      <c r="C418" s="22" t="s">
        <v>945</v>
      </c>
      <c r="D418" s="24" t="s">
        <v>948</v>
      </c>
      <c r="E418" s="24" t="s">
        <v>951</v>
      </c>
      <c r="F418" s="54">
        <v>3339.01</v>
      </c>
      <c r="G418" s="77">
        <f t="shared" si="52"/>
        <v>3505.9605000000006</v>
      </c>
      <c r="H418" s="54">
        <f t="shared" si="53"/>
        <v>4173.7563025210093</v>
      </c>
      <c r="I418" s="77">
        <f t="shared" si="54"/>
        <v>4382.4506250000004</v>
      </c>
      <c r="J418" s="54">
        <v>4966.7700000000004</v>
      </c>
      <c r="K418" s="77">
        <f t="shared" si="55"/>
        <v>5215.1162437500006</v>
      </c>
      <c r="L418" s="38"/>
      <c r="M418" s="38" t="s">
        <v>695</v>
      </c>
      <c r="N418" s="38"/>
      <c r="O418" s="38"/>
      <c r="P418" s="42" t="s">
        <v>953</v>
      </c>
    </row>
    <row r="419" spans="1:16" s="22" customFormat="1" ht="15" x14ac:dyDescent="0.25">
      <c r="A419" s="22" t="s">
        <v>933</v>
      </c>
      <c r="B419" s="22" t="s">
        <v>1234</v>
      </c>
      <c r="C419" s="22" t="s">
        <v>946</v>
      </c>
      <c r="D419" s="24" t="s">
        <v>949</v>
      </c>
      <c r="E419" s="24" t="s">
        <v>952</v>
      </c>
      <c r="F419" s="54">
        <v>371</v>
      </c>
      <c r="G419" s="77">
        <f t="shared" si="52"/>
        <v>389.55</v>
      </c>
      <c r="H419" s="54">
        <f t="shared" si="53"/>
        <v>463.74789915966392</v>
      </c>
      <c r="I419" s="77">
        <f t="shared" si="54"/>
        <v>486.9375</v>
      </c>
      <c r="J419" s="54">
        <v>551.86</v>
      </c>
      <c r="K419" s="77">
        <f t="shared" si="55"/>
        <v>579.45562499999994</v>
      </c>
      <c r="L419" s="38"/>
      <c r="M419" s="38"/>
      <c r="N419" s="38"/>
      <c r="O419" s="38" t="s">
        <v>695</v>
      </c>
      <c r="P419" s="42" t="s">
        <v>953</v>
      </c>
    </row>
    <row r="420" spans="1:16" s="22" customFormat="1" x14ac:dyDescent="0.2">
      <c r="D420" s="24"/>
      <c r="E420" s="24"/>
      <c r="F420" s="54"/>
      <c r="G420" s="77"/>
      <c r="H420" s="54"/>
      <c r="I420" s="77"/>
      <c r="J420" s="54"/>
      <c r="K420" s="77"/>
      <c r="L420" s="38"/>
      <c r="M420" s="38"/>
      <c r="N420" s="38"/>
      <c r="O420" s="38"/>
    </row>
    <row r="421" spans="1:16" s="22" customFormat="1" ht="15" x14ac:dyDescent="0.25">
      <c r="A421" s="22" t="s">
        <v>933</v>
      </c>
      <c r="B421" s="22" t="s">
        <v>954</v>
      </c>
      <c r="C421" s="22" t="s">
        <v>955</v>
      </c>
      <c r="D421" s="24" t="s">
        <v>956</v>
      </c>
      <c r="E421" s="24" t="s">
        <v>957</v>
      </c>
      <c r="F421" s="54">
        <v>2162.4</v>
      </c>
      <c r="G421" s="77">
        <f t="shared" si="52"/>
        <v>2270.52</v>
      </c>
      <c r="H421" s="54">
        <f t="shared" si="53"/>
        <v>2703.0000000000005</v>
      </c>
      <c r="I421" s="77">
        <f t="shared" si="54"/>
        <v>2838.15</v>
      </c>
      <c r="J421" s="54">
        <v>3216.57</v>
      </c>
      <c r="K421" s="77">
        <f t="shared" si="55"/>
        <v>3377.3984999999998</v>
      </c>
      <c r="L421" s="38"/>
      <c r="M421" s="38" t="s">
        <v>695</v>
      </c>
      <c r="N421" s="38" t="s">
        <v>1143</v>
      </c>
      <c r="O421" s="38"/>
      <c r="P421" s="42" t="s">
        <v>958</v>
      </c>
    </row>
    <row r="422" spans="1:16" s="22" customFormat="1" ht="15" x14ac:dyDescent="0.25">
      <c r="A422" s="22" t="s">
        <v>933</v>
      </c>
      <c r="B422" s="22" t="s">
        <v>954</v>
      </c>
      <c r="C422" s="22" t="s">
        <v>961</v>
      </c>
      <c r="D422" s="24" t="s">
        <v>960</v>
      </c>
      <c r="E422" s="24" t="s">
        <v>959</v>
      </c>
      <c r="F422" s="54">
        <v>2650</v>
      </c>
      <c r="G422" s="77">
        <f t="shared" si="52"/>
        <v>2782.5</v>
      </c>
      <c r="H422" s="54">
        <f t="shared" si="53"/>
        <v>3312.5042016806724</v>
      </c>
      <c r="I422" s="77">
        <f t="shared" si="54"/>
        <v>3478.125</v>
      </c>
      <c r="J422" s="54">
        <v>3941.88</v>
      </c>
      <c r="K422" s="77">
        <f t="shared" si="55"/>
        <v>4138.96875</v>
      </c>
      <c r="L422" s="38"/>
      <c r="M422" s="38"/>
      <c r="N422" s="38"/>
      <c r="O422" s="38" t="s">
        <v>695</v>
      </c>
      <c r="P422" s="42" t="s">
        <v>962</v>
      </c>
    </row>
    <row r="423" spans="1:16" s="22" customFormat="1" ht="15" x14ac:dyDescent="0.25">
      <c r="D423" s="24"/>
      <c r="E423" s="24"/>
      <c r="F423" s="54"/>
      <c r="G423" s="77"/>
      <c r="H423" s="54"/>
      <c r="I423" s="77"/>
      <c r="J423" s="54"/>
      <c r="K423" s="77"/>
      <c r="L423" s="38"/>
      <c r="M423" s="38"/>
      <c r="N423" s="38"/>
      <c r="O423" s="38"/>
      <c r="P423" s="42"/>
    </row>
    <row r="424" spans="1:16" s="22" customFormat="1" ht="15" x14ac:dyDescent="0.25">
      <c r="A424" s="22" t="s">
        <v>933</v>
      </c>
      <c r="B424" s="80" t="s">
        <v>1235</v>
      </c>
      <c r="C424" s="22" t="s">
        <v>955</v>
      </c>
      <c r="D424" s="24" t="s">
        <v>956</v>
      </c>
      <c r="E424" s="24" t="s">
        <v>957</v>
      </c>
      <c r="F424" s="54">
        <v>2162.4</v>
      </c>
      <c r="G424" s="77">
        <f>SUM(F424*1.05)</f>
        <v>2270.52</v>
      </c>
      <c r="H424" s="54">
        <f>SUM(J424/1.19)</f>
        <v>2703.0000000000005</v>
      </c>
      <c r="I424" s="77">
        <f>SUM(G424*1.25)</f>
        <v>2838.15</v>
      </c>
      <c r="J424" s="54">
        <v>3216.57</v>
      </c>
      <c r="K424" s="77">
        <f>SUM(I424*1.19)</f>
        <v>3377.3984999999998</v>
      </c>
      <c r="L424" s="38"/>
      <c r="M424" s="38" t="s">
        <v>695</v>
      </c>
      <c r="N424" s="38"/>
      <c r="O424" s="38"/>
      <c r="P424" s="42" t="s">
        <v>958</v>
      </c>
    </row>
    <row r="425" spans="1:16" s="22" customFormat="1" x14ac:dyDescent="0.2">
      <c r="D425" s="24"/>
      <c r="E425" s="24"/>
      <c r="F425" s="54"/>
      <c r="G425" s="77"/>
      <c r="H425" s="54"/>
      <c r="I425" s="77"/>
      <c r="J425" s="54"/>
      <c r="K425" s="77"/>
      <c r="L425" s="38"/>
      <c r="M425" s="38"/>
      <c r="N425" s="38"/>
      <c r="O425" s="38"/>
    </row>
    <row r="426" spans="1:16" s="22" customFormat="1" ht="38.25" x14ac:dyDescent="0.25">
      <c r="A426" s="22" t="s">
        <v>933</v>
      </c>
      <c r="B426" s="22" t="s">
        <v>1236</v>
      </c>
      <c r="C426" s="22" t="s">
        <v>963</v>
      </c>
      <c r="D426" s="52" t="s">
        <v>965</v>
      </c>
      <c r="E426" s="52" t="s">
        <v>964</v>
      </c>
      <c r="F426" s="54">
        <v>2554.6</v>
      </c>
      <c r="G426" s="77">
        <f t="shared" si="52"/>
        <v>2682.33</v>
      </c>
      <c r="H426" s="54">
        <f t="shared" si="53"/>
        <v>3193.252100840336</v>
      </c>
      <c r="I426" s="77">
        <f t="shared" si="54"/>
        <v>3352.9124999999999</v>
      </c>
      <c r="J426" s="54">
        <v>3799.97</v>
      </c>
      <c r="K426" s="77">
        <f t="shared" si="55"/>
        <v>3989.9658749999999</v>
      </c>
      <c r="L426" s="38"/>
      <c r="M426" s="38"/>
      <c r="N426" s="38" t="s">
        <v>695</v>
      </c>
      <c r="O426" s="38"/>
      <c r="P426" s="42" t="s">
        <v>966</v>
      </c>
    </row>
    <row r="427" spans="1:16" s="22" customFormat="1" ht="26.25" x14ac:dyDescent="0.25">
      <c r="A427" s="22" t="s">
        <v>933</v>
      </c>
      <c r="B427" s="22" t="s">
        <v>1236</v>
      </c>
      <c r="C427" s="22" t="s">
        <v>970</v>
      </c>
      <c r="D427" s="24" t="s">
        <v>973</v>
      </c>
      <c r="E427" s="24" t="s">
        <v>967</v>
      </c>
      <c r="F427" s="54">
        <v>4006.8</v>
      </c>
      <c r="G427" s="77">
        <f t="shared" si="52"/>
        <v>4207.1400000000003</v>
      </c>
      <c r="H427" s="54">
        <f t="shared" si="53"/>
        <v>5008.5042016806728</v>
      </c>
      <c r="I427" s="77">
        <f t="shared" si="54"/>
        <v>5258.9250000000002</v>
      </c>
      <c r="J427" s="54">
        <v>5960.12</v>
      </c>
      <c r="K427" s="77">
        <f t="shared" si="55"/>
        <v>6258.12075</v>
      </c>
      <c r="L427" s="38"/>
      <c r="M427" s="38"/>
      <c r="N427" s="38"/>
      <c r="O427" s="38" t="s">
        <v>695</v>
      </c>
      <c r="P427" s="42" t="s">
        <v>976</v>
      </c>
    </row>
    <row r="428" spans="1:16" s="22" customFormat="1" ht="26.25" x14ac:dyDescent="0.25">
      <c r="A428" s="22" t="s">
        <v>933</v>
      </c>
      <c r="B428" s="22" t="s">
        <v>1236</v>
      </c>
      <c r="C428" s="22" t="s">
        <v>971</v>
      </c>
      <c r="D428" s="24" t="s">
        <v>974</v>
      </c>
      <c r="E428" s="24" t="s">
        <v>968</v>
      </c>
      <c r="F428" s="54">
        <v>3339.01</v>
      </c>
      <c r="G428" s="77">
        <f t="shared" si="52"/>
        <v>3505.9605000000006</v>
      </c>
      <c r="H428" s="54">
        <f t="shared" si="53"/>
        <v>4173.7563025210093</v>
      </c>
      <c r="I428" s="77">
        <f t="shared" si="54"/>
        <v>4382.4506250000004</v>
      </c>
      <c r="J428" s="54">
        <v>4966.7700000000004</v>
      </c>
      <c r="K428" s="77">
        <f t="shared" si="55"/>
        <v>5215.1162437500006</v>
      </c>
      <c r="L428" s="38"/>
      <c r="M428" s="38"/>
      <c r="N428" s="38"/>
      <c r="O428" s="38" t="s">
        <v>695</v>
      </c>
      <c r="P428" s="42" t="s">
        <v>976</v>
      </c>
    </row>
    <row r="429" spans="1:16" s="22" customFormat="1" ht="26.25" x14ac:dyDescent="0.25">
      <c r="A429" s="22" t="s">
        <v>933</v>
      </c>
      <c r="B429" s="22" t="s">
        <v>1236</v>
      </c>
      <c r="C429" s="22" t="s">
        <v>972</v>
      </c>
      <c r="D429" s="24" t="s">
        <v>975</v>
      </c>
      <c r="E429" s="24" t="s">
        <v>969</v>
      </c>
      <c r="F429" s="54">
        <v>2162.4</v>
      </c>
      <c r="G429" s="77">
        <f t="shared" si="52"/>
        <v>2270.52</v>
      </c>
      <c r="H429" s="54">
        <f t="shared" si="53"/>
        <v>2703.0000000000005</v>
      </c>
      <c r="I429" s="77">
        <f t="shared" si="54"/>
        <v>2838.15</v>
      </c>
      <c r="J429" s="54">
        <v>3216.57</v>
      </c>
      <c r="K429" s="77">
        <f t="shared" si="55"/>
        <v>3377.3984999999998</v>
      </c>
      <c r="L429" s="38"/>
      <c r="M429" s="38"/>
      <c r="N429" s="38"/>
      <c r="O429" s="38" t="s">
        <v>695</v>
      </c>
      <c r="P429" s="42" t="s">
        <v>976</v>
      </c>
    </row>
    <row r="430" spans="1:16" s="22" customFormat="1" ht="25.5" x14ac:dyDescent="0.25">
      <c r="A430" s="22" t="s">
        <v>933</v>
      </c>
      <c r="B430" s="22" t="s">
        <v>1236</v>
      </c>
      <c r="C430" s="22" t="s">
        <v>977</v>
      </c>
      <c r="D430" s="52" t="s">
        <v>980</v>
      </c>
      <c r="E430" s="52" t="s">
        <v>978</v>
      </c>
      <c r="F430" s="54">
        <v>2162.4</v>
      </c>
      <c r="G430" s="77">
        <f t="shared" si="52"/>
        <v>2270.52</v>
      </c>
      <c r="H430" s="54">
        <f t="shared" si="53"/>
        <v>2703.0000000000005</v>
      </c>
      <c r="I430" s="77">
        <f t="shared" si="54"/>
        <v>2838.15</v>
      </c>
      <c r="J430" s="54">
        <v>3216.57</v>
      </c>
      <c r="K430" s="77">
        <f t="shared" si="55"/>
        <v>3377.3984999999998</v>
      </c>
      <c r="L430" s="38"/>
      <c r="M430" s="38"/>
      <c r="N430" s="38"/>
      <c r="O430" s="38"/>
      <c r="P430" s="42" t="s">
        <v>979</v>
      </c>
    </row>
    <row r="431" spans="1:16" s="22" customFormat="1" x14ac:dyDescent="0.2">
      <c r="D431" s="24"/>
      <c r="E431" s="24"/>
      <c r="F431" s="54"/>
      <c r="G431" s="77"/>
      <c r="H431" s="54"/>
      <c r="I431" s="77"/>
      <c r="J431" s="54"/>
      <c r="K431" s="77"/>
      <c r="L431" s="38"/>
      <c r="M431" s="38"/>
      <c r="N431" s="38"/>
      <c r="O431" s="38"/>
    </row>
    <row r="432" spans="1:16" s="22" customFormat="1" ht="26.25" x14ac:dyDescent="0.25">
      <c r="A432" s="22" t="s">
        <v>933</v>
      </c>
      <c r="B432" s="22" t="s">
        <v>1237</v>
      </c>
      <c r="C432" s="22" t="s">
        <v>983</v>
      </c>
      <c r="D432" s="24" t="s">
        <v>965</v>
      </c>
      <c r="E432" s="52" t="s">
        <v>982</v>
      </c>
      <c r="F432" s="54">
        <v>2554.6</v>
      </c>
      <c r="G432" s="77">
        <f t="shared" si="52"/>
        <v>2682.33</v>
      </c>
      <c r="H432" s="54">
        <f t="shared" si="53"/>
        <v>3193.252100840336</v>
      </c>
      <c r="I432" s="77">
        <f t="shared" si="54"/>
        <v>3352.9124999999999</v>
      </c>
      <c r="J432" s="54">
        <v>3799.97</v>
      </c>
      <c r="K432" s="77">
        <f t="shared" si="55"/>
        <v>3989.9658749999999</v>
      </c>
      <c r="L432" s="38"/>
      <c r="M432" s="38"/>
      <c r="N432" s="38" t="s">
        <v>695</v>
      </c>
      <c r="O432" s="38"/>
      <c r="P432" s="42" t="s">
        <v>981</v>
      </c>
    </row>
    <row r="433" spans="1:16" s="22" customFormat="1" ht="26.25" x14ac:dyDescent="0.25">
      <c r="A433" s="22" t="s">
        <v>933</v>
      </c>
      <c r="B433" s="22" t="s">
        <v>1237</v>
      </c>
      <c r="C433" s="22" t="s">
        <v>984</v>
      </c>
      <c r="D433" s="24" t="s">
        <v>990</v>
      </c>
      <c r="E433" s="24" t="s">
        <v>987</v>
      </c>
      <c r="F433" s="54">
        <v>4006.8</v>
      </c>
      <c r="G433" s="77">
        <f t="shared" si="52"/>
        <v>4207.1400000000003</v>
      </c>
      <c r="H433" s="54">
        <f t="shared" si="53"/>
        <v>5008.5042016806728</v>
      </c>
      <c r="I433" s="77">
        <f t="shared" si="54"/>
        <v>5258.9250000000002</v>
      </c>
      <c r="J433" s="54">
        <v>5960.12</v>
      </c>
      <c r="K433" s="77">
        <f t="shared" si="55"/>
        <v>6258.12075</v>
      </c>
      <c r="L433" s="38"/>
      <c r="M433" s="38"/>
      <c r="N433" s="38"/>
      <c r="O433" s="38" t="s">
        <v>695</v>
      </c>
      <c r="P433" s="42" t="s">
        <v>991</v>
      </c>
    </row>
    <row r="434" spans="1:16" s="22" customFormat="1" ht="26.25" x14ac:dyDescent="0.25">
      <c r="A434" s="22" t="s">
        <v>933</v>
      </c>
      <c r="B434" s="22" t="s">
        <v>1237</v>
      </c>
      <c r="C434" s="22" t="s">
        <v>985</v>
      </c>
      <c r="D434" s="24" t="s">
        <v>974</v>
      </c>
      <c r="E434" s="24" t="s">
        <v>988</v>
      </c>
      <c r="F434" s="54">
        <v>3339.01</v>
      </c>
      <c r="G434" s="77">
        <f t="shared" si="52"/>
        <v>3505.9605000000006</v>
      </c>
      <c r="H434" s="54">
        <f t="shared" si="53"/>
        <v>4173.7563025210093</v>
      </c>
      <c r="I434" s="77">
        <f t="shared" si="54"/>
        <v>4382.4506250000004</v>
      </c>
      <c r="J434" s="54">
        <v>4966.7700000000004</v>
      </c>
      <c r="K434" s="77">
        <f t="shared" si="55"/>
        <v>5215.1162437500006</v>
      </c>
      <c r="L434" s="38"/>
      <c r="M434" s="38"/>
      <c r="N434" s="38"/>
      <c r="O434" s="38" t="s">
        <v>695</v>
      </c>
      <c r="P434" s="42" t="s">
        <v>991</v>
      </c>
    </row>
    <row r="435" spans="1:16" s="22" customFormat="1" ht="26.25" x14ac:dyDescent="0.25">
      <c r="A435" s="22" t="s">
        <v>933</v>
      </c>
      <c r="B435" s="22" t="s">
        <v>1237</v>
      </c>
      <c r="C435" s="22" t="s">
        <v>986</v>
      </c>
      <c r="D435" s="24" t="s">
        <v>975</v>
      </c>
      <c r="E435" s="24" t="s">
        <v>989</v>
      </c>
      <c r="F435" s="54">
        <v>2162.4</v>
      </c>
      <c r="G435" s="77">
        <f t="shared" si="52"/>
        <v>2270.52</v>
      </c>
      <c r="H435" s="54">
        <f t="shared" si="53"/>
        <v>2703.0000000000005</v>
      </c>
      <c r="I435" s="77">
        <f t="shared" si="54"/>
        <v>2838.15</v>
      </c>
      <c r="J435" s="54">
        <v>3216.57</v>
      </c>
      <c r="K435" s="77">
        <f t="shared" si="55"/>
        <v>3377.3984999999998</v>
      </c>
      <c r="L435" s="38"/>
      <c r="M435" s="38"/>
      <c r="N435" s="38"/>
      <c r="O435" s="38" t="s">
        <v>695</v>
      </c>
      <c r="P435" s="42" t="s">
        <v>991</v>
      </c>
    </row>
    <row r="436" spans="1:16" s="22" customFormat="1" ht="26.25" x14ac:dyDescent="0.25">
      <c r="A436" s="22" t="s">
        <v>933</v>
      </c>
      <c r="B436" s="22" t="s">
        <v>1237</v>
      </c>
      <c r="C436" s="22" t="s">
        <v>992</v>
      </c>
      <c r="D436" s="24" t="s">
        <v>928</v>
      </c>
      <c r="E436" s="52" t="s">
        <v>993</v>
      </c>
      <c r="F436" s="54">
        <v>2162.4</v>
      </c>
      <c r="G436" s="77">
        <f t="shared" si="52"/>
        <v>2270.52</v>
      </c>
      <c r="H436" s="54">
        <f t="shared" si="53"/>
        <v>2703.0000000000005</v>
      </c>
      <c r="I436" s="77">
        <f t="shared" si="54"/>
        <v>2838.15</v>
      </c>
      <c r="J436" s="54">
        <v>3216.57</v>
      </c>
      <c r="K436" s="77">
        <f t="shared" si="55"/>
        <v>3377.3984999999998</v>
      </c>
      <c r="L436" s="38"/>
      <c r="M436" s="38"/>
      <c r="N436" s="38"/>
      <c r="O436" s="38" t="s">
        <v>695</v>
      </c>
      <c r="P436" s="42" t="s">
        <v>994</v>
      </c>
    </row>
    <row r="437" spans="1:16" s="22" customFormat="1" x14ac:dyDescent="0.2">
      <c r="D437" s="24"/>
      <c r="E437" s="24"/>
      <c r="F437" s="54"/>
      <c r="G437" s="77"/>
      <c r="H437" s="54"/>
      <c r="I437" s="77"/>
      <c r="J437" s="54"/>
      <c r="K437" s="77"/>
      <c r="L437" s="38"/>
      <c r="M437" s="38"/>
      <c r="N437" s="38"/>
      <c r="O437" s="38"/>
    </row>
    <row r="438" spans="1:16" s="22" customFormat="1" ht="15" x14ac:dyDescent="0.25">
      <c r="A438" s="22" t="s">
        <v>933</v>
      </c>
      <c r="B438" s="22" t="s">
        <v>1238</v>
      </c>
      <c r="C438" s="22" t="s">
        <v>995</v>
      </c>
      <c r="D438" s="24" t="s">
        <v>997</v>
      </c>
      <c r="E438" s="24" t="s">
        <v>996</v>
      </c>
      <c r="F438" s="54">
        <v>2162.4</v>
      </c>
      <c r="G438" s="77">
        <f t="shared" si="52"/>
        <v>2270.52</v>
      </c>
      <c r="H438" s="54">
        <f t="shared" si="53"/>
        <v>2703.0000000000005</v>
      </c>
      <c r="I438" s="77">
        <f t="shared" si="54"/>
        <v>2838.15</v>
      </c>
      <c r="J438" s="54">
        <v>3216.57</v>
      </c>
      <c r="K438" s="77">
        <f t="shared" si="55"/>
        <v>3377.3984999999998</v>
      </c>
      <c r="L438" s="38"/>
      <c r="M438" s="38"/>
      <c r="N438" s="38" t="s">
        <v>695</v>
      </c>
      <c r="O438" s="38"/>
      <c r="P438" s="42" t="s">
        <v>998</v>
      </c>
    </row>
    <row r="439" spans="1:16" s="22" customFormat="1" ht="26.25" x14ac:dyDescent="0.25">
      <c r="A439" s="22" t="s">
        <v>933</v>
      </c>
      <c r="B439" s="22" t="s">
        <v>1238</v>
      </c>
      <c r="C439" s="22" t="s">
        <v>999</v>
      </c>
      <c r="D439" s="24" t="s">
        <v>1002</v>
      </c>
      <c r="E439" s="24" t="s">
        <v>1000</v>
      </c>
      <c r="F439" s="54">
        <v>4006.8</v>
      </c>
      <c r="G439" s="77">
        <f t="shared" si="52"/>
        <v>4207.1400000000003</v>
      </c>
      <c r="H439" s="54">
        <f t="shared" si="53"/>
        <v>5008.5042016806728</v>
      </c>
      <c r="I439" s="77">
        <f t="shared" si="54"/>
        <v>5258.9250000000002</v>
      </c>
      <c r="J439" s="54">
        <v>5960.12</v>
      </c>
      <c r="K439" s="77">
        <f t="shared" si="55"/>
        <v>6258.12075</v>
      </c>
      <c r="L439" s="38"/>
      <c r="M439" s="38"/>
      <c r="N439" s="38"/>
      <c r="O439" s="38" t="s">
        <v>695</v>
      </c>
      <c r="P439" s="42" t="s">
        <v>1001</v>
      </c>
    </row>
    <row r="440" spans="1:16" s="22" customFormat="1" x14ac:dyDescent="0.2">
      <c r="D440" s="24"/>
      <c r="E440" s="24"/>
      <c r="F440" s="54"/>
      <c r="G440" s="77"/>
      <c r="H440" s="54"/>
      <c r="I440" s="77"/>
      <c r="J440" s="54"/>
      <c r="K440" s="77"/>
      <c r="L440" s="38"/>
      <c r="M440" s="38"/>
      <c r="N440" s="38"/>
      <c r="O440" s="38"/>
    </row>
    <row r="441" spans="1:16" s="22" customFormat="1" ht="51.75" x14ac:dyDescent="0.25">
      <c r="A441" s="22" t="s">
        <v>933</v>
      </c>
      <c r="B441" s="22" t="s">
        <v>1003</v>
      </c>
      <c r="C441" s="22" t="s">
        <v>1006</v>
      </c>
      <c r="D441" s="24" t="s">
        <v>1004</v>
      </c>
      <c r="E441" s="24" t="s">
        <v>1005</v>
      </c>
      <c r="F441" s="54">
        <v>3392</v>
      </c>
      <c r="G441" s="77">
        <f t="shared" si="52"/>
        <v>3561.6000000000004</v>
      </c>
      <c r="H441" s="54">
        <f t="shared" si="53"/>
        <v>4240.0000000000009</v>
      </c>
      <c r="I441" s="77">
        <f t="shared" si="54"/>
        <v>4452</v>
      </c>
      <c r="J441" s="54">
        <v>5045.6000000000004</v>
      </c>
      <c r="K441" s="77">
        <f t="shared" si="55"/>
        <v>5297.88</v>
      </c>
      <c r="L441" s="38"/>
      <c r="M441" s="38"/>
      <c r="N441" s="38"/>
      <c r="O441" s="38" t="s">
        <v>695</v>
      </c>
      <c r="P441" s="42" t="s">
        <v>1007</v>
      </c>
    </row>
    <row r="442" spans="1:16" s="22" customFormat="1" x14ac:dyDescent="0.2">
      <c r="D442" s="24"/>
      <c r="E442" s="24"/>
      <c r="F442" s="54"/>
      <c r="G442" s="77"/>
      <c r="H442" s="54"/>
      <c r="I442" s="77"/>
      <c r="J442" s="54"/>
      <c r="K442" s="77"/>
      <c r="L442" s="38"/>
      <c r="M442" s="38"/>
      <c r="N442" s="38"/>
      <c r="O442" s="38"/>
    </row>
    <row r="443" spans="1:16" s="22" customFormat="1" ht="15" x14ac:dyDescent="0.25">
      <c r="A443" s="22" t="s">
        <v>933</v>
      </c>
      <c r="B443" s="22" t="s">
        <v>1239</v>
      </c>
      <c r="C443" s="22" t="s">
        <v>1008</v>
      </c>
      <c r="D443" s="24" t="s">
        <v>25</v>
      </c>
      <c r="E443" s="24" t="s">
        <v>1009</v>
      </c>
      <c r="F443" s="54">
        <v>2226</v>
      </c>
      <c r="G443" s="77">
        <f t="shared" si="52"/>
        <v>2337.3000000000002</v>
      </c>
      <c r="H443" s="54">
        <f t="shared" si="53"/>
        <v>2782.5042016806724</v>
      </c>
      <c r="I443" s="77">
        <f t="shared" si="54"/>
        <v>2921.625</v>
      </c>
      <c r="J443" s="54">
        <v>3311.18</v>
      </c>
      <c r="K443" s="77">
        <f t="shared" si="55"/>
        <v>3476.7337499999999</v>
      </c>
      <c r="L443" s="38"/>
      <c r="M443" s="38" t="s">
        <v>695</v>
      </c>
      <c r="N443" s="38"/>
      <c r="O443" s="38"/>
      <c r="P443" s="42" t="s">
        <v>1010</v>
      </c>
    </row>
    <row r="444" spans="1:16" s="22" customFormat="1" x14ac:dyDescent="0.2">
      <c r="D444" s="24"/>
      <c r="E444" s="24"/>
      <c r="F444" s="54"/>
      <c r="G444" s="77"/>
      <c r="H444" s="54"/>
      <c r="I444" s="77"/>
      <c r="J444" s="54"/>
      <c r="K444" s="77"/>
      <c r="L444" s="38"/>
      <c r="M444" s="38"/>
      <c r="N444" s="38"/>
      <c r="O444" s="38"/>
    </row>
    <row r="445" spans="1:16" s="22" customFormat="1" ht="38.25" x14ac:dyDescent="0.25">
      <c r="A445" s="22" t="s">
        <v>933</v>
      </c>
      <c r="B445" s="22" t="s">
        <v>1240</v>
      </c>
      <c r="C445" s="22" t="s">
        <v>1011</v>
      </c>
      <c r="D445" s="52" t="s">
        <v>1013</v>
      </c>
      <c r="E445" s="52" t="s">
        <v>1012</v>
      </c>
      <c r="F445" s="54">
        <v>6875</v>
      </c>
      <c r="G445" s="77">
        <f t="shared" si="52"/>
        <v>7218.75</v>
      </c>
      <c r="H445" s="54">
        <f t="shared" si="53"/>
        <v>8593.7478991596636</v>
      </c>
      <c r="I445" s="77">
        <f t="shared" si="54"/>
        <v>9023.4375</v>
      </c>
      <c r="J445" s="54">
        <v>10226.56</v>
      </c>
      <c r="K445" s="77">
        <f t="shared" si="55"/>
        <v>10737.890625</v>
      </c>
      <c r="L445" s="38"/>
      <c r="M445" s="38"/>
      <c r="N445" s="38"/>
      <c r="O445" s="38" t="s">
        <v>695</v>
      </c>
      <c r="P445" s="42" t="s">
        <v>1014</v>
      </c>
    </row>
    <row r="446" spans="1:16" s="22" customFormat="1" x14ac:dyDescent="0.2">
      <c r="D446" s="24"/>
      <c r="E446" s="24"/>
      <c r="F446" s="54"/>
      <c r="G446" s="77"/>
      <c r="H446" s="54"/>
      <c r="I446" s="77"/>
      <c r="J446" s="54"/>
      <c r="K446" s="77"/>
      <c r="L446" s="38"/>
      <c r="M446" s="38"/>
      <c r="N446" s="38"/>
      <c r="O446" s="38"/>
    </row>
    <row r="447" spans="1:16" s="22" customFormat="1" ht="39" x14ac:dyDescent="0.25">
      <c r="A447" s="22" t="s">
        <v>933</v>
      </c>
      <c r="B447" s="22" t="s">
        <v>1015</v>
      </c>
      <c r="C447" s="22" t="s">
        <v>1016</v>
      </c>
      <c r="D447" s="24" t="s">
        <v>1018</v>
      </c>
      <c r="E447" s="24" t="s">
        <v>1017</v>
      </c>
      <c r="F447" s="54">
        <v>3392</v>
      </c>
      <c r="G447" s="77">
        <f t="shared" si="52"/>
        <v>3561.6000000000004</v>
      </c>
      <c r="H447" s="54">
        <f t="shared" si="53"/>
        <v>4240.0000000000009</v>
      </c>
      <c r="I447" s="77">
        <f t="shared" si="54"/>
        <v>4452</v>
      </c>
      <c r="J447" s="54">
        <v>5045.6000000000004</v>
      </c>
      <c r="K447" s="77">
        <f t="shared" si="55"/>
        <v>5297.88</v>
      </c>
      <c r="L447" s="38"/>
      <c r="M447" s="38"/>
      <c r="N447" s="38"/>
      <c r="O447" s="38" t="s">
        <v>695</v>
      </c>
      <c r="P447" s="42" t="s">
        <v>1019</v>
      </c>
    </row>
    <row r="448" spans="1:16" s="22" customFormat="1" x14ac:dyDescent="0.2">
      <c r="D448" s="24"/>
      <c r="E448" s="24"/>
      <c r="F448" s="54"/>
      <c r="G448" s="77"/>
      <c r="H448" s="54"/>
      <c r="I448" s="77"/>
      <c r="J448" s="54"/>
      <c r="K448" s="77"/>
      <c r="L448" s="38"/>
      <c r="M448" s="38"/>
      <c r="N448" s="38"/>
      <c r="O448" s="38"/>
    </row>
    <row r="449" spans="1:16" s="22" customFormat="1" ht="26.25" x14ac:dyDescent="0.25">
      <c r="A449" s="22" t="s">
        <v>933</v>
      </c>
      <c r="B449" s="22" t="s">
        <v>1020</v>
      </c>
      <c r="C449" s="22" t="s">
        <v>1021</v>
      </c>
      <c r="D449" s="24" t="s">
        <v>1024</v>
      </c>
      <c r="E449" s="24" t="s">
        <v>1022</v>
      </c>
      <c r="F449" s="54">
        <v>3392</v>
      </c>
      <c r="G449" s="77">
        <f t="shared" si="52"/>
        <v>3561.6000000000004</v>
      </c>
      <c r="H449" s="54">
        <f t="shared" si="53"/>
        <v>4240.0000000000009</v>
      </c>
      <c r="I449" s="77">
        <f t="shared" si="54"/>
        <v>4452</v>
      </c>
      <c r="J449" s="54">
        <v>5045.6000000000004</v>
      </c>
      <c r="K449" s="77">
        <f t="shared" si="55"/>
        <v>5297.88</v>
      </c>
      <c r="L449" s="38"/>
      <c r="M449" s="38"/>
      <c r="N449" s="38"/>
      <c r="O449" s="38" t="s">
        <v>695</v>
      </c>
      <c r="P449" s="42" t="s">
        <v>1023</v>
      </c>
    </row>
    <row r="450" spans="1:16" s="22" customFormat="1" x14ac:dyDescent="0.2">
      <c r="D450" s="24"/>
      <c r="E450" s="24"/>
      <c r="F450" s="54"/>
      <c r="G450" s="77"/>
      <c r="H450" s="54"/>
      <c r="I450" s="77"/>
      <c r="J450" s="54"/>
      <c r="K450" s="77"/>
      <c r="L450" s="38"/>
      <c r="M450" s="38"/>
      <c r="N450" s="38"/>
      <c r="O450" s="38"/>
    </row>
    <row r="451" spans="1:16" s="22" customFormat="1" ht="39" x14ac:dyDescent="0.25">
      <c r="A451" s="22" t="s">
        <v>933</v>
      </c>
      <c r="B451" s="22" t="s">
        <v>1122</v>
      </c>
      <c r="C451" s="22" t="s">
        <v>1025</v>
      </c>
      <c r="D451" s="24" t="s">
        <v>1027</v>
      </c>
      <c r="E451" s="24" t="s">
        <v>1022</v>
      </c>
      <c r="F451" s="54">
        <v>3392</v>
      </c>
      <c r="G451" s="77">
        <f t="shared" si="52"/>
        <v>3561.6000000000004</v>
      </c>
      <c r="H451" s="54">
        <f t="shared" si="53"/>
        <v>4240.0000000000009</v>
      </c>
      <c r="I451" s="77">
        <f t="shared" si="54"/>
        <v>4452</v>
      </c>
      <c r="J451" s="54">
        <v>5045.6000000000004</v>
      </c>
      <c r="K451" s="77">
        <f t="shared" si="55"/>
        <v>5297.88</v>
      </c>
      <c r="L451" s="38"/>
      <c r="M451" s="38"/>
      <c r="N451" s="38"/>
      <c r="O451" s="38" t="s">
        <v>695</v>
      </c>
      <c r="P451" s="42" t="s">
        <v>1026</v>
      </c>
    </row>
    <row r="452" spans="1:16" s="22" customFormat="1" x14ac:dyDescent="0.2">
      <c r="D452" s="24"/>
      <c r="E452" s="24"/>
      <c r="F452" s="54"/>
      <c r="G452" s="77"/>
      <c r="H452" s="54"/>
      <c r="I452" s="77"/>
      <c r="J452" s="54"/>
      <c r="K452" s="77"/>
      <c r="L452" s="38"/>
      <c r="M452" s="38"/>
      <c r="N452" s="38"/>
      <c r="O452" s="38"/>
    </row>
    <row r="453" spans="1:16" s="22" customFormat="1" ht="26.25" x14ac:dyDescent="0.25">
      <c r="A453" s="22" t="s">
        <v>1029</v>
      </c>
      <c r="B453" s="22" t="s">
        <v>1028</v>
      </c>
      <c r="C453" s="22" t="s">
        <v>1030</v>
      </c>
      <c r="D453" s="24" t="s">
        <v>1031</v>
      </c>
      <c r="E453" s="24" t="s">
        <v>1032</v>
      </c>
      <c r="F453" s="54">
        <v>3572.2</v>
      </c>
      <c r="G453" s="77">
        <f t="shared" si="52"/>
        <v>3750.81</v>
      </c>
      <c r="H453" s="54">
        <f t="shared" si="53"/>
        <v>4465.2521008403364</v>
      </c>
      <c r="I453" s="77">
        <f t="shared" si="54"/>
        <v>4688.5124999999998</v>
      </c>
      <c r="J453" s="54">
        <v>5313.65</v>
      </c>
      <c r="K453" s="77">
        <f t="shared" si="55"/>
        <v>5579.3298749999994</v>
      </c>
      <c r="L453" s="38"/>
      <c r="M453" s="38" t="s">
        <v>695</v>
      </c>
      <c r="N453" s="38"/>
      <c r="O453" s="38"/>
      <c r="P453" s="42" t="s">
        <v>1033</v>
      </c>
    </row>
    <row r="454" spans="1:16" s="22" customFormat="1" x14ac:dyDescent="0.2">
      <c r="D454" s="24"/>
      <c r="E454" s="24"/>
      <c r="F454" s="54"/>
      <c r="G454" s="77"/>
      <c r="H454" s="54"/>
      <c r="I454" s="77"/>
      <c r="J454" s="54"/>
      <c r="K454" s="77"/>
      <c r="L454" s="38"/>
      <c r="M454" s="38"/>
      <c r="N454" s="38"/>
      <c r="O454" s="38"/>
    </row>
    <row r="455" spans="1:16" s="22" customFormat="1" ht="15" x14ac:dyDescent="0.25">
      <c r="A455" s="22" t="s">
        <v>1029</v>
      </c>
      <c r="B455" s="22" t="s">
        <v>1034</v>
      </c>
      <c r="C455" s="22" t="s">
        <v>1035</v>
      </c>
      <c r="D455" s="24" t="s">
        <v>10</v>
      </c>
      <c r="E455" s="24" t="s">
        <v>13</v>
      </c>
      <c r="F455" s="54">
        <v>3116.4</v>
      </c>
      <c r="G455" s="77">
        <f t="shared" si="52"/>
        <v>3272.2200000000003</v>
      </c>
      <c r="H455" s="54">
        <f t="shared" si="53"/>
        <v>3895.5042016806719</v>
      </c>
      <c r="I455" s="77">
        <f t="shared" si="54"/>
        <v>4090.2750000000005</v>
      </c>
      <c r="J455" s="54">
        <v>4635.6499999999996</v>
      </c>
      <c r="K455" s="77">
        <f t="shared" si="55"/>
        <v>4867.4272500000006</v>
      </c>
      <c r="L455" s="38"/>
      <c r="M455" s="38"/>
      <c r="N455" s="38"/>
      <c r="O455" s="38" t="s">
        <v>695</v>
      </c>
      <c r="P455" s="40" t="s">
        <v>1038</v>
      </c>
    </row>
    <row r="456" spans="1:16" s="22" customFormat="1" ht="15" x14ac:dyDescent="0.25">
      <c r="A456" s="22" t="s">
        <v>1029</v>
      </c>
      <c r="B456" s="22" t="s">
        <v>1034</v>
      </c>
      <c r="C456" s="22" t="s">
        <v>1036</v>
      </c>
      <c r="D456" s="24" t="s">
        <v>1039</v>
      </c>
      <c r="E456" s="24" t="s">
        <v>1037</v>
      </c>
      <c r="F456" s="54">
        <v>3116.4</v>
      </c>
      <c r="G456" s="77">
        <f t="shared" si="52"/>
        <v>3272.2200000000003</v>
      </c>
      <c r="H456" s="54">
        <f t="shared" si="53"/>
        <v>3895.5042016806719</v>
      </c>
      <c r="I456" s="77">
        <f t="shared" si="54"/>
        <v>4090.2750000000005</v>
      </c>
      <c r="J456" s="54">
        <v>4635.6499999999996</v>
      </c>
      <c r="K456" s="77">
        <f t="shared" si="55"/>
        <v>4867.4272500000006</v>
      </c>
      <c r="L456" s="38"/>
      <c r="M456" s="38"/>
      <c r="N456" s="38"/>
      <c r="O456" s="38" t="s">
        <v>695</v>
      </c>
      <c r="P456" s="40" t="s">
        <v>1038</v>
      </c>
    </row>
    <row r="457" spans="1:16" s="22" customFormat="1" x14ac:dyDescent="0.2">
      <c r="D457" s="24"/>
      <c r="E457" s="24"/>
      <c r="F457" s="54"/>
      <c r="G457" s="77"/>
      <c r="H457" s="54"/>
      <c r="I457" s="77"/>
      <c r="J457" s="54"/>
      <c r="K457" s="77"/>
      <c r="L457" s="38"/>
      <c r="M457" s="38"/>
      <c r="N457" s="38"/>
      <c r="O457" s="38"/>
    </row>
    <row r="458" spans="1:16" s="22" customFormat="1" ht="15" x14ac:dyDescent="0.25">
      <c r="A458" s="22" t="s">
        <v>1029</v>
      </c>
      <c r="B458" s="22" t="s">
        <v>1040</v>
      </c>
      <c r="C458" s="22" t="s">
        <v>1041</v>
      </c>
      <c r="D458" s="24" t="s">
        <v>10</v>
      </c>
      <c r="E458" s="24" t="s">
        <v>13</v>
      </c>
      <c r="F458" s="54">
        <v>2999.8</v>
      </c>
      <c r="G458" s="77">
        <f t="shared" si="52"/>
        <v>3149.7900000000004</v>
      </c>
      <c r="H458" s="54">
        <f t="shared" si="53"/>
        <v>3749.747899159664</v>
      </c>
      <c r="I458" s="77">
        <f t="shared" si="54"/>
        <v>3937.2375000000006</v>
      </c>
      <c r="J458" s="54">
        <v>4462.2</v>
      </c>
      <c r="K458" s="77">
        <f t="shared" si="55"/>
        <v>4685.3126250000005</v>
      </c>
      <c r="L458" s="38"/>
      <c r="M458" s="38"/>
      <c r="N458" s="38"/>
      <c r="O458" s="38" t="s">
        <v>695</v>
      </c>
      <c r="P458" s="42" t="s">
        <v>1043</v>
      </c>
    </row>
    <row r="459" spans="1:16" s="22" customFormat="1" ht="15" x14ac:dyDescent="0.25">
      <c r="A459" s="22" t="s">
        <v>1029</v>
      </c>
      <c r="B459" s="22" t="s">
        <v>1040</v>
      </c>
      <c r="C459" s="22" t="s">
        <v>1042</v>
      </c>
      <c r="D459" s="24" t="s">
        <v>1039</v>
      </c>
      <c r="E459" s="24" t="s">
        <v>1037</v>
      </c>
      <c r="F459" s="54">
        <v>2999.8</v>
      </c>
      <c r="G459" s="77">
        <f t="shared" si="52"/>
        <v>3149.7900000000004</v>
      </c>
      <c r="H459" s="54">
        <f t="shared" si="53"/>
        <v>3749.747899159664</v>
      </c>
      <c r="I459" s="77">
        <f t="shared" si="54"/>
        <v>3937.2375000000006</v>
      </c>
      <c r="J459" s="54">
        <v>4462.2</v>
      </c>
      <c r="K459" s="77">
        <f t="shared" si="55"/>
        <v>4685.3126250000005</v>
      </c>
      <c r="L459" s="38"/>
      <c r="M459" s="38"/>
      <c r="N459" s="38"/>
      <c r="O459" s="38" t="s">
        <v>695</v>
      </c>
      <c r="P459" s="42" t="s">
        <v>1043</v>
      </c>
    </row>
    <row r="460" spans="1:16" s="22" customFormat="1" ht="15" x14ac:dyDescent="0.25">
      <c r="D460" s="24"/>
      <c r="E460" s="24"/>
      <c r="F460" s="54"/>
      <c r="G460" s="77"/>
      <c r="H460" s="54"/>
      <c r="I460" s="77"/>
      <c r="J460" s="54"/>
      <c r="K460" s="77"/>
      <c r="L460" s="38"/>
      <c r="M460" s="38"/>
      <c r="N460" s="38"/>
      <c r="O460" s="38"/>
      <c r="P460" s="42"/>
    </row>
    <row r="461" spans="1:16" s="22" customFormat="1" ht="15" x14ac:dyDescent="0.25">
      <c r="A461" s="22" t="s">
        <v>933</v>
      </c>
      <c r="B461" s="22" t="s">
        <v>1423</v>
      </c>
      <c r="C461" s="22" t="s">
        <v>1422</v>
      </c>
      <c r="D461" s="24" t="s">
        <v>1424</v>
      </c>
      <c r="E461" s="24" t="s">
        <v>1425</v>
      </c>
      <c r="F461" s="54"/>
      <c r="G461" s="77">
        <v>3750.81</v>
      </c>
      <c r="H461" s="54"/>
      <c r="I461" s="77">
        <f>SUM(G461*1.25)</f>
        <v>4688.5124999999998</v>
      </c>
      <c r="J461" s="54"/>
      <c r="K461" s="77">
        <f>SUM(I461*1.19)</f>
        <v>5579.3298749999994</v>
      </c>
      <c r="L461" s="38"/>
      <c r="M461" s="38"/>
      <c r="N461" s="38"/>
      <c r="O461" s="38"/>
      <c r="P461" s="42" t="s">
        <v>1426</v>
      </c>
    </row>
    <row r="462" spans="1:16" s="22" customFormat="1" x14ac:dyDescent="0.2">
      <c r="D462" s="24"/>
      <c r="E462" s="24"/>
      <c r="F462" s="54"/>
      <c r="G462" s="77"/>
      <c r="H462" s="54"/>
      <c r="I462" s="77"/>
      <c r="J462" s="54"/>
      <c r="K462" s="77"/>
      <c r="L462" s="38"/>
      <c r="M462" s="38"/>
      <c r="N462" s="38"/>
      <c r="O462" s="38"/>
    </row>
    <row r="463" spans="1:16" s="22" customFormat="1" ht="15" x14ac:dyDescent="0.25">
      <c r="A463" s="22" t="s">
        <v>933</v>
      </c>
      <c r="B463" s="81" t="s">
        <v>1427</v>
      </c>
      <c r="C463" s="22" t="s">
        <v>955</v>
      </c>
      <c r="D463" s="24" t="s">
        <v>956</v>
      </c>
      <c r="E463" s="24" t="s">
        <v>957</v>
      </c>
      <c r="F463" s="54">
        <v>2162.4</v>
      </c>
      <c r="G463" s="77">
        <f>SUM(F463*1.05)</f>
        <v>2270.52</v>
      </c>
      <c r="H463" s="54">
        <f>SUM(J463/1.19)</f>
        <v>2703.0000000000005</v>
      </c>
      <c r="I463" s="77">
        <f>SUM(G463*1.25)</f>
        <v>2838.15</v>
      </c>
      <c r="J463" s="54">
        <v>3216.57</v>
      </c>
      <c r="K463" s="77">
        <f>SUM(I463*1.19)</f>
        <v>3377.3984999999998</v>
      </c>
      <c r="L463" s="38"/>
      <c r="M463" s="38" t="s">
        <v>695</v>
      </c>
      <c r="N463" s="38"/>
      <c r="O463" s="38"/>
      <c r="P463" s="42" t="s">
        <v>1428</v>
      </c>
    </row>
    <row r="465" spans="1:12" ht="114.75" x14ac:dyDescent="0.25">
      <c r="A465" s="64" t="s">
        <v>1044</v>
      </c>
      <c r="B465" s="20" t="s">
        <v>1049</v>
      </c>
      <c r="C465" s="20" t="s">
        <v>1045</v>
      </c>
      <c r="D465" s="6">
        <v>572.4</v>
      </c>
      <c r="E465" s="75">
        <f>SUM(D465*1.05)</f>
        <v>601.02</v>
      </c>
      <c r="F465" s="6">
        <f>SUM(H465/1.19)</f>
        <v>715.5042016806724</v>
      </c>
      <c r="G465" s="75">
        <f>SUM(E465*1.25)</f>
        <v>751.27499999999998</v>
      </c>
      <c r="H465" s="6">
        <v>851.45</v>
      </c>
      <c r="I465" s="75">
        <f>SUM(G465*1.19)</f>
        <v>894.01724999999988</v>
      </c>
      <c r="J465" s="31" t="s">
        <v>1050</v>
      </c>
      <c r="K465" s="19"/>
      <c r="L465" s="19"/>
    </row>
    <row r="466" spans="1:12" ht="15" x14ac:dyDescent="0.25">
      <c r="A466" s="64" t="s">
        <v>1046</v>
      </c>
      <c r="B466" s="20" t="s">
        <v>1048</v>
      </c>
      <c r="C466" s="20" t="s">
        <v>1047</v>
      </c>
      <c r="D466" s="6">
        <v>37.1</v>
      </c>
      <c r="E466" s="75">
        <v>37.1</v>
      </c>
      <c r="F466" s="6">
        <v>46.38</v>
      </c>
      <c r="G466" s="75">
        <v>46.38</v>
      </c>
      <c r="H466" s="6">
        <v>55.19</v>
      </c>
      <c r="I466" s="75">
        <v>55.19</v>
      </c>
      <c r="J466" s="31" t="s">
        <v>1050</v>
      </c>
      <c r="K466" s="19"/>
      <c r="L466" s="19"/>
    </row>
    <row r="467" spans="1:12" x14ac:dyDescent="0.25">
      <c r="A467" s="64"/>
      <c r="B467" s="20"/>
      <c r="C467" s="20"/>
      <c r="D467" s="6"/>
      <c r="E467" s="75"/>
      <c r="F467" s="6"/>
      <c r="G467" s="75"/>
      <c r="H467" s="6"/>
      <c r="I467" s="75"/>
      <c r="J467" s="19"/>
      <c r="K467" s="19"/>
      <c r="L467" s="19"/>
    </row>
    <row r="468" spans="1:12" ht="96" x14ac:dyDescent="0.2">
      <c r="A468" s="65" t="s">
        <v>1113</v>
      </c>
      <c r="B468" s="39" t="s">
        <v>1347</v>
      </c>
      <c r="C468" s="39" t="s">
        <v>1114</v>
      </c>
      <c r="D468" s="6">
        <v>296.8</v>
      </c>
      <c r="E468" s="75">
        <f t="shared" ref="E468:E493" si="56">SUM(D468*1.05)</f>
        <v>311.64000000000004</v>
      </c>
      <c r="F468" s="6">
        <f>SUM(H468/1.19)</f>
        <v>371</v>
      </c>
      <c r="G468" s="75">
        <f>SUM(E468*1.25)</f>
        <v>389.55000000000007</v>
      </c>
      <c r="H468" s="6">
        <v>441.49</v>
      </c>
      <c r="I468" s="75">
        <f t="shared" ref="I468:I493" si="57">SUM(G468*1.19)</f>
        <v>463.56450000000007</v>
      </c>
      <c r="J468" s="31" t="s">
        <v>1115</v>
      </c>
      <c r="K468" s="19"/>
      <c r="L468" s="19"/>
    </row>
    <row r="469" spans="1:12" x14ac:dyDescent="0.25">
      <c r="A469" s="64"/>
      <c r="B469" s="20"/>
      <c r="C469" s="20"/>
      <c r="D469" s="6"/>
      <c r="E469" s="75"/>
      <c r="F469" s="6"/>
      <c r="G469" s="75"/>
      <c r="H469" s="6"/>
      <c r="I469" s="75"/>
      <c r="J469" s="19"/>
      <c r="K469" s="19"/>
      <c r="L469" s="19"/>
    </row>
    <row r="470" spans="1:12" ht="89.25" x14ac:dyDescent="0.2">
      <c r="A470" s="64" t="s">
        <v>1051</v>
      </c>
      <c r="B470" s="24" t="s">
        <v>1308</v>
      </c>
      <c r="C470" s="24" t="s">
        <v>1319</v>
      </c>
      <c r="D470" s="6">
        <v>371</v>
      </c>
      <c r="E470" s="75">
        <v>800</v>
      </c>
      <c r="F470" s="6">
        <f t="shared" ref="F470:F493" si="58">SUM(H470/1.19)</f>
        <v>463.74789915966392</v>
      </c>
      <c r="G470" s="75">
        <v>963.09</v>
      </c>
      <c r="H470" s="6">
        <v>551.86</v>
      </c>
      <c r="I470" s="75">
        <v>1189</v>
      </c>
      <c r="J470" s="31" t="s">
        <v>1052</v>
      </c>
      <c r="K470" s="19"/>
      <c r="L470" s="19"/>
    </row>
    <row r="471" spans="1:12" ht="15" x14ac:dyDescent="0.2">
      <c r="A471" s="64"/>
      <c r="B471" s="24"/>
      <c r="C471" s="24"/>
      <c r="D471" s="6"/>
      <c r="E471" s="75"/>
      <c r="F471" s="6"/>
      <c r="G471" s="75"/>
      <c r="H471" s="6"/>
      <c r="I471" s="75"/>
      <c r="J471" s="31"/>
      <c r="K471" s="19"/>
      <c r="L471" s="19"/>
    </row>
    <row r="472" spans="1:12" ht="38.25" x14ac:dyDescent="0.2">
      <c r="A472" s="64" t="s">
        <v>1309</v>
      </c>
      <c r="B472" s="24" t="s">
        <v>1371</v>
      </c>
      <c r="C472" s="24" t="s">
        <v>1372</v>
      </c>
      <c r="D472" s="6"/>
      <c r="E472" s="75">
        <v>600</v>
      </c>
      <c r="F472" s="6"/>
      <c r="G472" s="75">
        <v>750</v>
      </c>
      <c r="H472" s="6"/>
      <c r="I472" s="75">
        <v>892.5</v>
      </c>
      <c r="J472" s="31"/>
      <c r="K472" s="19"/>
      <c r="L472" s="19"/>
    </row>
    <row r="473" spans="1:12" ht="15" x14ac:dyDescent="0.2">
      <c r="A473" s="64"/>
      <c r="B473" s="24"/>
      <c r="C473" s="24"/>
      <c r="D473" s="6"/>
      <c r="E473" s="75"/>
      <c r="F473" s="6"/>
      <c r="G473" s="75"/>
      <c r="H473" s="6"/>
      <c r="I473" s="75"/>
      <c r="J473" s="31"/>
      <c r="K473" s="19"/>
      <c r="L473" s="19"/>
    </row>
    <row r="474" spans="1:12" ht="25.5" x14ac:dyDescent="0.2">
      <c r="A474" s="64"/>
      <c r="B474" s="24" t="s">
        <v>1310</v>
      </c>
      <c r="C474" s="24" t="s">
        <v>1311</v>
      </c>
      <c r="D474" s="6"/>
      <c r="E474" s="75">
        <v>150</v>
      </c>
      <c r="F474" s="6"/>
      <c r="G474" s="75">
        <v>187.5</v>
      </c>
      <c r="H474" s="6"/>
      <c r="I474" s="75">
        <v>223.13</v>
      </c>
      <c r="J474" s="31"/>
      <c r="K474" s="19"/>
      <c r="L474" s="19"/>
    </row>
    <row r="475" spans="1:12" x14ac:dyDescent="0.25">
      <c r="A475" s="64"/>
      <c r="B475" s="20"/>
      <c r="C475" s="20"/>
      <c r="D475" s="6"/>
      <c r="E475" s="75"/>
      <c r="F475" s="6"/>
      <c r="G475" s="75"/>
      <c r="H475" s="6"/>
      <c r="I475" s="75"/>
      <c r="J475" s="19"/>
      <c r="K475" s="19"/>
      <c r="L475" s="19"/>
    </row>
    <row r="476" spans="1:12" ht="25.5" x14ac:dyDescent="0.25">
      <c r="A476" s="64" t="s">
        <v>1053</v>
      </c>
      <c r="B476" s="20" t="s">
        <v>1081</v>
      </c>
      <c r="C476" s="20" t="s">
        <v>1067</v>
      </c>
      <c r="D476" s="6">
        <v>155.82</v>
      </c>
      <c r="E476" s="75">
        <f t="shared" si="56"/>
        <v>163.61099999999999</v>
      </c>
      <c r="F476" s="6">
        <f t="shared" si="58"/>
        <v>194.77310924369749</v>
      </c>
      <c r="G476" s="75">
        <f t="shared" ref="G476:G493" si="59">SUM(E476*1.25)</f>
        <v>204.51374999999999</v>
      </c>
      <c r="H476" s="6">
        <v>231.78</v>
      </c>
      <c r="I476" s="75">
        <f t="shared" si="57"/>
        <v>243.37136249999998</v>
      </c>
      <c r="J476" s="31" t="s">
        <v>1095</v>
      </c>
      <c r="K476" s="19"/>
      <c r="L476" s="19"/>
    </row>
    <row r="477" spans="1:12" ht="25.5" x14ac:dyDescent="0.25">
      <c r="A477" s="64" t="s">
        <v>1054</v>
      </c>
      <c r="B477" s="20" t="s">
        <v>1082</v>
      </c>
      <c r="C477" s="20" t="s">
        <v>1068</v>
      </c>
      <c r="D477" s="6">
        <v>155.82</v>
      </c>
      <c r="E477" s="75">
        <f t="shared" si="56"/>
        <v>163.61099999999999</v>
      </c>
      <c r="F477" s="6">
        <f t="shared" si="58"/>
        <v>194.77310924369749</v>
      </c>
      <c r="G477" s="75">
        <f t="shared" si="59"/>
        <v>204.51374999999999</v>
      </c>
      <c r="H477" s="6">
        <v>231.78</v>
      </c>
      <c r="I477" s="75">
        <f t="shared" si="57"/>
        <v>243.37136249999998</v>
      </c>
      <c r="J477" s="31" t="s">
        <v>1095</v>
      </c>
      <c r="K477" s="19"/>
      <c r="L477" s="19"/>
    </row>
    <row r="478" spans="1:12" ht="25.5" x14ac:dyDescent="0.25">
      <c r="A478" s="64" t="s">
        <v>1055</v>
      </c>
      <c r="B478" s="20" t="s">
        <v>1083</v>
      </c>
      <c r="C478" s="20" t="s">
        <v>1069</v>
      </c>
      <c r="D478" s="6">
        <v>155.82</v>
      </c>
      <c r="E478" s="75">
        <f t="shared" si="56"/>
        <v>163.61099999999999</v>
      </c>
      <c r="F478" s="6">
        <f t="shared" si="58"/>
        <v>194.77310924369749</v>
      </c>
      <c r="G478" s="75">
        <f t="shared" si="59"/>
        <v>204.51374999999999</v>
      </c>
      <c r="H478" s="6">
        <v>231.78</v>
      </c>
      <c r="I478" s="75">
        <f t="shared" si="57"/>
        <v>243.37136249999998</v>
      </c>
      <c r="J478" s="31" t="s">
        <v>1095</v>
      </c>
      <c r="K478" s="19"/>
      <c r="L478" s="19"/>
    </row>
    <row r="479" spans="1:12" ht="25.5" x14ac:dyDescent="0.25">
      <c r="A479" s="64" t="s">
        <v>1056</v>
      </c>
      <c r="B479" s="20" t="s">
        <v>1084</v>
      </c>
      <c r="C479" s="20" t="s">
        <v>1070</v>
      </c>
      <c r="D479" s="6">
        <v>155.82</v>
      </c>
      <c r="E479" s="75">
        <f t="shared" si="56"/>
        <v>163.61099999999999</v>
      </c>
      <c r="F479" s="6">
        <f t="shared" si="58"/>
        <v>194.77310924369749</v>
      </c>
      <c r="G479" s="75">
        <f t="shared" si="59"/>
        <v>204.51374999999999</v>
      </c>
      <c r="H479" s="6">
        <v>231.78</v>
      </c>
      <c r="I479" s="75">
        <f t="shared" si="57"/>
        <v>243.37136249999998</v>
      </c>
      <c r="J479" s="31" t="s">
        <v>1095</v>
      </c>
      <c r="K479" s="19"/>
      <c r="L479" s="19"/>
    </row>
    <row r="480" spans="1:12" ht="25.5" x14ac:dyDescent="0.25">
      <c r="A480" s="64" t="s">
        <v>1057</v>
      </c>
      <c r="B480" s="20" t="s">
        <v>1085</v>
      </c>
      <c r="C480" s="20" t="s">
        <v>1071</v>
      </c>
      <c r="D480" s="6">
        <v>161.12</v>
      </c>
      <c r="E480" s="75">
        <f t="shared" si="56"/>
        <v>169.17600000000002</v>
      </c>
      <c r="F480" s="6">
        <f t="shared" si="58"/>
        <v>201.40336134453781</v>
      </c>
      <c r="G480" s="75">
        <f t="shared" si="59"/>
        <v>211.47000000000003</v>
      </c>
      <c r="H480" s="6">
        <v>239.67</v>
      </c>
      <c r="I480" s="75">
        <f t="shared" si="57"/>
        <v>251.64930000000001</v>
      </c>
      <c r="J480" s="31" t="s">
        <v>1095</v>
      </c>
      <c r="K480" s="19"/>
      <c r="L480" s="19"/>
    </row>
    <row r="481" spans="1:12" ht="25.5" x14ac:dyDescent="0.25">
      <c r="A481" s="64" t="s">
        <v>1058</v>
      </c>
      <c r="B481" s="20" t="s">
        <v>1086</v>
      </c>
      <c r="C481" s="20" t="s">
        <v>1072</v>
      </c>
      <c r="D481" s="6">
        <v>161.12</v>
      </c>
      <c r="E481" s="75">
        <f t="shared" si="56"/>
        <v>169.17600000000002</v>
      </c>
      <c r="F481" s="6">
        <f t="shared" si="58"/>
        <v>201.40336134453781</v>
      </c>
      <c r="G481" s="75">
        <f t="shared" si="59"/>
        <v>211.47000000000003</v>
      </c>
      <c r="H481" s="6">
        <v>239.67</v>
      </c>
      <c r="I481" s="75">
        <f t="shared" si="57"/>
        <v>251.64930000000001</v>
      </c>
      <c r="J481" s="31" t="s">
        <v>1095</v>
      </c>
      <c r="K481" s="19"/>
      <c r="L481" s="19"/>
    </row>
    <row r="482" spans="1:12" ht="25.5" x14ac:dyDescent="0.25">
      <c r="A482" s="64" t="s">
        <v>1059</v>
      </c>
      <c r="B482" s="20" t="s">
        <v>1087</v>
      </c>
      <c r="C482" s="20" t="s">
        <v>1073</v>
      </c>
      <c r="D482" s="6">
        <v>177.02</v>
      </c>
      <c r="E482" s="75">
        <f t="shared" si="56"/>
        <v>185.87100000000001</v>
      </c>
      <c r="F482" s="6">
        <f t="shared" si="58"/>
        <v>221.27731092436974</v>
      </c>
      <c r="G482" s="75">
        <f t="shared" si="59"/>
        <v>232.33875</v>
      </c>
      <c r="H482" s="6">
        <v>263.32</v>
      </c>
      <c r="I482" s="75">
        <f t="shared" si="57"/>
        <v>276.4831125</v>
      </c>
      <c r="J482" s="31" t="s">
        <v>1095</v>
      </c>
      <c r="K482" s="19"/>
      <c r="L482" s="19"/>
    </row>
    <row r="483" spans="1:12" ht="25.5" x14ac:dyDescent="0.25">
      <c r="A483" s="64" t="s">
        <v>1060</v>
      </c>
      <c r="B483" s="20" t="s">
        <v>1088</v>
      </c>
      <c r="C483" s="20" t="s">
        <v>1074</v>
      </c>
      <c r="D483" s="6">
        <v>177.02</v>
      </c>
      <c r="E483" s="75">
        <f t="shared" si="56"/>
        <v>185.87100000000001</v>
      </c>
      <c r="F483" s="6">
        <f t="shared" si="58"/>
        <v>221.27731092436974</v>
      </c>
      <c r="G483" s="75">
        <f t="shared" si="59"/>
        <v>232.33875</v>
      </c>
      <c r="H483" s="6">
        <v>263.32</v>
      </c>
      <c r="I483" s="75">
        <f t="shared" si="57"/>
        <v>276.4831125</v>
      </c>
      <c r="J483" s="31" t="s">
        <v>1095</v>
      </c>
      <c r="K483" s="19"/>
      <c r="L483" s="19"/>
    </row>
    <row r="484" spans="1:12" ht="25.5" x14ac:dyDescent="0.25">
      <c r="A484" s="64" t="s">
        <v>1061</v>
      </c>
      <c r="B484" s="20" t="s">
        <v>1089</v>
      </c>
      <c r="C484" s="20" t="s">
        <v>1075</v>
      </c>
      <c r="D484" s="6">
        <v>177.02</v>
      </c>
      <c r="E484" s="75">
        <f t="shared" si="56"/>
        <v>185.87100000000001</v>
      </c>
      <c r="F484" s="6">
        <f t="shared" si="58"/>
        <v>221.27731092436974</v>
      </c>
      <c r="G484" s="75">
        <f t="shared" si="59"/>
        <v>232.33875</v>
      </c>
      <c r="H484" s="6">
        <v>263.32</v>
      </c>
      <c r="I484" s="75">
        <f t="shared" si="57"/>
        <v>276.4831125</v>
      </c>
      <c r="J484" s="31" t="s">
        <v>1095</v>
      </c>
      <c r="K484" s="19"/>
      <c r="L484" s="19"/>
    </row>
    <row r="485" spans="1:12" ht="25.5" x14ac:dyDescent="0.25">
      <c r="A485" s="64" t="s">
        <v>1062</v>
      </c>
      <c r="B485" s="20" t="s">
        <v>1090</v>
      </c>
      <c r="C485" s="20" t="s">
        <v>1076</v>
      </c>
      <c r="D485" s="6">
        <v>177.02</v>
      </c>
      <c r="E485" s="75">
        <f t="shared" si="56"/>
        <v>185.87100000000001</v>
      </c>
      <c r="F485" s="6">
        <f t="shared" si="58"/>
        <v>221.27731092436974</v>
      </c>
      <c r="G485" s="75">
        <f t="shared" si="59"/>
        <v>232.33875</v>
      </c>
      <c r="H485" s="6">
        <v>263.32</v>
      </c>
      <c r="I485" s="75">
        <f t="shared" si="57"/>
        <v>276.4831125</v>
      </c>
      <c r="J485" s="31" t="s">
        <v>1095</v>
      </c>
      <c r="K485" s="19"/>
      <c r="L485" s="19"/>
    </row>
    <row r="486" spans="1:12" ht="25.5" x14ac:dyDescent="0.25">
      <c r="A486" s="64" t="s">
        <v>1063</v>
      </c>
      <c r="B486" s="20" t="s">
        <v>1091</v>
      </c>
      <c r="C486" s="20" t="s">
        <v>1077</v>
      </c>
      <c r="D486" s="6">
        <v>190.8</v>
      </c>
      <c r="E486" s="75">
        <f t="shared" si="56"/>
        <v>200.34000000000003</v>
      </c>
      <c r="F486" s="6">
        <f t="shared" si="58"/>
        <v>238.50420168067228</v>
      </c>
      <c r="G486" s="75">
        <f t="shared" si="59"/>
        <v>250.42500000000004</v>
      </c>
      <c r="H486" s="6">
        <v>283.82</v>
      </c>
      <c r="I486" s="75">
        <f t="shared" si="57"/>
        <v>298.00575000000003</v>
      </c>
      <c r="J486" s="31" t="s">
        <v>1095</v>
      </c>
      <c r="K486" s="19"/>
      <c r="L486" s="19"/>
    </row>
    <row r="487" spans="1:12" ht="25.5" x14ac:dyDescent="0.25">
      <c r="A487" s="64" t="s">
        <v>1064</v>
      </c>
      <c r="B487" s="20" t="s">
        <v>1092</v>
      </c>
      <c r="C487" s="20" t="s">
        <v>1078</v>
      </c>
      <c r="D487" s="6">
        <v>190.8</v>
      </c>
      <c r="E487" s="75">
        <f t="shared" si="56"/>
        <v>200.34000000000003</v>
      </c>
      <c r="F487" s="6">
        <f t="shared" si="58"/>
        <v>238.50420168067228</v>
      </c>
      <c r="G487" s="75">
        <f t="shared" si="59"/>
        <v>250.42500000000004</v>
      </c>
      <c r="H487" s="6">
        <v>283.82</v>
      </c>
      <c r="I487" s="75">
        <f t="shared" si="57"/>
        <v>298.00575000000003</v>
      </c>
      <c r="J487" s="31" t="s">
        <v>1095</v>
      </c>
      <c r="K487" s="19"/>
      <c r="L487" s="19"/>
    </row>
    <row r="488" spans="1:12" ht="25.5" x14ac:dyDescent="0.25">
      <c r="A488" s="64" t="s">
        <v>1065</v>
      </c>
      <c r="B488" s="20" t="s">
        <v>1093</v>
      </c>
      <c r="C488" s="20" t="s">
        <v>1079</v>
      </c>
      <c r="D488" s="6">
        <v>217.3</v>
      </c>
      <c r="E488" s="75">
        <f t="shared" si="56"/>
        <v>228.16500000000002</v>
      </c>
      <c r="F488" s="6">
        <f t="shared" si="58"/>
        <v>271.62184873949582</v>
      </c>
      <c r="G488" s="75">
        <f t="shared" si="59"/>
        <v>285.20625000000001</v>
      </c>
      <c r="H488" s="6">
        <v>323.23</v>
      </c>
      <c r="I488" s="75">
        <f t="shared" si="57"/>
        <v>339.39543750000001</v>
      </c>
      <c r="J488" s="31" t="s">
        <v>1095</v>
      </c>
      <c r="K488" s="19"/>
      <c r="L488" s="19"/>
    </row>
    <row r="489" spans="1:12" ht="25.5" x14ac:dyDescent="0.25">
      <c r="A489" s="64" t="s">
        <v>1066</v>
      </c>
      <c r="B489" s="20" t="s">
        <v>1094</v>
      </c>
      <c r="C489" s="20" t="s">
        <v>1080</v>
      </c>
      <c r="D489" s="6">
        <v>217.3</v>
      </c>
      <c r="E489" s="75">
        <f t="shared" si="56"/>
        <v>228.16500000000002</v>
      </c>
      <c r="F489" s="6">
        <f t="shared" si="58"/>
        <v>271.62184873949582</v>
      </c>
      <c r="G489" s="75">
        <f t="shared" si="59"/>
        <v>285.20625000000001</v>
      </c>
      <c r="H489" s="6">
        <v>323.23</v>
      </c>
      <c r="I489" s="75">
        <f t="shared" si="57"/>
        <v>339.39543750000001</v>
      </c>
      <c r="J489" s="31" t="s">
        <v>1095</v>
      </c>
      <c r="K489" s="19"/>
      <c r="L489" s="19"/>
    </row>
    <row r="490" spans="1:12" ht="25.5" x14ac:dyDescent="0.25">
      <c r="A490" s="64" t="s">
        <v>1332</v>
      </c>
      <c r="B490" s="20" t="s">
        <v>1328</v>
      </c>
      <c r="C490" s="20" t="s">
        <v>1330</v>
      </c>
      <c r="D490" s="6"/>
      <c r="E490" s="75">
        <v>273.8</v>
      </c>
      <c r="F490" s="6"/>
      <c r="G490" s="75">
        <v>342.25</v>
      </c>
      <c r="H490" s="6"/>
      <c r="I490" s="75">
        <v>407.28</v>
      </c>
      <c r="J490" s="31" t="s">
        <v>1095</v>
      </c>
      <c r="K490" s="19"/>
      <c r="L490" s="19"/>
    </row>
    <row r="491" spans="1:12" ht="25.5" x14ac:dyDescent="0.2">
      <c r="A491" s="22" t="s">
        <v>1333</v>
      </c>
      <c r="B491" s="20" t="s">
        <v>1329</v>
      </c>
      <c r="C491" s="20" t="s">
        <v>1331</v>
      </c>
      <c r="D491" s="6"/>
      <c r="E491" s="75">
        <v>273.8</v>
      </c>
      <c r="F491" s="6"/>
      <c r="G491" s="75">
        <v>342.25</v>
      </c>
      <c r="H491" s="6"/>
      <c r="I491" s="75">
        <v>407.28</v>
      </c>
      <c r="J491" s="31" t="s">
        <v>1095</v>
      </c>
      <c r="K491" s="19"/>
      <c r="L491" s="19"/>
    </row>
    <row r="492" spans="1:12" ht="15" x14ac:dyDescent="0.2">
      <c r="A492" s="64"/>
      <c r="B492" s="20"/>
      <c r="C492" s="53"/>
      <c r="D492" s="6"/>
      <c r="E492" s="6"/>
      <c r="F492" s="6"/>
      <c r="G492" s="6"/>
      <c r="H492" s="6"/>
      <c r="I492" s="6"/>
      <c r="J492" s="44"/>
      <c r="K492" s="19"/>
      <c r="L492" s="19"/>
    </row>
    <row r="493" spans="1:12" ht="38.25" x14ac:dyDescent="0.2">
      <c r="A493" s="64" t="s">
        <v>1144</v>
      </c>
      <c r="B493" s="24" t="s">
        <v>1097</v>
      </c>
      <c r="C493" s="24" t="s">
        <v>1096</v>
      </c>
      <c r="D493" s="6">
        <v>13.54</v>
      </c>
      <c r="E493" s="75">
        <f t="shared" si="56"/>
        <v>14.217000000000001</v>
      </c>
      <c r="F493" s="6">
        <f t="shared" si="58"/>
        <v>16.92436974789916</v>
      </c>
      <c r="G493" s="75">
        <f t="shared" si="59"/>
        <v>17.771250000000002</v>
      </c>
      <c r="H493" s="6">
        <v>20.14</v>
      </c>
      <c r="I493" s="75">
        <f t="shared" si="57"/>
        <v>21.1477875</v>
      </c>
      <c r="J493" s="31" t="s">
        <v>1095</v>
      </c>
      <c r="K493" s="19"/>
      <c r="L493" s="19"/>
    </row>
    <row r="494" spans="1:12" x14ac:dyDescent="0.25">
      <c r="A494" s="64"/>
      <c r="B494" s="20"/>
      <c r="C494" s="20"/>
      <c r="D494" s="6"/>
      <c r="E494" s="6"/>
      <c r="F494" s="6"/>
      <c r="G494" s="6"/>
      <c r="H494" s="6"/>
      <c r="I494" s="6"/>
      <c r="J494" s="19"/>
      <c r="K494" s="19"/>
      <c r="L494" s="19"/>
    </row>
    <row r="495" spans="1:12" x14ac:dyDescent="0.25">
      <c r="A495" s="64"/>
      <c r="B495" s="20"/>
      <c r="C495" s="20"/>
      <c r="D495" s="6"/>
      <c r="E495" s="6"/>
      <c r="F495" s="6"/>
      <c r="G495" s="6"/>
      <c r="H495" s="6"/>
      <c r="I495" s="6"/>
      <c r="J495" s="19"/>
      <c r="K495" s="19"/>
      <c r="L495" s="19"/>
    </row>
  </sheetData>
  <mergeCells count="1">
    <mergeCell ref="L82:O82"/>
  </mergeCells>
  <hyperlinks>
    <hyperlink ref="P2" r:id="rId1"/>
    <hyperlink ref="P18" r:id="rId2"/>
    <hyperlink ref="P69" r:id="rId3"/>
    <hyperlink ref="P126" r:id="rId4"/>
    <hyperlink ref="P203" r:id="rId5"/>
    <hyperlink ref="P276" r:id="rId6"/>
    <hyperlink ref="P295" r:id="rId7"/>
    <hyperlink ref="P320" r:id="rId8" display="http://www.capristo.de/en/exhaustsystems/mercedes/amg-ml63-w164/exhaustsystems.html"/>
    <hyperlink ref="P321" r:id="rId9" display="http://www.capristo.de/en/exhaustsystems/mercedes/amg-ml63-w164/exhaustsystems.html"/>
    <hyperlink ref="P403" r:id="rId10"/>
    <hyperlink ref="P3" r:id="rId11"/>
    <hyperlink ref="P5" r:id="rId12"/>
    <hyperlink ref="P6" r:id="rId13"/>
    <hyperlink ref="P7" r:id="rId14"/>
    <hyperlink ref="P8" r:id="rId15"/>
    <hyperlink ref="P10" r:id="rId16"/>
    <hyperlink ref="P11" r:id="rId17"/>
    <hyperlink ref="P12" r:id="rId18"/>
    <hyperlink ref="P13" r:id="rId19"/>
    <hyperlink ref="P15" r:id="rId20"/>
    <hyperlink ref="P16" r:id="rId21"/>
    <hyperlink ref="P17" r:id="rId22"/>
    <hyperlink ref="P22" r:id="rId23"/>
    <hyperlink ref="P23" r:id="rId24"/>
    <hyperlink ref="P25" r:id="rId25"/>
    <hyperlink ref="P26" r:id="rId26"/>
    <hyperlink ref="P28" r:id="rId27"/>
    <hyperlink ref="P30" r:id="rId28"/>
    <hyperlink ref="P31" r:id="rId29"/>
    <hyperlink ref="P32" r:id="rId30"/>
    <hyperlink ref="P35" r:id="rId31"/>
    <hyperlink ref="P34" r:id="rId32"/>
    <hyperlink ref="P19" r:id="rId33"/>
    <hyperlink ref="P20" r:id="rId34"/>
    <hyperlink ref="P29" r:id="rId35"/>
    <hyperlink ref="P37" r:id="rId36"/>
    <hyperlink ref="P39" r:id="rId37"/>
    <hyperlink ref="P40" r:id="rId38"/>
    <hyperlink ref="P42" r:id="rId39"/>
    <hyperlink ref="P43" r:id="rId40"/>
    <hyperlink ref="P49" r:id="rId41"/>
    <hyperlink ref="P50" r:id="rId42"/>
    <hyperlink ref="P51" r:id="rId43"/>
    <hyperlink ref="P45" r:id="rId44"/>
    <hyperlink ref="P54" r:id="rId45"/>
    <hyperlink ref="P77" r:id="rId46"/>
    <hyperlink ref="P76" r:id="rId47"/>
    <hyperlink ref="P75" r:id="rId48" display="http://www.capristo.de/en/exhaustsystems/bentley/continental-supersport-w12-gtc-w12/exhaustsystems.html"/>
    <hyperlink ref="P73" r:id="rId49"/>
    <hyperlink ref="P72" r:id="rId50" display="http://www.capristo.de/en/exhaustsystems/bentley/continental-gt-v8-s/exhaustsystems.html"/>
    <hyperlink ref="P70" r:id="rId51"/>
    <hyperlink ref="P102" r:id="rId52"/>
    <hyperlink ref="P103" r:id="rId53"/>
    <hyperlink ref="P104" r:id="rId54"/>
    <hyperlink ref="P114" r:id="rId55"/>
    <hyperlink ref="P111" r:id="rId56"/>
    <hyperlink ref="P100" r:id="rId57"/>
    <hyperlink ref="P96" r:id="rId58"/>
    <hyperlink ref="P94" r:id="rId59"/>
    <hyperlink ref="P91" r:id="rId60"/>
    <hyperlink ref="P87" r:id="rId61"/>
    <hyperlink ref="P86" r:id="rId62"/>
    <hyperlink ref="P84" r:id="rId63"/>
    <hyperlink ref="P82" r:id="rId64"/>
    <hyperlink ref="P81" r:id="rId65"/>
    <hyperlink ref="P83" r:id="rId66"/>
    <hyperlink ref="P92" r:id="rId67"/>
    <hyperlink ref="P125" r:id="rId68"/>
    <hyperlink ref="P124" r:id="rId69"/>
    <hyperlink ref="P123" r:id="rId70"/>
    <hyperlink ref="P121" r:id="rId71"/>
    <hyperlink ref="P185" r:id="rId72"/>
    <hyperlink ref="P182" r:id="rId73"/>
    <hyperlink ref="P181" r:id="rId74"/>
    <hyperlink ref="P180" r:id="rId75"/>
    <hyperlink ref="P179" r:id="rId76"/>
    <hyperlink ref="P178" r:id="rId77"/>
    <hyperlink ref="P177" r:id="rId78"/>
    <hyperlink ref="P176" r:id="rId79"/>
    <hyperlink ref="P175" r:id="rId80"/>
    <hyperlink ref="P174" r:id="rId81"/>
    <hyperlink ref="P172" r:id="rId82"/>
    <hyperlink ref="P171" r:id="rId83"/>
    <hyperlink ref="P164" r:id="rId84"/>
    <hyperlink ref="P163" r:id="rId85"/>
    <hyperlink ref="P161" r:id="rId86"/>
    <hyperlink ref="P160" r:id="rId87"/>
    <hyperlink ref="P159" r:id="rId88"/>
    <hyperlink ref="P158" r:id="rId89"/>
    <hyperlink ref="P157" r:id="rId90"/>
    <hyperlink ref="P156" r:id="rId91"/>
    <hyperlink ref="P155" r:id="rId92"/>
    <hyperlink ref="P153" r:id="rId93"/>
    <hyperlink ref="P152" r:id="rId94"/>
    <hyperlink ref="P151" r:id="rId95"/>
    <hyperlink ref="P150" r:id="rId96"/>
    <hyperlink ref="P149" r:id="rId97"/>
    <hyperlink ref="P148" r:id="rId98"/>
    <hyperlink ref="P147" r:id="rId99"/>
    <hyperlink ref="P145" r:id="rId100"/>
    <hyperlink ref="P144" r:id="rId101"/>
    <hyperlink ref="P143" r:id="rId102"/>
    <hyperlink ref="P142" r:id="rId103"/>
    <hyperlink ref="P141" r:id="rId104"/>
    <hyperlink ref="P140" r:id="rId105"/>
    <hyperlink ref="P139" r:id="rId106"/>
    <hyperlink ref="P138" r:id="rId107"/>
    <hyperlink ref="P136" r:id="rId108"/>
    <hyperlink ref="P135" r:id="rId109"/>
    <hyperlink ref="P134" r:id="rId110"/>
    <hyperlink ref="P133" r:id="rId111"/>
    <hyperlink ref="P132" r:id="rId112"/>
    <hyperlink ref="P131" r:id="rId113"/>
    <hyperlink ref="P130" r:id="rId114"/>
    <hyperlink ref="P128" r:id="rId115"/>
    <hyperlink ref="P127" r:id="rId116"/>
    <hyperlink ref="P169" r:id="rId117"/>
    <hyperlink ref="P186" r:id="rId118"/>
    <hyperlink ref="P187" r:id="rId119"/>
    <hyperlink ref="P184" r:id="rId120"/>
    <hyperlink ref="P183" r:id="rId121"/>
    <hyperlink ref="P195" r:id="rId122"/>
    <hyperlink ref="P194" r:id="rId123"/>
    <hyperlink ref="P193" r:id="rId124"/>
    <hyperlink ref="P192" r:id="rId125"/>
    <hyperlink ref="P191" r:id="rId126"/>
    <hyperlink ref="P190" r:id="rId127"/>
    <hyperlink ref="P189" r:id="rId128"/>
    <hyperlink ref="P217" r:id="rId129"/>
    <hyperlink ref="P210" r:id="rId130"/>
    <hyperlink ref="P209" r:id="rId131"/>
    <hyperlink ref="P208" r:id="rId132"/>
    <hyperlink ref="P207" r:id="rId133"/>
    <hyperlink ref="P206" r:id="rId134"/>
    <hyperlink ref="P204" r:id="rId135"/>
    <hyperlink ref="P205" r:id="rId136"/>
    <hyperlink ref="P229" r:id="rId137"/>
    <hyperlink ref="P228" r:id="rId138"/>
    <hyperlink ref="P227" r:id="rId139"/>
    <hyperlink ref="P219" r:id="rId140"/>
    <hyperlink ref="P268" r:id="rId141"/>
    <hyperlink ref="P260" r:id="rId142"/>
    <hyperlink ref="P259" r:id="rId143"/>
    <hyperlink ref="P257" r:id="rId144"/>
    <hyperlink ref="P256" r:id="rId145"/>
    <hyperlink ref="P254" r:id="rId146"/>
    <hyperlink ref="P253" r:id="rId147"/>
    <hyperlink ref="P252" r:id="rId148"/>
    <hyperlink ref="P250" r:id="rId149"/>
    <hyperlink ref="P248" r:id="rId150"/>
    <hyperlink ref="P247" r:id="rId151"/>
    <hyperlink ref="P246" r:id="rId152"/>
    <hyperlink ref="P245" r:id="rId153"/>
    <hyperlink ref="P244" r:id="rId154"/>
    <hyperlink ref="P241" r:id="rId155"/>
    <hyperlink ref="P239" r:id="rId156"/>
    <hyperlink ref="P237" r:id="rId157"/>
    <hyperlink ref="P236" r:id="rId158"/>
    <hyperlink ref="P235" r:id="rId159"/>
    <hyperlink ref="P233" r:id="rId160"/>
    <hyperlink ref="P232" r:id="rId161"/>
    <hyperlink ref="P231" r:id="rId162"/>
    <hyperlink ref="P273" r:id="rId163"/>
    <hyperlink ref="P272" r:id="rId164"/>
    <hyperlink ref="P270" r:id="rId165"/>
    <hyperlink ref="P277" r:id="rId166"/>
    <hyperlink ref="P294" r:id="rId167"/>
    <hyperlink ref="P293" r:id="rId168"/>
    <hyperlink ref="P291" r:id="rId169"/>
    <hyperlink ref="P290" r:id="rId170"/>
    <hyperlink ref="P289" r:id="rId171"/>
    <hyperlink ref="P287" r:id="rId172"/>
    <hyperlink ref="P286" r:id="rId173"/>
    <hyperlink ref="P284" r:id="rId174"/>
    <hyperlink ref="P283" r:id="rId175"/>
    <hyperlink ref="P282" r:id="rId176"/>
    <hyperlink ref="P280" r:id="rId177"/>
    <hyperlink ref="P278" r:id="rId178"/>
    <hyperlink ref="P305" r:id="rId179"/>
    <hyperlink ref="P304" r:id="rId180"/>
    <hyperlink ref="P303" r:id="rId181"/>
    <hyperlink ref="P301" r:id="rId182"/>
    <hyperlink ref="P300" r:id="rId183"/>
    <hyperlink ref="P298" r:id="rId184"/>
    <hyperlink ref="P297" r:id="rId185"/>
    <hyperlink ref="P296" r:id="rId186"/>
    <hyperlink ref="P317" r:id="rId187"/>
    <hyperlink ref="P316" r:id="rId188"/>
    <hyperlink ref="P315" r:id="rId189"/>
    <hyperlink ref="P313" r:id="rId190"/>
    <hyperlink ref="P312" r:id="rId191"/>
    <hyperlink ref="P311" r:id="rId192"/>
    <hyperlink ref="P309" r:id="rId193"/>
    <hyperlink ref="P323" r:id="rId194"/>
    <hyperlink ref="P325" r:id="rId195"/>
    <hyperlink ref="P327" r:id="rId196"/>
    <hyperlink ref="P331" r:id="rId197"/>
    <hyperlink ref="P332" r:id="rId198"/>
    <hyperlink ref="P333" r:id="rId199"/>
    <hyperlink ref="P334" r:id="rId200"/>
    <hyperlink ref="P335" r:id="rId201"/>
    <hyperlink ref="P336" r:id="rId202"/>
    <hyperlink ref="P340" r:id="rId203"/>
    <hyperlink ref="P342" r:id="rId204"/>
    <hyperlink ref="P347" r:id="rId205"/>
    <hyperlink ref="P349" r:id="rId206"/>
    <hyperlink ref="P361" r:id="rId207"/>
    <hyperlink ref="P362" r:id="rId208"/>
    <hyperlink ref="P363" r:id="rId209"/>
    <hyperlink ref="P364" r:id="rId210"/>
    <hyperlink ref="P365" r:id="rId211"/>
    <hyperlink ref="P366" r:id="rId212"/>
    <hyperlink ref="P367" r:id="rId213"/>
    <hyperlink ref="P369" r:id="rId214"/>
    <hyperlink ref="P370" r:id="rId215"/>
    <hyperlink ref="P371" r:id="rId216"/>
    <hyperlink ref="P372" r:id="rId217"/>
    <hyperlink ref="P373" r:id="rId218"/>
    <hyperlink ref="P374" r:id="rId219"/>
    <hyperlink ref="P375" r:id="rId220"/>
    <hyperlink ref="P377" r:id="rId221"/>
    <hyperlink ref="P379" r:id="rId222"/>
    <hyperlink ref="P380" r:id="rId223"/>
    <hyperlink ref="P381" r:id="rId224"/>
    <hyperlink ref="P385" r:id="rId225"/>
    <hyperlink ref="P391" r:id="rId226"/>
    <hyperlink ref="P395" r:id="rId227"/>
    <hyperlink ref="P401" r:id="rId228"/>
    <hyperlink ref="P399" r:id="rId229"/>
    <hyperlink ref="P389" r:id="rId230"/>
    <hyperlink ref="P407" r:id="rId231"/>
    <hyperlink ref="P406" r:id="rId232"/>
    <hyperlink ref="P405" r:id="rId233"/>
    <hyperlink ref="P404" r:id="rId234"/>
    <hyperlink ref="N409" r:id="rId235"/>
    <hyperlink ref="P411" r:id="rId236"/>
    <hyperlink ref="P413" r:id="rId237"/>
    <hyperlink ref="P417" r:id="rId238"/>
    <hyperlink ref="P419" r:id="rId239"/>
    <hyperlink ref="P418" r:id="rId240"/>
    <hyperlink ref="P421" r:id="rId241"/>
    <hyperlink ref="P426" r:id="rId242"/>
    <hyperlink ref="P422" r:id="rId243"/>
    <hyperlink ref="P428" r:id="rId244"/>
    <hyperlink ref="P429" r:id="rId245"/>
    <hyperlink ref="P427" r:id="rId246"/>
    <hyperlink ref="P430" r:id="rId247"/>
    <hyperlink ref="P432" r:id="rId248"/>
    <hyperlink ref="P435" r:id="rId249"/>
    <hyperlink ref="P434" r:id="rId250"/>
    <hyperlink ref="P436" r:id="rId251"/>
    <hyperlink ref="P433" r:id="rId252"/>
    <hyperlink ref="P438" r:id="rId253"/>
    <hyperlink ref="P441" r:id="rId254"/>
    <hyperlink ref="P439" r:id="rId255"/>
    <hyperlink ref="P443" r:id="rId256"/>
    <hyperlink ref="P445" r:id="rId257"/>
    <hyperlink ref="P447" r:id="rId258"/>
    <hyperlink ref="P451" r:id="rId259"/>
    <hyperlink ref="P449" r:id="rId260"/>
    <hyperlink ref="P453" r:id="rId261"/>
    <hyperlink ref="P456" r:id="rId262"/>
    <hyperlink ref="P455" r:id="rId263"/>
    <hyperlink ref="P458" r:id="rId264"/>
    <hyperlink ref="P459" r:id="rId265"/>
    <hyperlink ref="P424" r:id="rId266"/>
    <hyperlink ref="J493" r:id="rId267"/>
    <hyperlink ref="J489" r:id="rId268"/>
    <hyperlink ref="J487" r:id="rId269"/>
    <hyperlink ref="J485" r:id="rId270"/>
    <hyperlink ref="J483" r:id="rId271"/>
    <hyperlink ref="J481" r:id="rId272"/>
    <hyperlink ref="J479" r:id="rId273"/>
    <hyperlink ref="J477" r:id="rId274"/>
    <hyperlink ref="J470" r:id="rId275"/>
    <hyperlink ref="J468" r:id="rId276"/>
    <hyperlink ref="J466" r:id="rId277"/>
    <hyperlink ref="J465" r:id="rId278"/>
    <hyperlink ref="J476" r:id="rId279"/>
    <hyperlink ref="J478" r:id="rId280"/>
    <hyperlink ref="J480" r:id="rId281"/>
    <hyperlink ref="J482" r:id="rId282"/>
    <hyperlink ref="J484" r:id="rId283"/>
    <hyperlink ref="J486" r:id="rId284"/>
    <hyperlink ref="J488" r:id="rId285"/>
    <hyperlink ref="J490" r:id="rId286"/>
    <hyperlink ref="J491" r:id="rId287"/>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J78"/>
  <sheetViews>
    <sheetView showGridLines="0" zoomScaleNormal="100" workbookViewId="0">
      <pane ySplit="2" topLeftCell="A72" activePane="bottomLeft" state="frozen"/>
      <selection pane="bottomLeft" activeCell="C75" sqref="C75"/>
    </sheetView>
  </sheetViews>
  <sheetFormatPr baseColWidth="10" defaultColWidth="11.42578125" defaultRowHeight="12.75" x14ac:dyDescent="0.25"/>
  <cols>
    <col min="1" max="1" width="46.140625" style="5" customWidth="1"/>
    <col min="2" max="2" width="14.5703125" style="5" customWidth="1"/>
    <col min="3" max="3" width="57.7109375" style="8" customWidth="1"/>
    <col min="4" max="4" width="54.28515625" style="7" customWidth="1"/>
    <col min="5" max="5" width="16.5703125" style="169" customWidth="1"/>
    <col min="6" max="6" width="17.42578125" style="169" customWidth="1"/>
    <col min="7" max="7" width="15.42578125" style="169" customWidth="1"/>
    <col min="8" max="8" width="10.42578125" style="169" customWidth="1"/>
    <col min="9" max="9" width="18.42578125" style="169" customWidth="1"/>
    <col min="10" max="16384" width="11.42578125" style="5"/>
  </cols>
  <sheetData>
    <row r="1" spans="1:10" ht="26.25" x14ac:dyDescent="0.25">
      <c r="A1" s="102" t="s">
        <v>2783</v>
      </c>
      <c r="B1" s="102"/>
    </row>
    <row r="2" spans="1:10" s="95" customFormat="1" ht="35.1" customHeight="1" x14ac:dyDescent="0.25">
      <c r="A2" s="95" t="s">
        <v>144</v>
      </c>
      <c r="B2" s="101" t="s">
        <v>2782</v>
      </c>
      <c r="C2" s="99" t="s">
        <v>2780</v>
      </c>
      <c r="D2" s="99" t="s">
        <v>2781</v>
      </c>
      <c r="E2" s="127" t="s">
        <v>2815</v>
      </c>
      <c r="F2" s="127" t="s">
        <v>2816</v>
      </c>
      <c r="G2" s="127" t="s">
        <v>2817</v>
      </c>
      <c r="H2" s="127" t="s">
        <v>688</v>
      </c>
      <c r="I2" s="127" t="s">
        <v>2818</v>
      </c>
      <c r="J2" s="244" t="s">
        <v>3129</v>
      </c>
    </row>
    <row r="3" spans="1:10" s="184" customFormat="1" ht="35.1" customHeight="1" x14ac:dyDescent="0.25">
      <c r="A3" s="184" t="s">
        <v>46</v>
      </c>
      <c r="B3" s="184" t="s">
        <v>48</v>
      </c>
      <c r="C3" s="185" t="s">
        <v>1986</v>
      </c>
      <c r="D3" s="186" t="s">
        <v>1985</v>
      </c>
      <c r="E3" s="170">
        <v>6269.2497966000001</v>
      </c>
      <c r="F3" s="171">
        <f t="shared" ref="F3:F34" si="0">SUM(E:E/1.19)</f>
        <v>5268.2771400000001</v>
      </c>
      <c r="G3" s="172">
        <f t="shared" ref="G3:G34" si="1">SUM(F:F/100*80)</f>
        <v>4214.6217120000001</v>
      </c>
      <c r="H3" s="169"/>
      <c r="I3" s="169"/>
      <c r="J3" s="242"/>
    </row>
    <row r="4" spans="1:10" s="184" customFormat="1" ht="35.1" customHeight="1" x14ac:dyDescent="0.25">
      <c r="A4" s="184" t="s">
        <v>46</v>
      </c>
      <c r="B4" s="184" t="s">
        <v>1230</v>
      </c>
      <c r="C4" s="185" t="s">
        <v>1984</v>
      </c>
      <c r="D4" s="186" t="s">
        <v>1229</v>
      </c>
      <c r="E4" s="170">
        <v>7620.3006600000017</v>
      </c>
      <c r="F4" s="171">
        <f t="shared" si="0"/>
        <v>6403.6140000000014</v>
      </c>
      <c r="G4" s="172">
        <f t="shared" si="1"/>
        <v>5122.8912000000018</v>
      </c>
      <c r="H4" s="169" t="s">
        <v>695</v>
      </c>
      <c r="I4" s="169"/>
      <c r="J4" s="242"/>
    </row>
    <row r="5" spans="1:10" s="184" customFormat="1" ht="35.1" customHeight="1" x14ac:dyDescent="0.25">
      <c r="A5" s="184" t="s">
        <v>50</v>
      </c>
      <c r="B5" s="184" t="s">
        <v>52</v>
      </c>
      <c r="C5" s="185" t="s">
        <v>1989</v>
      </c>
      <c r="D5" s="186" t="s">
        <v>1990</v>
      </c>
      <c r="E5" s="170">
        <v>7620.3006600000017</v>
      </c>
      <c r="F5" s="171">
        <f t="shared" si="0"/>
        <v>6403.6140000000014</v>
      </c>
      <c r="G5" s="172">
        <f t="shared" si="1"/>
        <v>5122.8912000000018</v>
      </c>
      <c r="H5" s="169" t="s">
        <v>695</v>
      </c>
      <c r="I5" s="169"/>
      <c r="J5" s="242"/>
    </row>
    <row r="6" spans="1:10" s="184" customFormat="1" ht="35.1" customHeight="1" x14ac:dyDescent="0.25">
      <c r="A6" s="184" t="s">
        <v>50</v>
      </c>
      <c r="B6" s="184" t="s">
        <v>53</v>
      </c>
      <c r="C6" s="185" t="s">
        <v>1987</v>
      </c>
      <c r="D6" s="186" t="s">
        <v>1988</v>
      </c>
      <c r="E6" s="170">
        <v>6269.2579599999999</v>
      </c>
      <c r="F6" s="171">
        <f t="shared" si="0"/>
        <v>5268.2840000000006</v>
      </c>
      <c r="G6" s="172">
        <f t="shared" si="1"/>
        <v>4214.6272000000008</v>
      </c>
      <c r="H6" s="169"/>
      <c r="I6" s="169"/>
      <c r="J6" s="242"/>
    </row>
    <row r="7" spans="1:10" s="184" customFormat="1" ht="35.1" customHeight="1" x14ac:dyDescent="0.25">
      <c r="A7" s="184" t="s">
        <v>61</v>
      </c>
      <c r="B7" s="184" t="s">
        <v>62</v>
      </c>
      <c r="C7" s="185" t="s">
        <v>1993</v>
      </c>
      <c r="D7" s="186" t="s">
        <v>1994</v>
      </c>
      <c r="E7" s="170">
        <v>6269.2579599999999</v>
      </c>
      <c r="F7" s="171">
        <f t="shared" si="0"/>
        <v>5268.2840000000006</v>
      </c>
      <c r="G7" s="172">
        <f t="shared" si="1"/>
        <v>4214.6272000000008</v>
      </c>
      <c r="H7" s="169"/>
      <c r="I7" s="169"/>
      <c r="J7" s="242"/>
    </row>
    <row r="8" spans="1:10" s="184" customFormat="1" ht="35.1" customHeight="1" x14ac:dyDescent="0.25">
      <c r="A8" s="184" t="s">
        <v>61</v>
      </c>
      <c r="B8" s="184" t="s">
        <v>63</v>
      </c>
      <c r="C8" s="185" t="s">
        <v>1991</v>
      </c>
      <c r="D8" s="186" t="s">
        <v>1992</v>
      </c>
      <c r="E8" s="170">
        <v>7620.3006600000017</v>
      </c>
      <c r="F8" s="171">
        <f t="shared" si="0"/>
        <v>6403.6140000000014</v>
      </c>
      <c r="G8" s="172">
        <f t="shared" si="1"/>
        <v>5122.8912000000018</v>
      </c>
      <c r="H8" s="169" t="s">
        <v>695</v>
      </c>
      <c r="I8" s="169"/>
      <c r="J8" s="242"/>
    </row>
    <row r="9" spans="1:10" s="184" customFormat="1" ht="35.1" customHeight="1" x14ac:dyDescent="0.25">
      <c r="A9" s="184" t="s">
        <v>71</v>
      </c>
      <c r="B9" s="184" t="s">
        <v>67</v>
      </c>
      <c r="C9" s="185" t="s">
        <v>1997</v>
      </c>
      <c r="D9" s="186" t="s">
        <v>1998</v>
      </c>
      <c r="E9" s="170">
        <v>6269.2579599999999</v>
      </c>
      <c r="F9" s="171">
        <f t="shared" si="0"/>
        <v>5268.2840000000006</v>
      </c>
      <c r="G9" s="172">
        <f t="shared" si="1"/>
        <v>4214.6272000000008</v>
      </c>
      <c r="H9" s="169"/>
      <c r="I9" s="169"/>
      <c r="J9" s="242"/>
    </row>
    <row r="10" spans="1:10" s="184" customFormat="1" ht="35.1" customHeight="1" x14ac:dyDescent="0.25">
      <c r="A10" s="184" t="s">
        <v>71</v>
      </c>
      <c r="B10" s="184" t="s">
        <v>68</v>
      </c>
      <c r="C10" s="185" t="s">
        <v>1995</v>
      </c>
      <c r="D10" s="186" t="s">
        <v>1996</v>
      </c>
      <c r="E10" s="170">
        <v>7620.3006600000017</v>
      </c>
      <c r="F10" s="171">
        <f t="shared" si="0"/>
        <v>6403.6140000000014</v>
      </c>
      <c r="G10" s="172">
        <f t="shared" si="1"/>
        <v>5122.8912000000018</v>
      </c>
      <c r="H10" s="169" t="s">
        <v>695</v>
      </c>
      <c r="I10" s="169"/>
      <c r="J10" s="242"/>
    </row>
    <row r="11" spans="1:10" s="184" customFormat="1" ht="35.1" customHeight="1" x14ac:dyDescent="0.25">
      <c r="A11" s="184" t="s">
        <v>1266</v>
      </c>
      <c r="B11" s="184" t="s">
        <v>1265</v>
      </c>
      <c r="C11" s="185" t="s">
        <v>74</v>
      </c>
      <c r="D11" s="186" t="s">
        <v>76</v>
      </c>
      <c r="E11" s="170">
        <v>7620.3006600000017</v>
      </c>
      <c r="F11" s="171">
        <f t="shared" si="0"/>
        <v>6403.6140000000014</v>
      </c>
      <c r="G11" s="172">
        <f t="shared" si="1"/>
        <v>5122.8912000000018</v>
      </c>
      <c r="H11" s="169" t="s">
        <v>695</v>
      </c>
      <c r="I11" s="169"/>
      <c r="J11" s="242"/>
    </row>
    <row r="12" spans="1:10" s="184" customFormat="1" ht="35.1" customHeight="1" x14ac:dyDescent="0.25">
      <c r="A12" s="184" t="s">
        <v>1179</v>
      </c>
      <c r="B12" s="184" t="s">
        <v>69</v>
      </c>
      <c r="C12" s="185" t="s">
        <v>1999</v>
      </c>
      <c r="D12" s="186" t="s">
        <v>1998</v>
      </c>
      <c r="E12" s="170">
        <v>6270.9239600000001</v>
      </c>
      <c r="F12" s="171">
        <f t="shared" si="0"/>
        <v>5269.6840000000002</v>
      </c>
      <c r="G12" s="172">
        <f t="shared" si="1"/>
        <v>4215.7471999999998</v>
      </c>
      <c r="H12" s="169"/>
      <c r="I12" s="169"/>
      <c r="J12" s="242"/>
    </row>
    <row r="13" spans="1:10" s="184" customFormat="1" ht="35.1" customHeight="1" x14ac:dyDescent="0.25">
      <c r="A13" s="184" t="s">
        <v>1179</v>
      </c>
      <c r="B13" s="184" t="s">
        <v>70</v>
      </c>
      <c r="C13" s="185" t="s">
        <v>75</v>
      </c>
      <c r="D13" s="186" t="s">
        <v>76</v>
      </c>
      <c r="E13" s="170">
        <v>7620.3006600000017</v>
      </c>
      <c r="F13" s="171">
        <f t="shared" si="0"/>
        <v>6403.6140000000014</v>
      </c>
      <c r="G13" s="172">
        <f t="shared" si="1"/>
        <v>5122.8912000000018</v>
      </c>
      <c r="H13" s="169" t="s">
        <v>695</v>
      </c>
      <c r="I13" s="169"/>
      <c r="J13" s="242"/>
    </row>
    <row r="14" spans="1:10" s="184" customFormat="1" ht="35.1" customHeight="1" x14ac:dyDescent="0.25">
      <c r="A14" s="184" t="s">
        <v>1636</v>
      </c>
      <c r="B14" s="184" t="s">
        <v>79</v>
      </c>
      <c r="C14" s="185" t="s">
        <v>81</v>
      </c>
      <c r="D14" s="186" t="s">
        <v>83</v>
      </c>
      <c r="E14" s="170">
        <v>7620.3006600000017</v>
      </c>
      <c r="F14" s="171">
        <f t="shared" si="0"/>
        <v>6403.6140000000014</v>
      </c>
      <c r="G14" s="172">
        <f t="shared" si="1"/>
        <v>5122.8912000000018</v>
      </c>
      <c r="H14" s="169" t="s">
        <v>695</v>
      </c>
      <c r="I14" s="169"/>
      <c r="J14" s="242"/>
    </row>
    <row r="15" spans="1:10" s="184" customFormat="1" ht="35.1" customHeight="1" x14ac:dyDescent="0.25">
      <c r="A15" s="184" t="s">
        <v>1636</v>
      </c>
      <c r="B15" s="184" t="s">
        <v>80</v>
      </c>
      <c r="C15" s="185" t="s">
        <v>2000</v>
      </c>
      <c r="D15" s="186" t="s">
        <v>2001</v>
      </c>
      <c r="E15" s="170">
        <v>6269.2579599999999</v>
      </c>
      <c r="F15" s="171">
        <f t="shared" si="0"/>
        <v>5268.2840000000006</v>
      </c>
      <c r="G15" s="172">
        <f t="shared" si="1"/>
        <v>4214.6272000000008</v>
      </c>
      <c r="H15" s="169"/>
      <c r="I15" s="169"/>
      <c r="J15" s="242"/>
    </row>
    <row r="16" spans="1:10" s="184" customFormat="1" ht="35.1" customHeight="1" x14ac:dyDescent="0.25">
      <c r="A16" s="184" t="s">
        <v>1636</v>
      </c>
      <c r="B16" s="184" t="s">
        <v>2202</v>
      </c>
      <c r="C16" s="185" t="s">
        <v>2204</v>
      </c>
      <c r="D16" s="186" t="s">
        <v>2206</v>
      </c>
      <c r="E16" s="170">
        <v>964.20800000000008</v>
      </c>
      <c r="F16" s="171">
        <f t="shared" si="0"/>
        <v>810.25882352941187</v>
      </c>
      <c r="G16" s="172">
        <f t="shared" si="1"/>
        <v>648.20705882352956</v>
      </c>
      <c r="H16" s="169"/>
      <c r="I16" s="169" t="s">
        <v>695</v>
      </c>
      <c r="J16" s="242"/>
    </row>
    <row r="17" spans="1:10" s="184" customFormat="1" ht="35.1" customHeight="1" x14ac:dyDescent="0.25">
      <c r="A17" s="184" t="s">
        <v>1636</v>
      </c>
      <c r="B17" s="184" t="s">
        <v>2203</v>
      </c>
      <c r="C17" s="185" t="s">
        <v>2205</v>
      </c>
      <c r="D17" s="186" t="s">
        <v>2207</v>
      </c>
      <c r="E17" s="170">
        <v>964.20800000000008</v>
      </c>
      <c r="F17" s="171">
        <f t="shared" si="0"/>
        <v>810.25882352941187</v>
      </c>
      <c r="G17" s="172">
        <f t="shared" si="1"/>
        <v>648.20705882352956</v>
      </c>
      <c r="H17" s="169"/>
      <c r="I17" s="169" t="s">
        <v>695</v>
      </c>
      <c r="J17" s="242"/>
    </row>
    <row r="18" spans="1:10" s="184" customFormat="1" ht="35.1" customHeight="1" x14ac:dyDescent="0.25">
      <c r="A18" s="184" t="s">
        <v>1637</v>
      </c>
      <c r="B18" s="184" t="s">
        <v>3128</v>
      </c>
      <c r="C18" s="185" t="s">
        <v>1639</v>
      </c>
      <c r="D18" s="186" t="s">
        <v>1640</v>
      </c>
      <c r="E18" s="170">
        <v>6813.5198348000004</v>
      </c>
      <c r="F18" s="171">
        <f t="shared" si="0"/>
        <v>5725.6469200000001</v>
      </c>
      <c r="G18" s="172">
        <f t="shared" si="1"/>
        <v>4580.5175359999994</v>
      </c>
      <c r="H18" s="169" t="s">
        <v>695</v>
      </c>
      <c r="I18" s="169"/>
      <c r="J18" s="242"/>
    </row>
    <row r="19" spans="1:10" s="184" customFormat="1" ht="35.1" customHeight="1" x14ac:dyDescent="0.25">
      <c r="A19" s="184" t="s">
        <v>1637</v>
      </c>
      <c r="B19" s="184" t="s">
        <v>1638</v>
      </c>
      <c r="C19" s="185" t="s">
        <v>3131</v>
      </c>
      <c r="D19" s="186" t="s">
        <v>1641</v>
      </c>
      <c r="E19" s="170">
        <v>6188.7838291999997</v>
      </c>
      <c r="F19" s="171">
        <f t="shared" si="0"/>
        <v>5200.6586799999995</v>
      </c>
      <c r="G19" s="172">
        <f t="shared" si="1"/>
        <v>4160.5269439999993</v>
      </c>
      <c r="H19" s="169" t="s">
        <v>695</v>
      </c>
      <c r="I19" s="169"/>
      <c r="J19" s="245" t="s">
        <v>3130</v>
      </c>
    </row>
    <row r="20" spans="1:10" s="184" customFormat="1" ht="35.1" customHeight="1" x14ac:dyDescent="0.25">
      <c r="A20" s="184" t="s">
        <v>1637</v>
      </c>
      <c r="B20" s="184" t="s">
        <v>1642</v>
      </c>
      <c r="C20" s="185" t="s">
        <v>1644</v>
      </c>
      <c r="D20" s="186" t="s">
        <v>1643</v>
      </c>
      <c r="E20" s="170">
        <v>1661.5200093799999</v>
      </c>
      <c r="F20" s="171">
        <f t="shared" si="0"/>
        <v>1396.235302</v>
      </c>
      <c r="G20" s="172">
        <f t="shared" si="1"/>
        <v>1116.9882416</v>
      </c>
      <c r="H20" s="169"/>
      <c r="I20" s="169"/>
      <c r="J20" s="242"/>
    </row>
    <row r="21" spans="1:10" s="184" customFormat="1" ht="35.1" customHeight="1" x14ac:dyDescent="0.25">
      <c r="A21" s="184" t="s">
        <v>1646</v>
      </c>
      <c r="B21" s="184" t="s">
        <v>1645</v>
      </c>
      <c r="C21" s="185" t="s">
        <v>2002</v>
      </c>
      <c r="D21" s="186" t="s">
        <v>2003</v>
      </c>
      <c r="E21" s="170">
        <v>7620.3006600000017</v>
      </c>
      <c r="F21" s="171">
        <f t="shared" si="0"/>
        <v>6403.6140000000014</v>
      </c>
      <c r="G21" s="172">
        <f t="shared" si="1"/>
        <v>5122.8912000000018</v>
      </c>
      <c r="H21" s="169"/>
      <c r="I21" s="169"/>
      <c r="J21" s="242"/>
    </row>
    <row r="22" spans="1:10" s="184" customFormat="1" ht="35.1" customHeight="1" x14ac:dyDescent="0.25">
      <c r="A22" s="184" t="s">
        <v>1646</v>
      </c>
      <c r="B22" s="184" t="s">
        <v>1647</v>
      </c>
      <c r="C22" s="185" t="s">
        <v>2004</v>
      </c>
      <c r="D22" s="186" t="s">
        <v>2005</v>
      </c>
      <c r="E22" s="170">
        <v>6269.2579599999999</v>
      </c>
      <c r="F22" s="171">
        <f t="shared" si="0"/>
        <v>5268.2840000000006</v>
      </c>
      <c r="G22" s="172">
        <f t="shared" si="1"/>
        <v>4214.6272000000008</v>
      </c>
      <c r="H22" s="169"/>
      <c r="I22" s="169"/>
      <c r="J22" s="242"/>
    </row>
    <row r="23" spans="1:10" s="184" customFormat="1" ht="35.1" customHeight="1" x14ac:dyDescent="0.25">
      <c r="A23" s="184" t="s">
        <v>1648</v>
      </c>
      <c r="B23" s="184" t="s">
        <v>102</v>
      </c>
      <c r="C23" s="185" t="s">
        <v>105</v>
      </c>
      <c r="D23" s="186" t="s">
        <v>108</v>
      </c>
      <c r="E23" s="170">
        <v>5108.8516416000011</v>
      </c>
      <c r="F23" s="171">
        <f t="shared" si="0"/>
        <v>4293.1526400000012</v>
      </c>
      <c r="G23" s="172">
        <f t="shared" si="1"/>
        <v>3434.5221120000006</v>
      </c>
      <c r="H23" s="169" t="s">
        <v>695</v>
      </c>
      <c r="I23" s="169"/>
      <c r="J23" s="242"/>
    </row>
    <row r="24" spans="1:10" s="184" customFormat="1" ht="35.1" customHeight="1" x14ac:dyDescent="0.25">
      <c r="A24" s="184" t="s">
        <v>107</v>
      </c>
      <c r="B24" s="184" t="s">
        <v>106</v>
      </c>
      <c r="C24" s="185" t="s">
        <v>118</v>
      </c>
      <c r="D24" s="186" t="s">
        <v>109</v>
      </c>
      <c r="E24" s="170">
        <v>4520.6810040000009</v>
      </c>
      <c r="F24" s="171">
        <f t="shared" si="0"/>
        <v>3798.8916000000008</v>
      </c>
      <c r="G24" s="172">
        <f t="shared" si="1"/>
        <v>3039.1132800000009</v>
      </c>
      <c r="H24" s="169" t="s">
        <v>695</v>
      </c>
      <c r="I24" s="169"/>
      <c r="J24" s="242"/>
    </row>
    <row r="25" spans="1:10" s="184" customFormat="1" ht="35.1" customHeight="1" x14ac:dyDescent="0.25">
      <c r="A25" s="184" t="s">
        <v>107</v>
      </c>
      <c r="B25" s="184" t="s">
        <v>1345</v>
      </c>
      <c r="C25" s="185" t="s">
        <v>1930</v>
      </c>
      <c r="D25" s="186" t="s">
        <v>1932</v>
      </c>
      <c r="E25" s="170">
        <v>772.2984570000001</v>
      </c>
      <c r="F25" s="171">
        <f t="shared" si="0"/>
        <v>648.99030000000016</v>
      </c>
      <c r="G25" s="172">
        <f t="shared" si="1"/>
        <v>519.19224000000008</v>
      </c>
      <c r="H25" s="169"/>
      <c r="I25" s="169"/>
      <c r="J25" s="242"/>
    </row>
    <row r="26" spans="1:10" s="184" customFormat="1" ht="35.1" customHeight="1" x14ac:dyDescent="0.25">
      <c r="A26" s="184" t="s">
        <v>107</v>
      </c>
      <c r="B26" s="184" t="s">
        <v>1929</v>
      </c>
      <c r="C26" s="185" t="s">
        <v>1928</v>
      </c>
      <c r="D26" s="186" t="s">
        <v>1931</v>
      </c>
      <c r="E26" s="170">
        <v>4354.0743400000001</v>
      </c>
      <c r="F26" s="171">
        <f t="shared" si="0"/>
        <v>3658.8860000000004</v>
      </c>
      <c r="G26" s="172">
        <f t="shared" si="1"/>
        <v>2927.1088000000004</v>
      </c>
      <c r="H26" s="169"/>
      <c r="I26" s="169"/>
      <c r="J26" s="242"/>
    </row>
    <row r="27" spans="1:10" s="184" customFormat="1" ht="35.1" customHeight="1" x14ac:dyDescent="0.25">
      <c r="A27" s="184" t="s">
        <v>117</v>
      </c>
      <c r="B27" s="184" t="s">
        <v>114</v>
      </c>
      <c r="C27" s="185" t="s">
        <v>118</v>
      </c>
      <c r="D27" s="186" t="s">
        <v>115</v>
      </c>
      <c r="E27" s="170">
        <v>4520.6743399999996</v>
      </c>
      <c r="F27" s="171">
        <f t="shared" si="0"/>
        <v>3798.886</v>
      </c>
      <c r="G27" s="172">
        <f t="shared" si="1"/>
        <v>3039.1088</v>
      </c>
      <c r="H27" s="169" t="s">
        <v>695</v>
      </c>
      <c r="I27" s="169"/>
      <c r="J27" s="242"/>
    </row>
    <row r="28" spans="1:10" s="184" customFormat="1" ht="35.1" customHeight="1" x14ac:dyDescent="0.25">
      <c r="A28" s="184" t="s">
        <v>117</v>
      </c>
      <c r="B28" s="184" t="s">
        <v>1933</v>
      </c>
      <c r="C28" s="185" t="s">
        <v>1934</v>
      </c>
      <c r="D28" s="186" t="s">
        <v>1936</v>
      </c>
      <c r="E28" s="170">
        <v>772.2984570000001</v>
      </c>
      <c r="F28" s="171">
        <f t="shared" si="0"/>
        <v>648.99030000000016</v>
      </c>
      <c r="G28" s="172">
        <f t="shared" si="1"/>
        <v>519.19224000000008</v>
      </c>
      <c r="H28" s="169"/>
      <c r="I28" s="169"/>
      <c r="J28" s="242"/>
    </row>
    <row r="29" spans="1:10" s="184" customFormat="1" ht="35.1" customHeight="1" x14ac:dyDescent="0.25">
      <c r="A29" s="184" t="s">
        <v>117</v>
      </c>
      <c r="B29" s="184" t="s">
        <v>1935</v>
      </c>
      <c r="C29" s="185" t="s">
        <v>1928</v>
      </c>
      <c r="D29" s="186" t="s">
        <v>1931</v>
      </c>
      <c r="E29" s="170">
        <v>4354.0743400000001</v>
      </c>
      <c r="F29" s="171">
        <f t="shared" si="0"/>
        <v>3658.8860000000004</v>
      </c>
      <c r="G29" s="172">
        <f t="shared" si="1"/>
        <v>2927.1088000000004</v>
      </c>
      <c r="H29" s="169"/>
      <c r="I29" s="169"/>
      <c r="J29" s="242"/>
    </row>
    <row r="30" spans="1:10" s="184" customFormat="1" ht="61.5" customHeight="1" x14ac:dyDescent="0.25">
      <c r="A30" s="184" t="s">
        <v>1553</v>
      </c>
      <c r="B30" s="184" t="s">
        <v>1554</v>
      </c>
      <c r="C30" s="185" t="s">
        <v>3080</v>
      </c>
      <c r="D30" s="186" t="s">
        <v>3081</v>
      </c>
      <c r="E30" s="170">
        <v>5783.1199929999993</v>
      </c>
      <c r="F30" s="171">
        <f t="shared" si="0"/>
        <v>4859.7646999999997</v>
      </c>
      <c r="G30" s="172">
        <f t="shared" si="1"/>
        <v>3887.8117599999996</v>
      </c>
      <c r="H30" s="169" t="s">
        <v>695</v>
      </c>
      <c r="I30" s="169"/>
      <c r="J30" s="242"/>
    </row>
    <row r="31" spans="1:10" s="184" customFormat="1" ht="60" customHeight="1" x14ac:dyDescent="0.25">
      <c r="A31" s="184" t="s">
        <v>1553</v>
      </c>
      <c r="B31" s="184" t="s">
        <v>1557</v>
      </c>
      <c r="C31" s="185" t="s">
        <v>1556</v>
      </c>
      <c r="D31" s="186" t="s">
        <v>1558</v>
      </c>
      <c r="E31" s="170">
        <v>5525.5130770000005</v>
      </c>
      <c r="F31" s="171">
        <f t="shared" si="0"/>
        <v>4643.2883000000011</v>
      </c>
      <c r="G31" s="172">
        <f t="shared" si="1"/>
        <v>3714.6306400000008</v>
      </c>
      <c r="H31" s="169" t="s">
        <v>695</v>
      </c>
      <c r="I31" s="169"/>
      <c r="J31" s="242"/>
    </row>
    <row r="32" spans="1:10" s="184" customFormat="1" ht="35.1" customHeight="1" x14ac:dyDescent="0.25">
      <c r="A32" s="184" t="s">
        <v>1783</v>
      </c>
      <c r="B32" s="184" t="s">
        <v>1784</v>
      </c>
      <c r="C32" s="185" t="s">
        <v>1785</v>
      </c>
      <c r="D32" s="186" t="s">
        <v>1786</v>
      </c>
      <c r="E32" s="170">
        <v>881.00320000000011</v>
      </c>
      <c r="F32" s="171">
        <f t="shared" si="0"/>
        <v>740.33882352941191</v>
      </c>
      <c r="G32" s="172">
        <f t="shared" si="1"/>
        <v>592.27105882352953</v>
      </c>
      <c r="H32" s="169"/>
      <c r="I32" s="169"/>
      <c r="J32" s="242"/>
    </row>
    <row r="33" spans="1:10" s="184" customFormat="1" ht="75" customHeight="1" x14ac:dyDescent="0.25">
      <c r="A33" s="184" t="s">
        <v>1861</v>
      </c>
      <c r="B33" s="184" t="s">
        <v>1551</v>
      </c>
      <c r="C33" s="185" t="s">
        <v>3080</v>
      </c>
      <c r="D33" s="186" t="s">
        <v>3064</v>
      </c>
      <c r="E33" s="170">
        <v>5783.1191600000011</v>
      </c>
      <c r="F33" s="171">
        <f t="shared" si="0"/>
        <v>4859.764000000001</v>
      </c>
      <c r="G33" s="172">
        <f t="shared" si="1"/>
        <v>3887.811200000001</v>
      </c>
      <c r="H33" s="169" t="s">
        <v>695</v>
      </c>
      <c r="I33" s="169"/>
      <c r="J33" s="242"/>
    </row>
    <row r="34" spans="1:10" s="184" customFormat="1" ht="35.1" customHeight="1" x14ac:dyDescent="0.25">
      <c r="A34" s="184" t="s">
        <v>1861</v>
      </c>
      <c r="B34" s="184" t="s">
        <v>1864</v>
      </c>
      <c r="C34" s="185" t="s">
        <v>1552</v>
      </c>
      <c r="D34" s="186" t="s">
        <v>1555</v>
      </c>
      <c r="E34" s="170">
        <v>5525.5055800000009</v>
      </c>
      <c r="F34" s="171">
        <f t="shared" si="0"/>
        <v>4643.2820000000011</v>
      </c>
      <c r="G34" s="172">
        <f t="shared" si="1"/>
        <v>3714.6256000000012</v>
      </c>
      <c r="H34" s="169" t="s">
        <v>695</v>
      </c>
      <c r="I34" s="169"/>
      <c r="J34" s="242"/>
    </row>
    <row r="35" spans="1:10" s="184" customFormat="1" ht="35.1" customHeight="1" x14ac:dyDescent="0.25">
      <c r="A35" s="184" t="s">
        <v>1862</v>
      </c>
      <c r="B35" s="184" t="s">
        <v>1863</v>
      </c>
      <c r="C35" s="185" t="s">
        <v>3082</v>
      </c>
      <c r="D35" s="186" t="s">
        <v>3064</v>
      </c>
      <c r="E35" s="170">
        <v>5783.1191600000011</v>
      </c>
      <c r="F35" s="171">
        <f t="shared" ref="F35:F66" si="2">SUM(E:E/1.19)</f>
        <v>4859.764000000001</v>
      </c>
      <c r="G35" s="172">
        <f t="shared" ref="G35:G66" si="3">SUM(F:F/100*80)</f>
        <v>3887.811200000001</v>
      </c>
      <c r="H35" s="169" t="s">
        <v>695</v>
      </c>
      <c r="I35" s="169"/>
      <c r="J35" s="242"/>
    </row>
    <row r="36" spans="1:10" s="184" customFormat="1" ht="35.1" customHeight="1" x14ac:dyDescent="0.25">
      <c r="A36" s="184" t="s">
        <v>1862</v>
      </c>
      <c r="B36" s="184" t="s">
        <v>1865</v>
      </c>
      <c r="C36" s="185" t="s">
        <v>1552</v>
      </c>
      <c r="D36" s="186" t="s">
        <v>1555</v>
      </c>
      <c r="E36" s="170">
        <v>5525.5055800000009</v>
      </c>
      <c r="F36" s="171">
        <f t="shared" si="2"/>
        <v>4643.2820000000011</v>
      </c>
      <c r="G36" s="172">
        <f t="shared" si="3"/>
        <v>3714.6256000000012</v>
      </c>
      <c r="H36" s="169" t="s">
        <v>695</v>
      </c>
      <c r="I36" s="169"/>
      <c r="J36" s="242"/>
    </row>
    <row r="37" spans="1:10" s="184" customFormat="1" ht="35.1" customHeight="1" x14ac:dyDescent="0.25">
      <c r="A37" s="184" t="s">
        <v>1976</v>
      </c>
      <c r="B37" s="184" t="s">
        <v>1866</v>
      </c>
      <c r="C37" s="185" t="s">
        <v>1867</v>
      </c>
      <c r="D37" s="186" t="s">
        <v>1868</v>
      </c>
      <c r="E37" s="170">
        <v>881.00320000000011</v>
      </c>
      <c r="F37" s="171">
        <f t="shared" si="2"/>
        <v>740.33882352941191</v>
      </c>
      <c r="G37" s="172">
        <f t="shared" si="3"/>
        <v>592.27105882352953</v>
      </c>
      <c r="H37" s="169"/>
      <c r="I37" s="169"/>
      <c r="J37" s="242"/>
    </row>
    <row r="38" spans="1:10" s="184" customFormat="1" ht="35.1" customHeight="1" x14ac:dyDescent="0.25">
      <c r="A38" s="184" t="s">
        <v>1511</v>
      </c>
      <c r="B38" s="184" t="s">
        <v>1550</v>
      </c>
      <c r="C38" s="185" t="s">
        <v>1785</v>
      </c>
      <c r="D38" s="186" t="s">
        <v>1801</v>
      </c>
      <c r="E38" s="170">
        <v>881.00045879999993</v>
      </c>
      <c r="F38" s="171">
        <f t="shared" si="2"/>
        <v>740.33651999999995</v>
      </c>
      <c r="G38" s="172">
        <f t="shared" si="3"/>
        <v>592.26921599999991</v>
      </c>
      <c r="H38" s="169"/>
      <c r="I38" s="169"/>
      <c r="J38" s="242"/>
    </row>
    <row r="39" spans="1:10" s="184" customFormat="1" ht="35.1" customHeight="1" x14ac:dyDescent="0.25">
      <c r="A39" s="184" t="s">
        <v>120</v>
      </c>
      <c r="B39" s="184" t="s">
        <v>1147</v>
      </c>
      <c r="C39" s="185" t="s">
        <v>1155</v>
      </c>
      <c r="D39" s="186" t="s">
        <v>121</v>
      </c>
      <c r="E39" s="170">
        <v>5864.0909250000004</v>
      </c>
      <c r="F39" s="171">
        <f t="shared" si="2"/>
        <v>4927.8075000000008</v>
      </c>
      <c r="G39" s="172">
        <f t="shared" si="3"/>
        <v>3942.2460000000005</v>
      </c>
      <c r="H39" s="169" t="s">
        <v>695</v>
      </c>
      <c r="I39" s="169"/>
      <c r="J39" s="242"/>
    </row>
    <row r="40" spans="1:10" s="184" customFormat="1" ht="35.1" customHeight="1" x14ac:dyDescent="0.25">
      <c r="A40" s="184" t="s">
        <v>1811</v>
      </c>
      <c r="B40" s="184" t="s">
        <v>1717</v>
      </c>
      <c r="C40" s="185" t="s">
        <v>2716</v>
      </c>
      <c r="D40" s="186" t="s">
        <v>1719</v>
      </c>
      <c r="E40" s="170">
        <v>6552.0000000000009</v>
      </c>
      <c r="F40" s="171">
        <f t="shared" si="2"/>
        <v>5505.8823529411775</v>
      </c>
      <c r="G40" s="172">
        <f t="shared" si="3"/>
        <v>4404.7058823529424</v>
      </c>
      <c r="H40" s="169"/>
      <c r="I40" s="169" t="s">
        <v>695</v>
      </c>
      <c r="J40" s="242"/>
    </row>
    <row r="41" spans="1:10" s="184" customFormat="1" ht="35.1" customHeight="1" x14ac:dyDescent="0.25">
      <c r="A41" s="184" t="s">
        <v>1811</v>
      </c>
      <c r="B41" s="184" t="s">
        <v>1718</v>
      </c>
      <c r="C41" s="185" t="s">
        <v>2717</v>
      </c>
      <c r="D41" s="186" t="s">
        <v>1720</v>
      </c>
      <c r="E41" s="170">
        <v>6932.7999370000007</v>
      </c>
      <c r="F41" s="171">
        <f t="shared" si="2"/>
        <v>5825.8823000000011</v>
      </c>
      <c r="G41" s="172">
        <f t="shared" si="3"/>
        <v>4660.7058400000014</v>
      </c>
      <c r="H41" s="169"/>
      <c r="I41" s="169" t="s">
        <v>695</v>
      </c>
      <c r="J41" s="242"/>
    </row>
    <row r="42" spans="1:10" s="184" customFormat="1" ht="51" x14ac:dyDescent="0.25">
      <c r="A42" s="184" t="s">
        <v>1811</v>
      </c>
      <c r="B42" s="184" t="s">
        <v>2719</v>
      </c>
      <c r="C42" s="185" t="s">
        <v>2718</v>
      </c>
      <c r="D42" s="186" t="s">
        <v>1721</v>
      </c>
      <c r="E42" s="170">
        <v>6932.7999370000007</v>
      </c>
      <c r="F42" s="171">
        <f t="shared" si="2"/>
        <v>5825.8823000000011</v>
      </c>
      <c r="G42" s="172">
        <f t="shared" si="3"/>
        <v>4660.7058400000014</v>
      </c>
      <c r="H42" s="169"/>
      <c r="I42" s="169" t="s">
        <v>695</v>
      </c>
      <c r="J42" s="242"/>
    </row>
    <row r="43" spans="1:10" s="184" customFormat="1" ht="76.5" x14ac:dyDescent="0.25">
      <c r="A43" s="184" t="s">
        <v>1649</v>
      </c>
      <c r="B43" s="184" t="s">
        <v>1812</v>
      </c>
      <c r="C43" s="185" t="s">
        <v>1977</v>
      </c>
      <c r="D43" s="186" t="s">
        <v>1978</v>
      </c>
      <c r="E43" s="170">
        <v>6932.7999370000007</v>
      </c>
      <c r="F43" s="171">
        <f t="shared" si="2"/>
        <v>5825.8823000000011</v>
      </c>
      <c r="G43" s="172">
        <f t="shared" si="3"/>
        <v>4660.7058400000014</v>
      </c>
      <c r="H43" s="169"/>
      <c r="I43" s="169"/>
      <c r="J43" s="242"/>
    </row>
    <row r="44" spans="1:10" s="184" customFormat="1" ht="89.25" x14ac:dyDescent="0.25">
      <c r="A44" s="184" t="s">
        <v>1649</v>
      </c>
      <c r="B44" s="184" t="s">
        <v>1813</v>
      </c>
      <c r="C44" s="185" t="s">
        <v>1979</v>
      </c>
      <c r="D44" s="186" t="s">
        <v>1980</v>
      </c>
      <c r="E44" s="170">
        <v>6932.7999370000007</v>
      </c>
      <c r="F44" s="171">
        <f t="shared" si="2"/>
        <v>5825.8823000000011</v>
      </c>
      <c r="G44" s="172">
        <f t="shared" si="3"/>
        <v>4660.7058400000014</v>
      </c>
      <c r="H44" s="169"/>
      <c r="I44" s="169"/>
      <c r="J44" s="242"/>
    </row>
    <row r="45" spans="1:10" s="184" customFormat="1" ht="51" x14ac:dyDescent="0.25">
      <c r="A45" s="184" t="s">
        <v>1649</v>
      </c>
      <c r="B45" s="184" t="s">
        <v>1981</v>
      </c>
      <c r="C45" s="185" t="s">
        <v>1982</v>
      </c>
      <c r="D45" s="186"/>
      <c r="E45" s="170">
        <v>6552.0000000000009</v>
      </c>
      <c r="F45" s="171">
        <f t="shared" si="2"/>
        <v>5505.8823529411775</v>
      </c>
      <c r="G45" s="172">
        <f t="shared" si="3"/>
        <v>4404.7058823529424</v>
      </c>
      <c r="H45" s="169"/>
      <c r="I45" s="169"/>
      <c r="J45" s="242"/>
    </row>
    <row r="46" spans="1:10" s="184" customFormat="1" ht="51" x14ac:dyDescent="0.25">
      <c r="A46" s="184" t="s">
        <v>2141</v>
      </c>
      <c r="B46" s="184" t="s">
        <v>2140</v>
      </c>
      <c r="C46" s="185" t="s">
        <v>2767</v>
      </c>
      <c r="D46" s="186" t="s">
        <v>2768</v>
      </c>
      <c r="E46" s="170" t="s">
        <v>1439</v>
      </c>
      <c r="F46" s="171" t="e">
        <f t="shared" si="2"/>
        <v>#VALUE!</v>
      </c>
      <c r="G46" s="172" t="e">
        <f t="shared" si="3"/>
        <v>#VALUE!</v>
      </c>
      <c r="H46" s="169"/>
      <c r="I46" s="169"/>
      <c r="J46" s="242"/>
    </row>
    <row r="47" spans="1:10" s="184" customFormat="1" ht="51" x14ac:dyDescent="0.25">
      <c r="A47" s="184" t="s">
        <v>3153</v>
      </c>
      <c r="B47" s="184" t="s">
        <v>2142</v>
      </c>
      <c r="C47" s="185" t="s">
        <v>3156</v>
      </c>
      <c r="D47" s="186" t="s">
        <v>3159</v>
      </c>
      <c r="E47" s="170">
        <v>6412.1680000000006</v>
      </c>
      <c r="F47" s="171">
        <f t="shared" si="2"/>
        <v>5388.3764705882359</v>
      </c>
      <c r="G47" s="172">
        <f t="shared" si="3"/>
        <v>4310.7011764705885</v>
      </c>
      <c r="H47" s="169"/>
      <c r="I47" s="169" t="s">
        <v>695</v>
      </c>
      <c r="J47" s="242"/>
    </row>
    <row r="48" spans="1:10" s="184" customFormat="1" ht="51" x14ac:dyDescent="0.25">
      <c r="A48" s="184" t="s">
        <v>3153</v>
      </c>
      <c r="B48" s="184" t="s">
        <v>2143</v>
      </c>
      <c r="C48" s="185" t="s">
        <v>3155</v>
      </c>
      <c r="D48" s="186" t="s">
        <v>3158</v>
      </c>
      <c r="E48" s="170">
        <v>6412.1680000000006</v>
      </c>
      <c r="F48" s="171">
        <f t="shared" si="2"/>
        <v>5388.3764705882359</v>
      </c>
      <c r="G48" s="172">
        <f t="shared" si="3"/>
        <v>4310.7011764705885</v>
      </c>
      <c r="H48" s="169"/>
      <c r="I48" s="169" t="s">
        <v>695</v>
      </c>
      <c r="J48" s="242"/>
    </row>
    <row r="49" spans="1:10" s="184" customFormat="1" ht="57" customHeight="1" x14ac:dyDescent="0.25">
      <c r="A49" s="184" t="s">
        <v>3153</v>
      </c>
      <c r="B49" s="184" t="s">
        <v>2721</v>
      </c>
      <c r="C49" s="185" t="s">
        <v>3154</v>
      </c>
      <c r="D49" s="186" t="s">
        <v>3157</v>
      </c>
      <c r="E49" s="170">
        <v>6031.166400000001</v>
      </c>
      <c r="F49" s="171">
        <f t="shared" si="2"/>
        <v>5068.2070588235301</v>
      </c>
      <c r="G49" s="172">
        <f t="shared" si="3"/>
        <v>4054.5656470588237</v>
      </c>
      <c r="H49" s="169"/>
      <c r="I49" s="169" t="s">
        <v>695</v>
      </c>
      <c r="J49" s="242"/>
    </row>
    <row r="50" spans="1:10" s="184" customFormat="1" ht="35.1" customHeight="1" x14ac:dyDescent="0.25">
      <c r="A50" s="184" t="s">
        <v>2315</v>
      </c>
      <c r="B50" s="184" t="s">
        <v>2293</v>
      </c>
      <c r="C50" s="185" t="s">
        <v>2294</v>
      </c>
      <c r="D50" s="186" t="s">
        <v>2295</v>
      </c>
      <c r="E50" s="170">
        <v>3799.04</v>
      </c>
      <c r="F50" s="171">
        <f t="shared" si="2"/>
        <v>3192.4705882352941</v>
      </c>
      <c r="G50" s="172">
        <f t="shared" si="3"/>
        <v>2553.9764705882353</v>
      </c>
      <c r="H50" s="169"/>
      <c r="I50" s="169"/>
      <c r="J50" s="242"/>
    </row>
    <row r="51" spans="1:10" s="184" customFormat="1" ht="35.1" customHeight="1" x14ac:dyDescent="0.25">
      <c r="A51" s="184" t="s">
        <v>2139</v>
      </c>
      <c r="B51" s="184" t="s">
        <v>1147</v>
      </c>
      <c r="C51" s="185" t="s">
        <v>1155</v>
      </c>
      <c r="D51" s="186" t="s">
        <v>1983</v>
      </c>
      <c r="E51" s="170">
        <v>5864.0909250000004</v>
      </c>
      <c r="F51" s="171">
        <f t="shared" si="2"/>
        <v>4927.8075000000008</v>
      </c>
      <c r="G51" s="172">
        <f t="shared" si="3"/>
        <v>3942.2460000000005</v>
      </c>
      <c r="H51" s="169" t="s">
        <v>695</v>
      </c>
      <c r="I51" s="169"/>
      <c r="J51" s="242"/>
    </row>
    <row r="52" spans="1:10" s="184" customFormat="1" ht="35.1" customHeight="1" x14ac:dyDescent="0.25">
      <c r="A52" s="184" t="s">
        <v>1724</v>
      </c>
      <c r="B52" s="184" t="s">
        <v>128</v>
      </c>
      <c r="C52" s="185" t="s">
        <v>127</v>
      </c>
      <c r="D52" s="186" t="s">
        <v>130</v>
      </c>
      <c r="E52" s="170">
        <v>5369.1848000000009</v>
      </c>
      <c r="F52" s="171">
        <f t="shared" si="2"/>
        <v>4511.920000000001</v>
      </c>
      <c r="G52" s="172">
        <f t="shared" si="3"/>
        <v>3609.5360000000005</v>
      </c>
      <c r="H52" s="169"/>
      <c r="I52" s="169" t="s">
        <v>695</v>
      </c>
      <c r="J52" s="242"/>
    </row>
    <row r="53" spans="1:10" s="184" customFormat="1" ht="35.1" customHeight="1" x14ac:dyDescent="0.25">
      <c r="A53" s="184" t="s">
        <v>125</v>
      </c>
      <c r="B53" s="184" t="s">
        <v>135</v>
      </c>
      <c r="C53" s="185" t="s">
        <v>133</v>
      </c>
      <c r="D53" s="186" t="s">
        <v>131</v>
      </c>
      <c r="E53" s="170">
        <v>1374.0051779999999</v>
      </c>
      <c r="F53" s="171">
        <f t="shared" si="2"/>
        <v>1154.6261999999999</v>
      </c>
      <c r="G53" s="172">
        <f t="shared" si="3"/>
        <v>923.7009599999999</v>
      </c>
      <c r="H53" s="169"/>
      <c r="I53" s="169"/>
      <c r="J53" s="242"/>
    </row>
    <row r="54" spans="1:10" s="184" customFormat="1" ht="35.1" customHeight="1" x14ac:dyDescent="0.25">
      <c r="A54" s="184" t="s">
        <v>125</v>
      </c>
      <c r="B54" s="184" t="s">
        <v>136</v>
      </c>
      <c r="C54" s="185" t="s">
        <v>134</v>
      </c>
      <c r="D54" s="186" t="s">
        <v>132</v>
      </c>
      <c r="E54" s="170">
        <v>942.89019300000018</v>
      </c>
      <c r="F54" s="171">
        <f t="shared" si="2"/>
        <v>792.34470000000022</v>
      </c>
      <c r="G54" s="172">
        <f t="shared" si="3"/>
        <v>633.87576000000013</v>
      </c>
      <c r="H54" s="169"/>
      <c r="I54" s="169"/>
      <c r="J54" s="243"/>
    </row>
    <row r="55" spans="1:10" s="184" customFormat="1" ht="35.1" customHeight="1" x14ac:dyDescent="0.25">
      <c r="A55" s="184" t="s">
        <v>1724</v>
      </c>
      <c r="B55" s="184" t="s">
        <v>1320</v>
      </c>
      <c r="C55" s="185" t="s">
        <v>113</v>
      </c>
      <c r="D55" s="186" t="s">
        <v>111</v>
      </c>
      <c r="E55" s="170">
        <v>752.82874800000002</v>
      </c>
      <c r="F55" s="171">
        <f t="shared" si="2"/>
        <v>632.62920000000008</v>
      </c>
      <c r="G55" s="172">
        <f t="shared" si="3"/>
        <v>506.10336000000007</v>
      </c>
      <c r="H55" s="169"/>
      <c r="I55" s="169"/>
      <c r="J55" s="242"/>
    </row>
    <row r="56" spans="1:10" s="184" customFormat="1" ht="35.1" customHeight="1" x14ac:dyDescent="0.25">
      <c r="A56" s="184" t="s">
        <v>1780</v>
      </c>
      <c r="B56" s="184" t="s">
        <v>1437</v>
      </c>
      <c r="C56" s="185" t="s">
        <v>1972</v>
      </c>
      <c r="D56" s="186" t="s">
        <v>1973</v>
      </c>
      <c r="E56" s="170">
        <v>5732.8179552000001</v>
      </c>
      <c r="F56" s="171">
        <f t="shared" si="2"/>
        <v>4817.4940800000004</v>
      </c>
      <c r="G56" s="172">
        <f t="shared" si="3"/>
        <v>3853.9952640000001</v>
      </c>
      <c r="H56" s="169" t="s">
        <v>695</v>
      </c>
      <c r="I56" s="169"/>
      <c r="J56" s="242"/>
    </row>
    <row r="57" spans="1:10" s="184" customFormat="1" ht="35.1" customHeight="1" x14ac:dyDescent="0.25">
      <c r="A57" s="184" t="s">
        <v>1780</v>
      </c>
      <c r="B57" s="184" t="s">
        <v>1441</v>
      </c>
      <c r="C57" s="185" t="s">
        <v>1781</v>
      </c>
      <c r="D57" s="186" t="s">
        <v>1782</v>
      </c>
      <c r="E57" s="170">
        <v>5352.8160000000007</v>
      </c>
      <c r="F57" s="171">
        <f t="shared" si="2"/>
        <v>4498.1647058823537</v>
      </c>
      <c r="G57" s="172">
        <f t="shared" si="3"/>
        <v>3598.5317647058832</v>
      </c>
      <c r="H57" s="169" t="s">
        <v>695</v>
      </c>
      <c r="I57" s="169"/>
      <c r="J57" s="242"/>
    </row>
    <row r="58" spans="1:10" s="184" customFormat="1" ht="35.1" customHeight="1" x14ac:dyDescent="0.25">
      <c r="A58" s="184" t="s">
        <v>1650</v>
      </c>
      <c r="B58" s="184" t="s">
        <v>1171</v>
      </c>
      <c r="C58" s="185" t="s">
        <v>1170</v>
      </c>
      <c r="D58" s="186" t="s">
        <v>1169</v>
      </c>
      <c r="E58" s="170">
        <v>6329.134</v>
      </c>
      <c r="F58" s="171">
        <f t="shared" si="2"/>
        <v>5318.6</v>
      </c>
      <c r="G58" s="172">
        <f t="shared" si="3"/>
        <v>4254.880000000001</v>
      </c>
      <c r="H58" s="169" t="s">
        <v>695</v>
      </c>
      <c r="I58" s="169"/>
      <c r="J58" s="242"/>
    </row>
    <row r="59" spans="1:10" s="184" customFormat="1" ht="35.1" customHeight="1" x14ac:dyDescent="0.25">
      <c r="A59" s="184" t="s">
        <v>1726</v>
      </c>
      <c r="B59" s="184" t="s">
        <v>1399</v>
      </c>
      <c r="C59" s="185" t="s">
        <v>1974</v>
      </c>
      <c r="D59" s="186" t="s">
        <v>1975</v>
      </c>
      <c r="E59" s="170">
        <v>6329.134</v>
      </c>
      <c r="F59" s="171">
        <f t="shared" si="2"/>
        <v>5318.6</v>
      </c>
      <c r="G59" s="172">
        <f t="shared" si="3"/>
        <v>4254.880000000001</v>
      </c>
      <c r="H59" s="169"/>
      <c r="I59" s="169"/>
      <c r="J59" s="242"/>
    </row>
    <row r="60" spans="1:10" s="184" customFormat="1" ht="35.1" customHeight="1" x14ac:dyDescent="0.25">
      <c r="A60" s="184" t="s">
        <v>1726</v>
      </c>
      <c r="B60" s="184" t="s">
        <v>1400</v>
      </c>
      <c r="C60" s="185" t="s">
        <v>1405</v>
      </c>
      <c r="D60" s="186" t="s">
        <v>1410</v>
      </c>
      <c r="E60" s="170">
        <v>1219.6869300000001</v>
      </c>
      <c r="F60" s="171">
        <f t="shared" si="2"/>
        <v>1024.9470000000001</v>
      </c>
      <c r="G60" s="172">
        <f t="shared" si="3"/>
        <v>819.95760000000007</v>
      </c>
      <c r="H60" s="169"/>
      <c r="I60" s="169"/>
      <c r="J60" s="242"/>
    </row>
    <row r="61" spans="1:10" s="184" customFormat="1" ht="35.1" customHeight="1" x14ac:dyDescent="0.25">
      <c r="A61" s="184" t="s">
        <v>1726</v>
      </c>
      <c r="B61" s="184" t="s">
        <v>1401</v>
      </c>
      <c r="C61" s="185" t="s">
        <v>1406</v>
      </c>
      <c r="D61" s="186" t="s">
        <v>1411</v>
      </c>
      <c r="E61" s="170">
        <v>2788.8000336</v>
      </c>
      <c r="F61" s="171">
        <f t="shared" si="2"/>
        <v>2343.5294400000002</v>
      </c>
      <c r="G61" s="172">
        <f t="shared" si="3"/>
        <v>1874.8235520000003</v>
      </c>
      <c r="H61" s="169"/>
      <c r="I61" s="169"/>
      <c r="J61" s="242"/>
    </row>
    <row r="62" spans="1:10" s="184" customFormat="1" ht="35.1" customHeight="1" x14ac:dyDescent="0.25">
      <c r="A62" s="184" t="s">
        <v>1726</v>
      </c>
      <c r="B62" s="184" t="s">
        <v>2275</v>
      </c>
      <c r="C62" s="185" t="s">
        <v>2276</v>
      </c>
      <c r="D62" s="186" t="s">
        <v>2277</v>
      </c>
      <c r="E62" s="170">
        <v>2788.8000336</v>
      </c>
      <c r="F62" s="171">
        <f t="shared" si="2"/>
        <v>2343.5294400000002</v>
      </c>
      <c r="G62" s="172">
        <f t="shared" si="3"/>
        <v>1874.8235520000003</v>
      </c>
      <c r="H62" s="169"/>
      <c r="I62" s="169"/>
      <c r="J62" s="242"/>
    </row>
    <row r="63" spans="1:10" s="184" customFormat="1" ht="35.1" customHeight="1" x14ac:dyDescent="0.25">
      <c r="A63" s="184" t="s">
        <v>1726</v>
      </c>
      <c r="B63" s="184" t="s">
        <v>1403</v>
      </c>
      <c r="C63" s="185" t="s">
        <v>1408</v>
      </c>
      <c r="D63" s="186" t="s">
        <v>1413</v>
      </c>
      <c r="E63" s="170">
        <v>1668.8000462000002</v>
      </c>
      <c r="F63" s="171">
        <f t="shared" si="2"/>
        <v>1402.3529800000003</v>
      </c>
      <c r="G63" s="172">
        <f t="shared" si="3"/>
        <v>1121.8823840000002</v>
      </c>
      <c r="H63" s="169"/>
      <c r="I63" s="169"/>
      <c r="J63" s="243"/>
    </row>
    <row r="64" spans="1:10" s="184" customFormat="1" ht="35.1" customHeight="1" x14ac:dyDescent="0.25">
      <c r="A64" s="184" t="s">
        <v>1814</v>
      </c>
      <c r="B64" s="184" t="s">
        <v>1815</v>
      </c>
      <c r="C64" s="185" t="s">
        <v>2769</v>
      </c>
      <c r="D64" s="186" t="s">
        <v>2770</v>
      </c>
      <c r="E64" s="170">
        <v>6372.7998600000001</v>
      </c>
      <c r="F64" s="171">
        <f t="shared" si="2"/>
        <v>5355.2939999999999</v>
      </c>
      <c r="G64" s="172">
        <f t="shared" si="3"/>
        <v>4284.2352000000001</v>
      </c>
      <c r="H64" s="169"/>
      <c r="I64" s="169"/>
      <c r="J64" s="242"/>
    </row>
    <row r="65" spans="1:10" s="184" customFormat="1" ht="35.1" customHeight="1" x14ac:dyDescent="0.25">
      <c r="A65" s="184" t="s">
        <v>1814</v>
      </c>
      <c r="B65" s="184" t="s">
        <v>2226</v>
      </c>
      <c r="C65" s="185" t="s">
        <v>2227</v>
      </c>
      <c r="D65" s="186" t="s">
        <v>2228</v>
      </c>
      <c r="E65" s="170">
        <v>6372.7998600000001</v>
      </c>
      <c r="F65" s="171">
        <f t="shared" si="2"/>
        <v>5355.2939999999999</v>
      </c>
      <c r="G65" s="172">
        <f t="shared" si="3"/>
        <v>4284.2352000000001</v>
      </c>
      <c r="H65" s="169"/>
      <c r="I65" s="169"/>
      <c r="J65" s="242"/>
    </row>
    <row r="66" spans="1:10" s="184" customFormat="1" ht="35.1" customHeight="1" x14ac:dyDescent="0.25">
      <c r="A66" s="184" t="s">
        <v>1814</v>
      </c>
      <c r="B66" s="184" t="s">
        <v>2545</v>
      </c>
      <c r="C66" s="185" t="s">
        <v>2546</v>
      </c>
      <c r="D66" s="186" t="s">
        <v>2547</v>
      </c>
      <c r="E66" s="170">
        <v>3908.8025199999997</v>
      </c>
      <c r="F66" s="171">
        <f t="shared" si="2"/>
        <v>3284.7080000000001</v>
      </c>
      <c r="G66" s="172">
        <f t="shared" si="3"/>
        <v>2627.7664</v>
      </c>
      <c r="H66" s="169"/>
      <c r="I66" s="169"/>
      <c r="J66" s="242"/>
    </row>
    <row r="67" spans="1:10" s="184" customFormat="1" ht="35.1" customHeight="1" x14ac:dyDescent="0.25">
      <c r="A67" s="184" t="s">
        <v>1814</v>
      </c>
      <c r="B67" s="184" t="s">
        <v>1816</v>
      </c>
      <c r="C67" s="185" t="s">
        <v>1569</v>
      </c>
      <c r="D67" s="186" t="s">
        <v>1817</v>
      </c>
      <c r="E67" s="170">
        <v>2788.8006999999998</v>
      </c>
      <c r="F67" s="171">
        <f t="shared" ref="F67:F77" si="4">SUM(E:E/1.19)</f>
        <v>2343.5299999999997</v>
      </c>
      <c r="G67" s="172">
        <f t="shared" ref="G67:G77" si="5">SUM(F:F/100*80)</f>
        <v>1874.8239999999998</v>
      </c>
      <c r="H67" s="169"/>
      <c r="I67" s="169"/>
      <c r="J67" s="243"/>
    </row>
    <row r="68" spans="1:10" s="184" customFormat="1" ht="35.1" customHeight="1" x14ac:dyDescent="0.25">
      <c r="A68" s="184" t="s">
        <v>1814</v>
      </c>
      <c r="B68" s="184" t="s">
        <v>2804</v>
      </c>
      <c r="C68" s="185" t="s">
        <v>3150</v>
      </c>
      <c r="D68" s="186" t="s">
        <v>3151</v>
      </c>
      <c r="E68" s="170">
        <v>5899</v>
      </c>
      <c r="F68" s="171">
        <f t="shared" si="4"/>
        <v>4957.1428571428578</v>
      </c>
      <c r="G68" s="172">
        <f t="shared" si="5"/>
        <v>3965.7142857142862</v>
      </c>
      <c r="H68" s="169"/>
      <c r="I68" s="169"/>
      <c r="J68" s="242"/>
    </row>
    <row r="69" spans="1:10" s="184" customFormat="1" ht="35.1" customHeight="1" x14ac:dyDescent="0.25">
      <c r="A69" s="184" t="s">
        <v>1814</v>
      </c>
      <c r="B69" s="184" t="s">
        <v>3148</v>
      </c>
      <c r="C69" s="185" t="s">
        <v>3149</v>
      </c>
      <c r="D69" s="186" t="s">
        <v>3152</v>
      </c>
      <c r="E69" s="170">
        <v>5899</v>
      </c>
      <c r="F69" s="171">
        <f t="shared" si="4"/>
        <v>4957.1428571428578</v>
      </c>
      <c r="G69" s="172">
        <f t="shared" si="5"/>
        <v>3965.7142857142862</v>
      </c>
      <c r="H69" s="252"/>
      <c r="I69" s="252"/>
      <c r="J69" s="253"/>
    </row>
    <row r="70" spans="1:10" s="184" customFormat="1" ht="35.1" customHeight="1" x14ac:dyDescent="0.25">
      <c r="A70" s="184" t="s">
        <v>2387</v>
      </c>
      <c r="B70" s="184" t="s">
        <v>2388</v>
      </c>
      <c r="C70" s="185" t="s">
        <v>2389</v>
      </c>
      <c r="D70" s="186" t="s">
        <v>2433</v>
      </c>
      <c r="E70" s="170">
        <v>5350.0160000000005</v>
      </c>
      <c r="F70" s="171">
        <f t="shared" si="4"/>
        <v>4495.8117647058834</v>
      </c>
      <c r="G70" s="172">
        <f t="shared" si="5"/>
        <v>3596.6494117647067</v>
      </c>
      <c r="H70" s="169"/>
      <c r="I70" s="169"/>
      <c r="J70" s="242"/>
    </row>
    <row r="71" spans="1:10" s="184" customFormat="1" ht="35.1" customHeight="1" x14ac:dyDescent="0.25">
      <c r="A71" s="184" t="s">
        <v>2723</v>
      </c>
      <c r="B71" s="184" t="s">
        <v>2390</v>
      </c>
      <c r="C71" s="185" t="s">
        <v>2431</v>
      </c>
      <c r="D71" s="186" t="s">
        <v>2432</v>
      </c>
      <c r="E71" s="170">
        <v>4900.0000000000009</v>
      </c>
      <c r="F71" s="171">
        <f t="shared" si="4"/>
        <v>4117.6470588235306</v>
      </c>
      <c r="G71" s="172">
        <f t="shared" si="5"/>
        <v>3294.1176470588243</v>
      </c>
      <c r="H71" s="169"/>
      <c r="I71" s="169"/>
      <c r="J71" s="242"/>
    </row>
    <row r="72" spans="1:10" s="184" customFormat="1" ht="35.1" customHeight="1" x14ac:dyDescent="0.25">
      <c r="A72" s="184" t="s">
        <v>2724</v>
      </c>
      <c r="B72" s="184" t="s">
        <v>2722</v>
      </c>
      <c r="C72" s="185" t="s">
        <v>2431</v>
      </c>
      <c r="D72" s="186" t="s">
        <v>2432</v>
      </c>
      <c r="E72" s="170">
        <v>4900.0000000000009</v>
      </c>
      <c r="F72" s="171">
        <f t="shared" si="4"/>
        <v>4117.6470588235306</v>
      </c>
      <c r="G72" s="172">
        <f t="shared" si="5"/>
        <v>3294.1176470588243</v>
      </c>
      <c r="H72" s="169"/>
      <c r="I72" s="169"/>
      <c r="J72" s="242"/>
    </row>
    <row r="73" spans="1:10" s="184" customFormat="1" ht="35.1" customHeight="1" x14ac:dyDescent="0.25">
      <c r="A73" s="184" t="s">
        <v>2747</v>
      </c>
      <c r="B73" s="184" t="s">
        <v>2293</v>
      </c>
      <c r="C73" s="185" t="s">
        <v>2294</v>
      </c>
      <c r="D73" s="186" t="s">
        <v>2853</v>
      </c>
      <c r="E73" s="170">
        <v>3799.04</v>
      </c>
      <c r="F73" s="171">
        <f t="shared" si="4"/>
        <v>3192.4705882352941</v>
      </c>
      <c r="G73" s="172">
        <f t="shared" si="5"/>
        <v>2553.9764705882353</v>
      </c>
      <c r="H73" s="169"/>
      <c r="I73" s="169"/>
      <c r="J73" s="242"/>
    </row>
    <row r="74" spans="1:10" s="184" customFormat="1" ht="59.25" customHeight="1" x14ac:dyDescent="0.25">
      <c r="A74" s="200" t="s">
        <v>2747</v>
      </c>
      <c r="B74" s="184" t="s">
        <v>2850</v>
      </c>
      <c r="C74" s="185" t="s">
        <v>2851</v>
      </c>
      <c r="D74" s="186" t="s">
        <v>2852</v>
      </c>
      <c r="E74" s="201">
        <v>6412.17</v>
      </c>
      <c r="F74" s="202">
        <f t="shared" si="4"/>
        <v>5388.3781512605046</v>
      </c>
      <c r="G74" s="203">
        <f t="shared" si="5"/>
        <v>4310.7025210084039</v>
      </c>
      <c r="H74" s="204"/>
      <c r="I74" s="204"/>
      <c r="J74" s="242"/>
    </row>
    <row r="75" spans="1:10" ht="51" x14ac:dyDescent="0.25">
      <c r="A75" s="200" t="s">
        <v>2747</v>
      </c>
      <c r="B75" s="200" t="s">
        <v>2850</v>
      </c>
      <c r="C75" s="210" t="s">
        <v>2851</v>
      </c>
      <c r="D75" s="211" t="s">
        <v>2852</v>
      </c>
      <c r="E75" s="201">
        <v>6412.17</v>
      </c>
      <c r="F75" s="202">
        <f t="shared" si="4"/>
        <v>5388.3781512605046</v>
      </c>
      <c r="G75" s="203">
        <f t="shared" si="5"/>
        <v>4310.7025210084039</v>
      </c>
      <c r="H75" s="204"/>
      <c r="I75" s="204"/>
      <c r="J75" s="242"/>
    </row>
    <row r="76" spans="1:10" ht="51" x14ac:dyDescent="0.25">
      <c r="A76" s="200" t="s">
        <v>2747</v>
      </c>
      <c r="B76" s="184" t="s">
        <v>2888</v>
      </c>
      <c r="C76" s="185" t="s">
        <v>2889</v>
      </c>
      <c r="D76" s="186" t="s">
        <v>2890</v>
      </c>
      <c r="E76" s="201">
        <v>6412.17</v>
      </c>
      <c r="F76" s="202">
        <f t="shared" si="4"/>
        <v>5388.3781512605046</v>
      </c>
      <c r="G76" s="203">
        <f t="shared" si="5"/>
        <v>4310.7025210084039</v>
      </c>
      <c r="H76" s="169" t="s">
        <v>695</v>
      </c>
      <c r="I76" s="204"/>
      <c r="J76" s="242"/>
    </row>
    <row r="77" spans="1:10" x14ac:dyDescent="0.25">
      <c r="A77" s="184" t="s">
        <v>3226</v>
      </c>
      <c r="B77" s="184" t="s">
        <v>3227</v>
      </c>
      <c r="C77" s="185" t="s">
        <v>2848</v>
      </c>
      <c r="D77" s="186" t="s">
        <v>3228</v>
      </c>
      <c r="E77" s="299">
        <v>4900</v>
      </c>
      <c r="F77" s="300">
        <f t="shared" si="4"/>
        <v>4117.6470588235297</v>
      </c>
      <c r="G77" s="301">
        <f t="shared" si="5"/>
        <v>3294.1176470588239</v>
      </c>
      <c r="H77" s="252"/>
      <c r="I77" s="252"/>
      <c r="J77" s="253"/>
    </row>
    <row r="78" spans="1:10" x14ac:dyDescent="0.25">
      <c r="A78" s="200"/>
      <c r="B78" s="200"/>
      <c r="C78" s="210"/>
      <c r="D78" s="211"/>
      <c r="E78" s="201"/>
      <c r="F78" s="202"/>
      <c r="G78" s="203"/>
      <c r="H78" s="204"/>
      <c r="I78" s="204"/>
      <c r="J78" s="242"/>
    </row>
  </sheetData>
  <hyperlinks>
    <hyperlink ref="A1" r:id="rId1"/>
  </hyperlinks>
  <pageMargins left="0.7" right="0.7" top="0.78740157499999996" bottom="0.78740157499999996"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46"/>
  <sheetViews>
    <sheetView showGridLines="0" workbookViewId="0">
      <pane ySplit="2" topLeftCell="A21" activePane="bottomLeft" state="frozen"/>
      <selection pane="bottomLeft" activeCell="A36" sqref="A36"/>
    </sheetView>
  </sheetViews>
  <sheetFormatPr baseColWidth="10" defaultColWidth="11.42578125" defaultRowHeight="15" x14ac:dyDescent="0.25"/>
  <cols>
    <col min="1" max="1" width="41.85546875" bestFit="1" customWidth="1"/>
    <col min="2" max="2" width="15.7109375" bestFit="1" customWidth="1"/>
    <col min="3" max="3" width="52.28515625" style="88" customWidth="1"/>
    <col min="4" max="4" width="53.28515625" style="88" customWidth="1"/>
    <col min="5" max="5" width="18" style="173" customWidth="1"/>
    <col min="6" max="6" width="17.28515625" style="173" customWidth="1"/>
    <col min="7" max="7" width="15.28515625" style="173" customWidth="1"/>
    <col min="8" max="8" width="8.42578125" style="157" customWidth="1"/>
    <col min="9" max="9" width="16.7109375" style="157" customWidth="1"/>
  </cols>
  <sheetData>
    <row r="1" spans="1:9" ht="26.25" x14ac:dyDescent="0.4">
      <c r="A1" s="104" t="s">
        <v>2784</v>
      </c>
    </row>
    <row r="2" spans="1:9" s="105" customFormat="1" ht="30" customHeight="1" x14ac:dyDescent="0.25">
      <c r="A2" s="105" t="s">
        <v>144</v>
      </c>
      <c r="B2" s="99" t="s">
        <v>2782</v>
      </c>
      <c r="C2" s="99" t="s">
        <v>2780</v>
      </c>
      <c r="D2" s="99" t="s">
        <v>2781</v>
      </c>
      <c r="E2" s="127" t="s">
        <v>2815</v>
      </c>
      <c r="F2" s="127" t="s">
        <v>2816</v>
      </c>
      <c r="G2" s="127" t="s">
        <v>2817</v>
      </c>
      <c r="H2" s="127" t="s">
        <v>688</v>
      </c>
      <c r="I2" s="127" t="s">
        <v>2818</v>
      </c>
    </row>
    <row r="3" spans="1:9" s="22" customFormat="1" ht="30" customHeight="1" x14ac:dyDescent="0.2">
      <c r="A3" s="22" t="s">
        <v>1637</v>
      </c>
      <c r="B3" s="22" t="s">
        <v>1859</v>
      </c>
      <c r="C3" s="24" t="s">
        <v>91</v>
      </c>
      <c r="D3" s="24" t="s">
        <v>92</v>
      </c>
      <c r="E3" s="174">
        <v>2198.2403519999998</v>
      </c>
      <c r="F3" s="175">
        <f t="shared" ref="F3:F46" si="0">SUM(E:E/1.19)</f>
        <v>1847.2608</v>
      </c>
      <c r="G3" s="176">
        <f t="shared" ref="G3:G46" si="1">SUM(F:F/100*80)</f>
        <v>1477.8086400000002</v>
      </c>
      <c r="H3" s="91"/>
      <c r="I3" s="91" t="s">
        <v>695</v>
      </c>
    </row>
    <row r="4" spans="1:9" s="22" customFormat="1" ht="30" customHeight="1" x14ac:dyDescent="0.2">
      <c r="A4" s="22" t="s">
        <v>1637</v>
      </c>
      <c r="B4" s="22" t="s">
        <v>1860</v>
      </c>
      <c r="C4" s="24" t="s">
        <v>90</v>
      </c>
      <c r="D4" s="24" t="s">
        <v>93</v>
      </c>
      <c r="E4" s="177">
        <v>2198.2403519999998</v>
      </c>
      <c r="F4" s="178">
        <f t="shared" si="0"/>
        <v>1847.2608</v>
      </c>
      <c r="G4" s="179">
        <f t="shared" si="1"/>
        <v>1477.8086400000002</v>
      </c>
      <c r="H4" s="91"/>
      <c r="I4" s="91" t="s">
        <v>695</v>
      </c>
    </row>
    <row r="5" spans="1:9" s="22" customFormat="1" ht="30" customHeight="1" x14ac:dyDescent="0.2">
      <c r="A5" s="22" t="s">
        <v>1637</v>
      </c>
      <c r="B5" s="22" t="s">
        <v>1878</v>
      </c>
      <c r="C5" s="24" t="s">
        <v>1880</v>
      </c>
      <c r="D5" s="24" t="s">
        <v>1882</v>
      </c>
      <c r="E5" s="177">
        <v>4825.6523000000007</v>
      </c>
      <c r="F5" s="178">
        <f t="shared" si="0"/>
        <v>4055.1700000000005</v>
      </c>
      <c r="G5" s="179">
        <f t="shared" si="1"/>
        <v>3244.1360000000004</v>
      </c>
      <c r="H5" s="91"/>
      <c r="I5" s="91"/>
    </row>
    <row r="6" spans="1:9" s="22" customFormat="1" ht="30" customHeight="1" x14ac:dyDescent="0.2">
      <c r="A6" s="22" t="s">
        <v>1637</v>
      </c>
      <c r="B6" s="22" t="s">
        <v>1879</v>
      </c>
      <c r="C6" s="24" t="s">
        <v>1881</v>
      </c>
      <c r="D6" s="24" t="s">
        <v>1883</v>
      </c>
      <c r="E6" s="177">
        <v>4825.6523000000007</v>
      </c>
      <c r="F6" s="178">
        <f t="shared" si="0"/>
        <v>4055.1700000000005</v>
      </c>
      <c r="G6" s="179">
        <f t="shared" si="1"/>
        <v>3244.1360000000004</v>
      </c>
      <c r="H6" s="91"/>
      <c r="I6" s="91"/>
    </row>
    <row r="7" spans="1:9" s="22" customFormat="1" ht="30" customHeight="1" x14ac:dyDescent="0.2">
      <c r="A7" s="22" t="s">
        <v>1637</v>
      </c>
      <c r="B7" s="22" t="s">
        <v>1891</v>
      </c>
      <c r="C7" s="24" t="s">
        <v>1182</v>
      </c>
      <c r="D7" s="24" t="s">
        <v>1184</v>
      </c>
      <c r="E7" s="177">
        <v>3865.5818685120007</v>
      </c>
      <c r="F7" s="178">
        <f t="shared" si="0"/>
        <v>3248.3881248000007</v>
      </c>
      <c r="G7" s="179">
        <f t="shared" si="1"/>
        <v>2598.7104998400009</v>
      </c>
      <c r="H7" s="91"/>
      <c r="I7" s="91" t="s">
        <v>695</v>
      </c>
    </row>
    <row r="8" spans="1:9" s="22" customFormat="1" ht="30" customHeight="1" x14ac:dyDescent="0.2">
      <c r="A8" s="22" t="s">
        <v>1637</v>
      </c>
      <c r="B8" s="22" t="s">
        <v>1892</v>
      </c>
      <c r="C8" s="24" t="s">
        <v>1183</v>
      </c>
      <c r="D8" s="24" t="s">
        <v>1185</v>
      </c>
      <c r="E8" s="177">
        <v>3865.5818685120007</v>
      </c>
      <c r="F8" s="178">
        <f t="shared" si="0"/>
        <v>3248.3881248000007</v>
      </c>
      <c r="G8" s="179">
        <f t="shared" si="1"/>
        <v>2598.7104998400009</v>
      </c>
      <c r="H8" s="91"/>
      <c r="I8" s="91" t="s">
        <v>695</v>
      </c>
    </row>
    <row r="9" spans="1:9" s="22" customFormat="1" ht="30" customHeight="1" x14ac:dyDescent="0.2">
      <c r="A9" s="22" t="s">
        <v>1637</v>
      </c>
      <c r="B9" s="22" t="s">
        <v>1893</v>
      </c>
      <c r="C9" s="24" t="s">
        <v>97</v>
      </c>
      <c r="D9" s="24" t="s">
        <v>95</v>
      </c>
      <c r="E9" s="177">
        <v>2313.1388542080003</v>
      </c>
      <c r="F9" s="178">
        <f t="shared" si="0"/>
        <v>1943.8141632000004</v>
      </c>
      <c r="G9" s="179">
        <f t="shared" si="1"/>
        <v>1555.0513305600002</v>
      </c>
      <c r="H9" s="91"/>
      <c r="I9" s="91" t="s">
        <v>695</v>
      </c>
    </row>
    <row r="10" spans="1:9" s="22" customFormat="1" ht="30" customHeight="1" x14ac:dyDescent="0.2">
      <c r="A10" s="22" t="s">
        <v>1637</v>
      </c>
      <c r="B10" s="22" t="s">
        <v>1894</v>
      </c>
      <c r="C10" s="24" t="s">
        <v>98</v>
      </c>
      <c r="D10" s="24" t="s">
        <v>96</v>
      </c>
      <c r="E10" s="177">
        <v>2313.1388542080003</v>
      </c>
      <c r="F10" s="178">
        <f t="shared" si="0"/>
        <v>1943.8141632000004</v>
      </c>
      <c r="G10" s="179">
        <f t="shared" si="1"/>
        <v>1555.0513305600002</v>
      </c>
      <c r="H10" s="91"/>
      <c r="I10" s="91" t="s">
        <v>695</v>
      </c>
    </row>
    <row r="11" spans="1:9" s="22" customFormat="1" ht="30" customHeight="1" x14ac:dyDescent="0.2">
      <c r="A11" s="22" t="s">
        <v>1646</v>
      </c>
      <c r="B11" s="22" t="s">
        <v>1859</v>
      </c>
      <c r="C11" s="24" t="s">
        <v>91</v>
      </c>
      <c r="D11" s="24" t="s">
        <v>92</v>
      </c>
      <c r="E11" s="177">
        <v>2198.2403519999998</v>
      </c>
      <c r="F11" s="178">
        <f t="shared" si="0"/>
        <v>1847.2608</v>
      </c>
      <c r="G11" s="179">
        <f t="shared" si="1"/>
        <v>1477.8086400000002</v>
      </c>
      <c r="H11" s="91"/>
      <c r="I11" s="91" t="s">
        <v>695</v>
      </c>
    </row>
    <row r="12" spans="1:9" s="22" customFormat="1" ht="30" customHeight="1" x14ac:dyDescent="0.2">
      <c r="A12" s="22" t="s">
        <v>1646</v>
      </c>
      <c r="B12" s="22" t="s">
        <v>1860</v>
      </c>
      <c r="C12" s="24" t="s">
        <v>90</v>
      </c>
      <c r="D12" s="24" t="s">
        <v>93</v>
      </c>
      <c r="E12" s="177">
        <v>2198.2403519999998</v>
      </c>
      <c r="F12" s="178">
        <f t="shared" si="0"/>
        <v>1847.2608</v>
      </c>
      <c r="G12" s="179">
        <f t="shared" si="1"/>
        <v>1477.8086400000002</v>
      </c>
      <c r="H12" s="91"/>
      <c r="I12" s="91" t="s">
        <v>695</v>
      </c>
    </row>
    <row r="13" spans="1:9" s="22" customFormat="1" ht="30" customHeight="1" x14ac:dyDescent="0.2">
      <c r="A13" s="22" t="s">
        <v>1884</v>
      </c>
      <c r="B13" s="22" t="s">
        <v>1878</v>
      </c>
      <c r="C13" s="24" t="s">
        <v>1880</v>
      </c>
      <c r="D13" s="24" t="s">
        <v>1882</v>
      </c>
      <c r="E13" s="177">
        <v>4825.6523000000007</v>
      </c>
      <c r="F13" s="178">
        <f t="shared" si="0"/>
        <v>4055.1700000000005</v>
      </c>
      <c r="G13" s="179">
        <f t="shared" si="1"/>
        <v>3244.1360000000004</v>
      </c>
      <c r="H13" s="91"/>
      <c r="I13" s="91"/>
    </row>
    <row r="14" spans="1:9" s="22" customFormat="1" ht="30" customHeight="1" x14ac:dyDescent="0.2">
      <c r="A14" s="22" t="s">
        <v>1884</v>
      </c>
      <c r="B14" s="22" t="s">
        <v>1879</v>
      </c>
      <c r="C14" s="24" t="s">
        <v>1881</v>
      </c>
      <c r="D14" s="24" t="s">
        <v>1883</v>
      </c>
      <c r="E14" s="177">
        <v>4825.6523000000007</v>
      </c>
      <c r="F14" s="178">
        <f t="shared" si="0"/>
        <v>4055.1700000000005</v>
      </c>
      <c r="G14" s="179">
        <f t="shared" si="1"/>
        <v>3244.1360000000004</v>
      </c>
      <c r="H14" s="91"/>
      <c r="I14" s="91"/>
    </row>
    <row r="15" spans="1:9" s="22" customFormat="1" ht="30" customHeight="1" x14ac:dyDescent="0.2">
      <c r="A15" s="22" t="s">
        <v>1884</v>
      </c>
      <c r="B15" s="22" t="s">
        <v>1891</v>
      </c>
      <c r="C15" s="24" t="s">
        <v>1182</v>
      </c>
      <c r="D15" s="24" t="s">
        <v>1184</v>
      </c>
      <c r="E15" s="177">
        <v>3865.5818685120007</v>
      </c>
      <c r="F15" s="178">
        <f t="shared" si="0"/>
        <v>3248.3881248000007</v>
      </c>
      <c r="G15" s="179">
        <f t="shared" si="1"/>
        <v>2598.7104998400009</v>
      </c>
      <c r="H15" s="91"/>
      <c r="I15" s="91" t="s">
        <v>695</v>
      </c>
    </row>
    <row r="16" spans="1:9" s="22" customFormat="1" ht="30" customHeight="1" x14ac:dyDescent="0.2">
      <c r="A16" s="22" t="s">
        <v>1884</v>
      </c>
      <c r="B16" s="22" t="s">
        <v>1892</v>
      </c>
      <c r="C16" s="24" t="s">
        <v>1183</v>
      </c>
      <c r="D16" s="24" t="s">
        <v>1185</v>
      </c>
      <c r="E16" s="177">
        <v>3865.5818685120007</v>
      </c>
      <c r="F16" s="178">
        <f t="shared" si="0"/>
        <v>3248.3881248000007</v>
      </c>
      <c r="G16" s="179">
        <f t="shared" si="1"/>
        <v>2598.7104998400009</v>
      </c>
      <c r="H16" s="91"/>
      <c r="I16" s="91" t="s">
        <v>695</v>
      </c>
    </row>
    <row r="17" spans="1:9" s="22" customFormat="1" ht="30" customHeight="1" x14ac:dyDescent="0.2">
      <c r="A17" s="22" t="s">
        <v>1884</v>
      </c>
      <c r="B17" s="22" t="s">
        <v>1893</v>
      </c>
      <c r="C17" s="24" t="s">
        <v>97</v>
      </c>
      <c r="D17" s="24" t="s">
        <v>95</v>
      </c>
      <c r="E17" s="177">
        <v>2313.1388542080003</v>
      </c>
      <c r="F17" s="178">
        <f t="shared" si="0"/>
        <v>1943.8141632000004</v>
      </c>
      <c r="G17" s="179">
        <f t="shared" si="1"/>
        <v>1555.0513305600002</v>
      </c>
      <c r="H17" s="91"/>
      <c r="I17" s="91" t="s">
        <v>695</v>
      </c>
    </row>
    <row r="18" spans="1:9" s="22" customFormat="1" ht="30" customHeight="1" x14ac:dyDescent="0.2">
      <c r="A18" s="22" t="s">
        <v>1884</v>
      </c>
      <c r="B18" s="22" t="s">
        <v>1894</v>
      </c>
      <c r="C18" s="24" t="s">
        <v>98</v>
      </c>
      <c r="D18" s="24" t="s">
        <v>96</v>
      </c>
      <c r="E18" s="177">
        <v>2313.1388542080003</v>
      </c>
      <c r="F18" s="178">
        <f t="shared" si="0"/>
        <v>1943.8141632000004</v>
      </c>
      <c r="G18" s="179">
        <f t="shared" si="1"/>
        <v>1555.0513305600002</v>
      </c>
      <c r="H18" s="91"/>
      <c r="I18" s="91" t="s">
        <v>695</v>
      </c>
    </row>
    <row r="19" spans="1:9" s="22" customFormat="1" ht="30" customHeight="1" x14ac:dyDescent="0.2">
      <c r="A19" s="22" t="s">
        <v>1117</v>
      </c>
      <c r="B19" s="22" t="s">
        <v>86</v>
      </c>
      <c r="C19" s="24" t="s">
        <v>97</v>
      </c>
      <c r="D19" s="24" t="s">
        <v>95</v>
      </c>
      <c r="E19" s="177">
        <v>2224.1719751999999</v>
      </c>
      <c r="F19" s="178">
        <f t="shared" si="0"/>
        <v>1869.0520799999999</v>
      </c>
      <c r="G19" s="179">
        <f t="shared" si="1"/>
        <v>1495.2416639999999</v>
      </c>
      <c r="H19" s="91"/>
      <c r="I19" s="91" t="s">
        <v>695</v>
      </c>
    </row>
    <row r="20" spans="1:9" s="22" customFormat="1" ht="30" customHeight="1" x14ac:dyDescent="0.2">
      <c r="A20" s="22" t="s">
        <v>1117</v>
      </c>
      <c r="B20" s="22" t="s">
        <v>87</v>
      </c>
      <c r="C20" s="24" t="s">
        <v>98</v>
      </c>
      <c r="D20" s="24" t="s">
        <v>96</v>
      </c>
      <c r="E20" s="177">
        <v>2224.1719751999999</v>
      </c>
      <c r="F20" s="178">
        <f t="shared" si="0"/>
        <v>1869.0520799999999</v>
      </c>
      <c r="G20" s="179">
        <f t="shared" si="1"/>
        <v>1495.2416639999999</v>
      </c>
      <c r="H20" s="91"/>
      <c r="I20" s="91" t="s">
        <v>695</v>
      </c>
    </row>
    <row r="21" spans="1:9" s="22" customFormat="1" ht="30" customHeight="1" x14ac:dyDescent="0.2">
      <c r="A21" s="22" t="s">
        <v>1117</v>
      </c>
      <c r="B21" s="22" t="s">
        <v>99</v>
      </c>
      <c r="C21" s="24" t="s">
        <v>91</v>
      </c>
      <c r="D21" s="24" t="s">
        <v>92</v>
      </c>
      <c r="E21" s="177">
        <v>2198.2403519999998</v>
      </c>
      <c r="F21" s="178">
        <f t="shared" si="0"/>
        <v>1847.2608</v>
      </c>
      <c r="G21" s="179">
        <f t="shared" si="1"/>
        <v>1477.8086400000002</v>
      </c>
      <c r="H21" s="91"/>
      <c r="I21" s="91" t="s">
        <v>695</v>
      </c>
    </row>
    <row r="22" spans="1:9" s="22" customFormat="1" ht="30" customHeight="1" x14ac:dyDescent="0.2">
      <c r="A22" s="22" t="s">
        <v>1117</v>
      </c>
      <c r="B22" s="22" t="s">
        <v>100</v>
      </c>
      <c r="C22" s="24" t="s">
        <v>90</v>
      </c>
      <c r="D22" s="24" t="s">
        <v>93</v>
      </c>
      <c r="E22" s="177">
        <v>2198.2403519999998</v>
      </c>
      <c r="F22" s="178">
        <f t="shared" si="0"/>
        <v>1847.2608</v>
      </c>
      <c r="G22" s="179">
        <f t="shared" si="1"/>
        <v>1477.8086400000002</v>
      </c>
      <c r="H22" s="91"/>
      <c r="I22" s="91" t="s">
        <v>695</v>
      </c>
    </row>
    <row r="23" spans="1:9" s="22" customFormat="1" ht="30" customHeight="1" x14ac:dyDescent="0.2">
      <c r="A23" s="22" t="s">
        <v>1117</v>
      </c>
      <c r="B23" s="22" t="s">
        <v>1193</v>
      </c>
      <c r="C23" s="24" t="s">
        <v>1182</v>
      </c>
      <c r="D23" s="24" t="s">
        <v>1184</v>
      </c>
      <c r="E23" s="177">
        <v>3716.9056428000004</v>
      </c>
      <c r="F23" s="178">
        <f t="shared" si="0"/>
        <v>3123.4501200000004</v>
      </c>
      <c r="G23" s="179">
        <f t="shared" si="1"/>
        <v>2498.7600960000004</v>
      </c>
      <c r="H23" s="91"/>
      <c r="I23" s="91" t="s">
        <v>695</v>
      </c>
    </row>
    <row r="24" spans="1:9" s="22" customFormat="1" ht="30" customHeight="1" x14ac:dyDescent="0.2">
      <c r="A24" s="22" t="s">
        <v>1117</v>
      </c>
      <c r="B24" s="22" t="s">
        <v>1194</v>
      </c>
      <c r="C24" s="24" t="s">
        <v>1183</v>
      </c>
      <c r="D24" s="24" t="s">
        <v>1185</v>
      </c>
      <c r="E24" s="177">
        <v>3716.9056428000004</v>
      </c>
      <c r="F24" s="178">
        <f t="shared" si="0"/>
        <v>3123.4501200000004</v>
      </c>
      <c r="G24" s="179">
        <f t="shared" si="1"/>
        <v>2498.7600960000004</v>
      </c>
      <c r="H24" s="91"/>
      <c r="I24" s="91" t="s">
        <v>695</v>
      </c>
    </row>
    <row r="25" spans="1:9" s="22" customFormat="1" ht="30" customHeight="1" x14ac:dyDescent="0.2">
      <c r="A25" s="22" t="s">
        <v>1117</v>
      </c>
      <c r="B25" s="22" t="s">
        <v>1195</v>
      </c>
      <c r="C25" s="24" t="s">
        <v>1186</v>
      </c>
      <c r="D25" s="24" t="s">
        <v>1189</v>
      </c>
      <c r="E25" s="177">
        <v>5060.3738738000002</v>
      </c>
      <c r="F25" s="178">
        <f t="shared" si="0"/>
        <v>4252.4150200000004</v>
      </c>
      <c r="G25" s="179">
        <f t="shared" si="1"/>
        <v>3401.9320160000002</v>
      </c>
      <c r="H25" s="91"/>
      <c r="I25" s="91" t="s">
        <v>695</v>
      </c>
    </row>
    <row r="26" spans="1:9" s="22" customFormat="1" ht="30" customHeight="1" x14ac:dyDescent="0.2">
      <c r="A26" s="22" t="s">
        <v>1117</v>
      </c>
      <c r="B26" s="22" t="s">
        <v>1196</v>
      </c>
      <c r="C26" s="24" t="s">
        <v>1187</v>
      </c>
      <c r="D26" s="24" t="s">
        <v>1188</v>
      </c>
      <c r="E26" s="177">
        <v>5060.3738738000002</v>
      </c>
      <c r="F26" s="178">
        <f t="shared" si="0"/>
        <v>4252.4150200000004</v>
      </c>
      <c r="G26" s="179">
        <f t="shared" si="1"/>
        <v>3401.9320160000002</v>
      </c>
      <c r="H26" s="91"/>
      <c r="I26" s="91" t="s">
        <v>695</v>
      </c>
    </row>
    <row r="27" spans="1:9" s="22" customFormat="1" ht="30" customHeight="1" x14ac:dyDescent="0.2">
      <c r="A27" s="22" t="s">
        <v>1783</v>
      </c>
      <c r="B27" s="22" t="s">
        <v>1787</v>
      </c>
      <c r="C27" s="24" t="s">
        <v>1874</v>
      </c>
      <c r="D27" s="24" t="s">
        <v>1876</v>
      </c>
      <c r="E27" s="177">
        <v>3488.6040000000003</v>
      </c>
      <c r="F27" s="178">
        <f t="shared" si="0"/>
        <v>2931.6000000000004</v>
      </c>
      <c r="G27" s="179">
        <f t="shared" si="1"/>
        <v>2345.2800000000002</v>
      </c>
      <c r="H27" s="91"/>
      <c r="I27" s="91"/>
    </row>
    <row r="28" spans="1:9" s="22" customFormat="1" ht="30" customHeight="1" x14ac:dyDescent="0.2">
      <c r="A28" s="22" t="s">
        <v>1783</v>
      </c>
      <c r="B28" s="22" t="s">
        <v>1788</v>
      </c>
      <c r="C28" s="24" t="s">
        <v>1875</v>
      </c>
      <c r="D28" s="24" t="s">
        <v>1877</v>
      </c>
      <c r="E28" s="177">
        <v>3488.6040000000003</v>
      </c>
      <c r="F28" s="178">
        <f t="shared" si="0"/>
        <v>2931.6000000000004</v>
      </c>
      <c r="G28" s="179">
        <f t="shared" si="1"/>
        <v>2345.2800000000002</v>
      </c>
      <c r="H28" s="91"/>
      <c r="I28" s="91"/>
    </row>
    <row r="29" spans="1:9" s="22" customFormat="1" ht="30" customHeight="1" x14ac:dyDescent="0.2">
      <c r="A29" s="22" t="s">
        <v>1783</v>
      </c>
      <c r="B29" s="22" t="s">
        <v>1789</v>
      </c>
      <c r="C29" s="24" t="s">
        <v>1794</v>
      </c>
      <c r="D29" s="24" t="s">
        <v>1791</v>
      </c>
      <c r="E29" s="177">
        <v>889.64400000000001</v>
      </c>
      <c r="F29" s="178">
        <f t="shared" si="0"/>
        <v>747.6</v>
      </c>
      <c r="G29" s="179">
        <f t="shared" si="1"/>
        <v>598.08000000000004</v>
      </c>
      <c r="H29" s="91"/>
      <c r="I29" s="91"/>
    </row>
    <row r="30" spans="1:9" s="22" customFormat="1" ht="30" customHeight="1" x14ac:dyDescent="0.2">
      <c r="A30" s="22" t="s">
        <v>1783</v>
      </c>
      <c r="B30" s="22" t="s">
        <v>1790</v>
      </c>
      <c r="C30" s="24" t="s">
        <v>1793</v>
      </c>
      <c r="D30" s="24" t="s">
        <v>1792</v>
      </c>
      <c r="E30" s="177">
        <v>889.64400000000001</v>
      </c>
      <c r="F30" s="178">
        <f t="shared" si="0"/>
        <v>747.6</v>
      </c>
      <c r="G30" s="179">
        <f t="shared" si="1"/>
        <v>598.08000000000004</v>
      </c>
      <c r="H30" s="91"/>
      <c r="I30" s="91"/>
    </row>
    <row r="31" spans="1:9" s="22" customFormat="1" ht="30" customHeight="1" x14ac:dyDescent="0.2">
      <c r="A31" s="22" t="s">
        <v>1783</v>
      </c>
      <c r="B31" s="22" t="s">
        <v>1795</v>
      </c>
      <c r="C31" s="24" t="s">
        <v>1797</v>
      </c>
      <c r="D31" s="24" t="s">
        <v>1799</v>
      </c>
      <c r="E31" s="177">
        <v>1589.1974000000002</v>
      </c>
      <c r="F31" s="178">
        <f t="shared" si="0"/>
        <v>1335.4600000000003</v>
      </c>
      <c r="G31" s="179">
        <f t="shared" si="1"/>
        <v>1068.3680000000002</v>
      </c>
      <c r="H31" s="91"/>
      <c r="I31" s="91"/>
    </row>
    <row r="32" spans="1:9" s="22" customFormat="1" ht="30" customHeight="1" x14ac:dyDescent="0.2">
      <c r="A32" s="22" t="s">
        <v>1783</v>
      </c>
      <c r="B32" s="22" t="s">
        <v>1796</v>
      </c>
      <c r="C32" s="24" t="s">
        <v>1798</v>
      </c>
      <c r="D32" s="24" t="s">
        <v>1800</v>
      </c>
      <c r="E32" s="177">
        <v>1589.1974000000002</v>
      </c>
      <c r="F32" s="178">
        <f t="shared" si="0"/>
        <v>1335.4600000000003</v>
      </c>
      <c r="G32" s="179">
        <f t="shared" si="1"/>
        <v>1068.3680000000002</v>
      </c>
      <c r="H32" s="91"/>
      <c r="I32" s="91"/>
    </row>
    <row r="33" spans="1:9" s="22" customFormat="1" ht="30" customHeight="1" x14ac:dyDescent="0.2">
      <c r="A33" s="22" t="s">
        <v>1511</v>
      </c>
      <c r="B33" s="22" t="s">
        <v>1512</v>
      </c>
      <c r="C33" s="24" t="s">
        <v>1514</v>
      </c>
      <c r="D33" s="24" t="s">
        <v>1184</v>
      </c>
      <c r="E33" s="177">
        <v>3488.5963363999995</v>
      </c>
      <c r="F33" s="178">
        <f t="shared" si="0"/>
        <v>2931.5935599999998</v>
      </c>
      <c r="G33" s="179">
        <f t="shared" si="1"/>
        <v>2345.274848</v>
      </c>
      <c r="H33" s="91"/>
      <c r="I33" s="91"/>
    </row>
    <row r="34" spans="1:9" s="22" customFormat="1" ht="30" customHeight="1" x14ac:dyDescent="0.2">
      <c r="A34" s="22" t="s">
        <v>1511</v>
      </c>
      <c r="B34" s="22" t="s">
        <v>1516</v>
      </c>
      <c r="C34" s="24" t="s">
        <v>1517</v>
      </c>
      <c r="D34" s="24" t="s">
        <v>1185</v>
      </c>
      <c r="E34" s="177">
        <v>3488.6040000000003</v>
      </c>
      <c r="F34" s="178">
        <f t="shared" si="0"/>
        <v>2931.6000000000004</v>
      </c>
      <c r="G34" s="179">
        <f t="shared" si="1"/>
        <v>2345.2800000000002</v>
      </c>
      <c r="H34" s="91"/>
      <c r="I34" s="91"/>
    </row>
    <row r="35" spans="1:9" s="22" customFormat="1" ht="30" customHeight="1" x14ac:dyDescent="0.2">
      <c r="A35" s="22" t="s">
        <v>1511</v>
      </c>
      <c r="B35" s="22" t="s">
        <v>1515</v>
      </c>
      <c r="C35" s="24" t="s">
        <v>1519</v>
      </c>
      <c r="D35" s="24" t="s">
        <v>1518</v>
      </c>
      <c r="E35" s="177">
        <v>889.64383340000006</v>
      </c>
      <c r="F35" s="178">
        <f t="shared" si="0"/>
        <v>747.59986000000004</v>
      </c>
      <c r="G35" s="179">
        <f t="shared" si="1"/>
        <v>598.07988799999998</v>
      </c>
      <c r="H35" s="91"/>
      <c r="I35" s="91"/>
    </row>
    <row r="36" spans="1:9" s="22" customFormat="1" ht="30" customHeight="1" x14ac:dyDescent="0.2">
      <c r="A36" s="22" t="s">
        <v>1511</v>
      </c>
      <c r="B36" s="22" t="s">
        <v>1513</v>
      </c>
      <c r="C36" s="24" t="s">
        <v>1520</v>
      </c>
      <c r="D36" s="24" t="s">
        <v>1526</v>
      </c>
      <c r="E36" s="177">
        <v>889.64400000000001</v>
      </c>
      <c r="F36" s="178">
        <f t="shared" si="0"/>
        <v>747.6</v>
      </c>
      <c r="G36" s="179">
        <f t="shared" si="1"/>
        <v>598.08000000000004</v>
      </c>
      <c r="H36" s="91"/>
      <c r="I36" s="91"/>
    </row>
    <row r="37" spans="1:9" s="22" customFormat="1" ht="30" customHeight="1" x14ac:dyDescent="0.2">
      <c r="A37" s="22" t="s">
        <v>1511</v>
      </c>
      <c r="B37" s="22" t="s">
        <v>1536</v>
      </c>
      <c r="C37" s="24" t="s">
        <v>1529</v>
      </c>
      <c r="D37" s="24" t="s">
        <v>1527</v>
      </c>
      <c r="E37" s="177">
        <v>2489.0039999999999</v>
      </c>
      <c r="F37" s="178">
        <f t="shared" si="0"/>
        <v>2091.6</v>
      </c>
      <c r="G37" s="179">
        <f t="shared" si="1"/>
        <v>1673.28</v>
      </c>
      <c r="H37" s="91"/>
      <c r="I37" s="91"/>
    </row>
    <row r="38" spans="1:9" s="22" customFormat="1" ht="30" customHeight="1" x14ac:dyDescent="0.2">
      <c r="A38" s="22" t="s">
        <v>1511</v>
      </c>
      <c r="B38" s="22" t="s">
        <v>1537</v>
      </c>
      <c r="C38" s="24" t="s">
        <v>1528</v>
      </c>
      <c r="D38" s="24" t="s">
        <v>1530</v>
      </c>
      <c r="E38" s="177">
        <v>2489.0039999999999</v>
      </c>
      <c r="F38" s="178">
        <f t="shared" si="0"/>
        <v>2091.6</v>
      </c>
      <c r="G38" s="179">
        <f t="shared" si="1"/>
        <v>1673.28</v>
      </c>
      <c r="H38" s="91"/>
      <c r="I38" s="91"/>
    </row>
    <row r="39" spans="1:9" s="22" customFormat="1" ht="30" customHeight="1" x14ac:dyDescent="0.2">
      <c r="A39" s="22" t="s">
        <v>1511</v>
      </c>
      <c r="B39" s="22" t="s">
        <v>2135</v>
      </c>
      <c r="C39" s="24" t="s">
        <v>2137</v>
      </c>
      <c r="D39" s="24"/>
      <c r="E39" s="177">
        <v>751.80000000000007</v>
      </c>
      <c r="F39" s="178">
        <f t="shared" si="0"/>
        <v>631.76470588235304</v>
      </c>
      <c r="G39" s="179">
        <f t="shared" si="1"/>
        <v>505.41176470588243</v>
      </c>
      <c r="H39" s="91"/>
      <c r="I39" s="91"/>
    </row>
    <row r="40" spans="1:9" s="22" customFormat="1" ht="30" customHeight="1" x14ac:dyDescent="0.2">
      <c r="A40" s="22" t="s">
        <v>1511</v>
      </c>
      <c r="B40" s="22" t="s">
        <v>2136</v>
      </c>
      <c r="C40" s="24" t="s">
        <v>2138</v>
      </c>
      <c r="D40" s="24"/>
      <c r="E40" s="177">
        <v>751.80000000000007</v>
      </c>
      <c r="F40" s="178">
        <f t="shared" si="0"/>
        <v>631.76470588235304</v>
      </c>
      <c r="G40" s="179">
        <f t="shared" si="1"/>
        <v>505.41176470588243</v>
      </c>
      <c r="H40" s="91"/>
      <c r="I40" s="91"/>
    </row>
    <row r="41" spans="1:9" s="22" customFormat="1" ht="30" customHeight="1" x14ac:dyDescent="0.2">
      <c r="A41" s="22" t="s">
        <v>1511</v>
      </c>
      <c r="B41" s="22" t="s">
        <v>1538</v>
      </c>
      <c r="C41" s="24" t="s">
        <v>1539</v>
      </c>
      <c r="D41" s="24" t="s">
        <v>1543</v>
      </c>
      <c r="E41" s="177">
        <v>1589.204064</v>
      </c>
      <c r="F41" s="178">
        <f t="shared" si="0"/>
        <v>1335.4656</v>
      </c>
      <c r="G41" s="179">
        <f t="shared" si="1"/>
        <v>1068.37248</v>
      </c>
      <c r="H41" s="91"/>
      <c r="I41" s="91"/>
    </row>
    <row r="42" spans="1:9" s="22" customFormat="1" ht="30" customHeight="1" x14ac:dyDescent="0.2">
      <c r="A42" s="22" t="s">
        <v>1511</v>
      </c>
      <c r="B42" s="22" t="s">
        <v>1802</v>
      </c>
      <c r="C42" s="24" t="s">
        <v>1803</v>
      </c>
      <c r="D42" s="24" t="s">
        <v>1804</v>
      </c>
      <c r="E42" s="177">
        <v>1589.204064</v>
      </c>
      <c r="F42" s="178">
        <f t="shared" si="0"/>
        <v>1335.4656</v>
      </c>
      <c r="G42" s="179">
        <f t="shared" si="1"/>
        <v>1068.37248</v>
      </c>
      <c r="H42" s="91"/>
      <c r="I42" s="91"/>
    </row>
    <row r="43" spans="1:9" s="22" customFormat="1" ht="30" customHeight="1" x14ac:dyDescent="0.2">
      <c r="A43" s="22" t="s">
        <v>1511</v>
      </c>
      <c r="B43" s="22" t="s">
        <v>1541</v>
      </c>
      <c r="C43" s="24" t="s">
        <v>1540</v>
      </c>
      <c r="D43" s="24" t="s">
        <v>1542</v>
      </c>
      <c r="E43" s="177">
        <v>489.80633240000009</v>
      </c>
      <c r="F43" s="178">
        <f t="shared" si="0"/>
        <v>411.60196000000008</v>
      </c>
      <c r="G43" s="179">
        <f t="shared" si="1"/>
        <v>329.28156800000005</v>
      </c>
      <c r="H43" s="91"/>
      <c r="I43" s="91"/>
    </row>
    <row r="44" spans="1:9" s="22" customFormat="1" ht="30" customHeight="1" x14ac:dyDescent="0.2">
      <c r="A44" s="22" t="s">
        <v>1511</v>
      </c>
      <c r="B44" s="22" t="s">
        <v>1805</v>
      </c>
      <c r="C44" s="24" t="s">
        <v>1806</v>
      </c>
      <c r="D44" s="24" t="s">
        <v>1807</v>
      </c>
      <c r="E44" s="177">
        <v>489.80633240000009</v>
      </c>
      <c r="F44" s="178">
        <f t="shared" si="0"/>
        <v>411.60196000000008</v>
      </c>
      <c r="G44" s="179">
        <f t="shared" si="1"/>
        <v>329.28156800000005</v>
      </c>
      <c r="H44" s="91"/>
      <c r="I44" s="91"/>
    </row>
    <row r="45" spans="1:9" s="22" customFormat="1" ht="30" customHeight="1" x14ac:dyDescent="0.2">
      <c r="A45" s="22" t="s">
        <v>1511</v>
      </c>
      <c r="B45" s="22" t="s">
        <v>1546</v>
      </c>
      <c r="C45" s="24" t="s">
        <v>1544</v>
      </c>
      <c r="D45" s="24" t="s">
        <v>1545</v>
      </c>
      <c r="E45" s="177">
        <v>1889.2416675999998</v>
      </c>
      <c r="F45" s="178">
        <f t="shared" si="0"/>
        <v>1587.5980399999999</v>
      </c>
      <c r="G45" s="179">
        <f t="shared" si="1"/>
        <v>1270.0784319999998</v>
      </c>
      <c r="H45" s="91"/>
      <c r="I45" s="91"/>
    </row>
    <row r="46" spans="1:9" s="22" customFormat="1" ht="30" customHeight="1" x14ac:dyDescent="0.2">
      <c r="A46" s="22" t="s">
        <v>1511</v>
      </c>
      <c r="B46" s="22" t="s">
        <v>1808</v>
      </c>
      <c r="C46" s="24" t="s">
        <v>1809</v>
      </c>
      <c r="D46" s="24" t="s">
        <v>1810</v>
      </c>
      <c r="E46" s="177">
        <v>1889.2416675999998</v>
      </c>
      <c r="F46" s="178">
        <f t="shared" si="0"/>
        <v>1587.5980399999999</v>
      </c>
      <c r="G46" s="179">
        <f t="shared" si="1"/>
        <v>1270.0784319999998</v>
      </c>
      <c r="H46" s="91"/>
      <c r="I46" s="91"/>
    </row>
  </sheetData>
  <hyperlinks>
    <hyperlink ref="A1" r:id="rId1"/>
  </hyperlinks>
  <pageMargins left="0.7" right="0.7" top="0.78740157499999996" bottom="0.78740157499999996" header="0.3" footer="0.3"/>
  <pageSetup orientation="portrait" horizontalDpi="1200" verticalDpi="120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J13"/>
  <sheetViews>
    <sheetView showGridLines="0" topLeftCell="B1" zoomScaleNormal="100" workbookViewId="0">
      <pane ySplit="2" topLeftCell="A6" activePane="bottomLeft" state="frozen"/>
      <selection pane="bottomLeft" activeCell="G24" sqref="G24"/>
    </sheetView>
  </sheetViews>
  <sheetFormatPr baseColWidth="10" defaultColWidth="11.42578125" defaultRowHeight="12.75" x14ac:dyDescent="0.25"/>
  <cols>
    <col min="1" max="1" width="48" style="19" customWidth="1"/>
    <col min="2" max="2" width="12.85546875" style="19" bestFit="1" customWidth="1"/>
    <col min="3" max="3" width="50.7109375" style="20" customWidth="1"/>
    <col min="4" max="4" width="48.5703125" style="20" bestFit="1" customWidth="1"/>
    <col min="5" max="5" width="18.140625" style="154" customWidth="1"/>
    <col min="6" max="6" width="17.28515625" style="154" customWidth="1"/>
    <col min="7" max="7" width="15.28515625" style="154" customWidth="1"/>
    <col min="8" max="8" width="8.42578125" style="154" customWidth="1"/>
    <col min="9" max="9" width="16.7109375" style="154" customWidth="1"/>
    <col min="10" max="16384" width="11.42578125" style="19"/>
  </cols>
  <sheetData>
    <row r="1" spans="1:10" ht="26.25" x14ac:dyDescent="0.25">
      <c r="A1" s="94" t="s">
        <v>2785</v>
      </c>
    </row>
    <row r="2" spans="1:10" s="95" customFormat="1" ht="30" customHeight="1" x14ac:dyDescent="0.25">
      <c r="A2" s="95" t="s">
        <v>144</v>
      </c>
      <c r="B2" s="98" t="s">
        <v>2782</v>
      </c>
      <c r="C2" s="98" t="s">
        <v>2780</v>
      </c>
      <c r="D2" s="98" t="s">
        <v>2781</v>
      </c>
      <c r="E2" s="127" t="s">
        <v>2815</v>
      </c>
      <c r="F2" s="127" t="s">
        <v>2816</v>
      </c>
      <c r="G2" s="127" t="s">
        <v>2817</v>
      </c>
      <c r="H2" s="127" t="s">
        <v>688</v>
      </c>
      <c r="I2" s="127" t="s">
        <v>2818</v>
      </c>
    </row>
    <row r="3" spans="1:10" ht="30" customHeight="1" x14ac:dyDescent="0.25">
      <c r="A3" s="19" t="s">
        <v>146</v>
      </c>
      <c r="B3" s="19" t="s">
        <v>147</v>
      </c>
      <c r="C3" s="20" t="s">
        <v>1132</v>
      </c>
      <c r="D3" s="20" t="s">
        <v>2023</v>
      </c>
      <c r="E3" s="180">
        <v>5154.8372400000007</v>
      </c>
      <c r="F3" s="181">
        <f t="shared" ref="F3:F13" si="0">SUM(E:E/1.19)</f>
        <v>4331.7960000000012</v>
      </c>
      <c r="G3" s="163">
        <f t="shared" ref="G3:G13" si="1">SUM(F:F/100*80)</f>
        <v>3465.4368000000013</v>
      </c>
      <c r="H3" s="154" t="s">
        <v>695</v>
      </c>
    </row>
    <row r="4" spans="1:10" ht="30" customHeight="1" x14ac:dyDescent="0.25">
      <c r="A4" s="19" t="s">
        <v>146</v>
      </c>
      <c r="B4" s="19" t="s">
        <v>148</v>
      </c>
      <c r="C4" s="20" t="s">
        <v>152</v>
      </c>
      <c r="D4" s="20" t="s">
        <v>149</v>
      </c>
      <c r="E4" s="180">
        <v>1761.5451000000005</v>
      </c>
      <c r="F4" s="181">
        <f t="shared" si="0"/>
        <v>1480.2900000000004</v>
      </c>
      <c r="G4" s="163">
        <f t="shared" si="1"/>
        <v>1184.2320000000004</v>
      </c>
      <c r="J4" s="241"/>
    </row>
    <row r="5" spans="1:10" ht="30" customHeight="1" x14ac:dyDescent="0.25">
      <c r="A5" s="19" t="s">
        <v>151</v>
      </c>
      <c r="B5" s="19" t="s">
        <v>1134</v>
      </c>
      <c r="C5" s="20" t="s">
        <v>1132</v>
      </c>
      <c r="D5" s="20" t="s">
        <v>154</v>
      </c>
      <c r="E5" s="180">
        <v>5154.8372400000007</v>
      </c>
      <c r="F5" s="181">
        <f t="shared" si="0"/>
        <v>4331.7960000000012</v>
      </c>
      <c r="G5" s="163">
        <f t="shared" si="1"/>
        <v>3465.4368000000013</v>
      </c>
      <c r="H5" s="154" t="s">
        <v>695</v>
      </c>
    </row>
    <row r="6" spans="1:10" ht="30" customHeight="1" x14ac:dyDescent="0.25">
      <c r="A6" s="19" t="s">
        <v>151</v>
      </c>
      <c r="B6" s="19" t="s">
        <v>153</v>
      </c>
      <c r="C6" s="20" t="s">
        <v>113</v>
      </c>
      <c r="D6" s="20" t="s">
        <v>155</v>
      </c>
      <c r="E6" s="180">
        <v>1761.5451000000005</v>
      </c>
      <c r="F6" s="181">
        <f t="shared" si="0"/>
        <v>1480.2900000000004</v>
      </c>
      <c r="G6" s="163">
        <f t="shared" si="1"/>
        <v>1184.2320000000004</v>
      </c>
    </row>
    <row r="7" spans="1:10" ht="30" customHeight="1" x14ac:dyDescent="0.25">
      <c r="A7" s="19" t="s">
        <v>3073</v>
      </c>
      <c r="B7" s="19" t="s">
        <v>3074</v>
      </c>
      <c r="C7" s="20" t="s">
        <v>3075</v>
      </c>
      <c r="D7" s="20" t="s">
        <v>3078</v>
      </c>
      <c r="E7" s="180">
        <v>6635.7759607999997</v>
      </c>
      <c r="F7" s="239">
        <f t="shared" si="0"/>
        <v>5576.2823200000003</v>
      </c>
      <c r="G7" s="207">
        <f t="shared" si="1"/>
        <v>4461.0258560000002</v>
      </c>
      <c r="H7" s="154" t="s">
        <v>695</v>
      </c>
      <c r="I7" s="208"/>
    </row>
    <row r="8" spans="1:10" ht="30" customHeight="1" x14ac:dyDescent="0.25">
      <c r="A8" s="19" t="s">
        <v>3094</v>
      </c>
      <c r="B8" s="19" t="s">
        <v>3076</v>
      </c>
      <c r="C8" s="20" t="s">
        <v>3095</v>
      </c>
      <c r="D8" s="20" t="s">
        <v>3097</v>
      </c>
      <c r="E8" s="180">
        <v>6635.7759607999997</v>
      </c>
      <c r="F8" s="239">
        <f t="shared" si="0"/>
        <v>5576.2823200000003</v>
      </c>
      <c r="G8" s="207">
        <f t="shared" si="1"/>
        <v>4461.0258560000002</v>
      </c>
      <c r="H8" s="154" t="s">
        <v>695</v>
      </c>
      <c r="I8" s="208"/>
    </row>
    <row r="9" spans="1:10" ht="30" customHeight="1" x14ac:dyDescent="0.25">
      <c r="A9" s="19" t="s">
        <v>3094</v>
      </c>
      <c r="B9" s="19" t="s">
        <v>3077</v>
      </c>
      <c r="C9" s="20" t="s">
        <v>3096</v>
      </c>
      <c r="D9" s="20" t="s">
        <v>3098</v>
      </c>
      <c r="E9" s="206">
        <v>6199</v>
      </c>
      <c r="F9" s="239">
        <f t="shared" si="0"/>
        <v>5209.2436974789916</v>
      </c>
      <c r="G9" s="207">
        <f t="shared" si="1"/>
        <v>4167.3949579831933</v>
      </c>
      <c r="H9" s="154" t="s">
        <v>695</v>
      </c>
      <c r="I9" s="208"/>
    </row>
    <row r="10" spans="1:10" ht="30" customHeight="1" x14ac:dyDescent="0.25">
      <c r="A10" s="19" t="s">
        <v>157</v>
      </c>
      <c r="B10" s="19" t="s">
        <v>147</v>
      </c>
      <c r="C10" s="20" t="s">
        <v>1135</v>
      </c>
      <c r="D10" s="20" t="s">
        <v>159</v>
      </c>
      <c r="E10" s="180">
        <v>5154.8372400000007</v>
      </c>
      <c r="F10" s="181">
        <f t="shared" si="0"/>
        <v>4331.7960000000012</v>
      </c>
      <c r="G10" s="163">
        <f t="shared" si="1"/>
        <v>3465.4368000000013</v>
      </c>
      <c r="H10" s="154" t="s">
        <v>695</v>
      </c>
    </row>
    <row r="11" spans="1:10" ht="30" customHeight="1" x14ac:dyDescent="0.25">
      <c r="A11" s="19" t="s">
        <v>157</v>
      </c>
      <c r="B11" s="19" t="s">
        <v>158</v>
      </c>
      <c r="C11" s="20" t="s">
        <v>152</v>
      </c>
      <c r="D11" s="20" t="s">
        <v>160</v>
      </c>
      <c r="E11" s="180">
        <v>1761.5451000000005</v>
      </c>
      <c r="F11" s="181">
        <f t="shared" si="0"/>
        <v>1480.2900000000004</v>
      </c>
      <c r="G11" s="163">
        <f t="shared" si="1"/>
        <v>1184.2320000000004</v>
      </c>
      <c r="J11" s="241"/>
    </row>
    <row r="12" spans="1:10" ht="30" customHeight="1" x14ac:dyDescent="0.25">
      <c r="A12" s="19" t="s">
        <v>1099</v>
      </c>
      <c r="B12" s="19" t="s">
        <v>1136</v>
      </c>
      <c r="C12" s="20" t="s">
        <v>2006</v>
      </c>
      <c r="D12" s="20" t="s">
        <v>2007</v>
      </c>
      <c r="E12" s="180">
        <v>6997.2000000000007</v>
      </c>
      <c r="F12" s="181">
        <f t="shared" si="0"/>
        <v>5880.0000000000009</v>
      </c>
      <c r="G12" s="163">
        <f t="shared" si="1"/>
        <v>4704.0000000000009</v>
      </c>
      <c r="H12" s="154" t="s">
        <v>695</v>
      </c>
    </row>
    <row r="13" spans="1:10" ht="30" customHeight="1" x14ac:dyDescent="0.25">
      <c r="A13" s="19" t="s">
        <v>3093</v>
      </c>
      <c r="B13" s="19" t="s">
        <v>1716</v>
      </c>
      <c r="C13" s="20" t="s">
        <v>3100</v>
      </c>
      <c r="D13" s="20" t="s">
        <v>3099</v>
      </c>
      <c r="E13" s="180">
        <v>6635.7759607999997</v>
      </c>
      <c r="F13" s="181">
        <f t="shared" si="0"/>
        <v>5576.2823200000003</v>
      </c>
      <c r="G13" s="163">
        <f t="shared" si="1"/>
        <v>4461.0258560000002</v>
      </c>
      <c r="H13" s="154" t="s">
        <v>695</v>
      </c>
    </row>
  </sheetData>
  <hyperlinks>
    <hyperlink ref="A1" r:id="rId1"/>
  </hyperlinks>
  <pageMargins left="0.7" right="0.7" top="0.78740157499999996" bottom="0.78740157499999996" header="0.3" footer="0.3"/>
  <pageSetup paperSize="9"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J87"/>
  <sheetViews>
    <sheetView showGridLines="0" zoomScaleNormal="100" workbookViewId="0">
      <pane ySplit="2" topLeftCell="A52" activePane="bottomLeft" state="frozen"/>
      <selection activeCell="C1" sqref="C1"/>
      <selection pane="bottomLeft" activeCell="A54" sqref="A54"/>
    </sheetView>
  </sheetViews>
  <sheetFormatPr baseColWidth="10" defaultColWidth="11.42578125" defaultRowHeight="12.75" x14ac:dyDescent="0.25"/>
  <cols>
    <col min="1" max="1" width="26.5703125" style="20" bestFit="1" customWidth="1"/>
    <col min="2" max="2" width="14.7109375" style="19" bestFit="1" customWidth="1"/>
    <col min="3" max="3" width="40.42578125" style="20" customWidth="1"/>
    <col min="4" max="4" width="44.140625" style="20" customWidth="1"/>
    <col min="5" max="5" width="14.28515625" style="154" customWidth="1"/>
    <col min="6" max="6" width="15.140625" style="154" bestFit="1" customWidth="1"/>
    <col min="7" max="7" width="17" style="154" bestFit="1" customWidth="1"/>
    <col min="8" max="8" width="13.140625" style="154" bestFit="1" customWidth="1"/>
    <col min="9" max="9" width="18.85546875" style="154" bestFit="1" customWidth="1"/>
    <col min="10" max="16384" width="11.42578125" style="19"/>
  </cols>
  <sheetData>
    <row r="1" spans="1:9" ht="26.25" x14ac:dyDescent="0.25">
      <c r="A1" s="106" t="s">
        <v>162</v>
      </c>
    </row>
    <row r="2" spans="1:9" s="103" customFormat="1" ht="35.1" customHeight="1" x14ac:dyDescent="0.25">
      <c r="A2" s="103" t="s">
        <v>144</v>
      </c>
      <c r="B2" s="98" t="s">
        <v>2782</v>
      </c>
      <c r="C2" s="98" t="s">
        <v>2780</v>
      </c>
      <c r="D2" s="98" t="s">
        <v>2781</v>
      </c>
      <c r="E2" s="127" t="s">
        <v>2815</v>
      </c>
      <c r="F2" s="127" t="s">
        <v>2816</v>
      </c>
      <c r="G2" s="127" t="s">
        <v>2817</v>
      </c>
      <c r="H2" s="127" t="s">
        <v>688</v>
      </c>
      <c r="I2" s="127" t="s">
        <v>2818</v>
      </c>
    </row>
    <row r="3" spans="1:9" ht="39.950000000000003" customHeight="1" x14ac:dyDescent="0.25">
      <c r="A3" s="20" t="s">
        <v>176</v>
      </c>
      <c r="B3" s="19" t="s">
        <v>163</v>
      </c>
      <c r="C3" s="20" t="s">
        <v>173</v>
      </c>
      <c r="D3" s="20" t="s">
        <v>2024</v>
      </c>
      <c r="E3" s="180">
        <v>5099.2094999999999</v>
      </c>
      <c r="F3" s="180">
        <f t="shared" ref="F3:F34" si="0">SUM(E:E/1.19)</f>
        <v>4285.05</v>
      </c>
      <c r="G3" s="163">
        <f t="shared" ref="G3:G34" si="1">SUM(F:F/100*80)</f>
        <v>3428.0400000000004</v>
      </c>
      <c r="I3" s="154" t="s">
        <v>695</v>
      </c>
    </row>
    <row r="4" spans="1:9" ht="39.950000000000003" customHeight="1" x14ac:dyDescent="0.25">
      <c r="A4" s="20" t="s">
        <v>176</v>
      </c>
      <c r="B4" s="19" t="s">
        <v>164</v>
      </c>
      <c r="C4" s="20" t="s">
        <v>167</v>
      </c>
      <c r="D4" s="20" t="s">
        <v>169</v>
      </c>
      <c r="E4" s="180">
        <v>551.64175499999999</v>
      </c>
      <c r="F4" s="180">
        <f t="shared" si="0"/>
        <v>463.56450000000001</v>
      </c>
      <c r="G4" s="163">
        <f t="shared" si="1"/>
        <v>370.85160000000002</v>
      </c>
    </row>
    <row r="5" spans="1:9" ht="39.950000000000003" customHeight="1" x14ac:dyDescent="0.25">
      <c r="A5" s="20" t="s">
        <v>176</v>
      </c>
      <c r="B5" s="19" t="s">
        <v>165</v>
      </c>
      <c r="C5" s="20" t="s">
        <v>168</v>
      </c>
      <c r="D5" s="20" t="s">
        <v>170</v>
      </c>
      <c r="E5" s="180">
        <v>336.54782700000004</v>
      </c>
      <c r="F5" s="180">
        <f t="shared" si="0"/>
        <v>282.81330000000003</v>
      </c>
      <c r="G5" s="163">
        <f t="shared" si="1"/>
        <v>226.25064000000003</v>
      </c>
    </row>
    <row r="6" spans="1:9" ht="39.950000000000003" customHeight="1" x14ac:dyDescent="0.25">
      <c r="A6" s="20" t="s">
        <v>176</v>
      </c>
      <c r="B6" s="19" t="s">
        <v>166</v>
      </c>
      <c r="C6" s="20" t="s">
        <v>174</v>
      </c>
      <c r="D6" s="20" t="s">
        <v>177</v>
      </c>
      <c r="E6" s="180">
        <v>559.24421280000001</v>
      </c>
      <c r="F6" s="180">
        <f t="shared" si="0"/>
        <v>469.95312000000001</v>
      </c>
      <c r="G6" s="163">
        <f t="shared" si="1"/>
        <v>375.96249599999999</v>
      </c>
      <c r="I6" s="154" t="s">
        <v>695</v>
      </c>
    </row>
    <row r="7" spans="1:9" ht="39.950000000000003" customHeight="1" x14ac:dyDescent="0.25">
      <c r="A7" s="20" t="s">
        <v>175</v>
      </c>
      <c r="B7" s="19" t="s">
        <v>178</v>
      </c>
      <c r="C7" s="20" t="s">
        <v>179</v>
      </c>
      <c r="D7" s="20" t="s">
        <v>182</v>
      </c>
      <c r="E7" s="180">
        <v>5099.2094999999999</v>
      </c>
      <c r="F7" s="180">
        <f t="shared" si="0"/>
        <v>4285.05</v>
      </c>
      <c r="G7" s="163">
        <f t="shared" si="1"/>
        <v>3428.0400000000004</v>
      </c>
      <c r="I7" s="154" t="s">
        <v>695</v>
      </c>
    </row>
    <row r="8" spans="1:9" ht="39.950000000000003" customHeight="1" x14ac:dyDescent="0.25">
      <c r="A8" s="20" t="s">
        <v>175</v>
      </c>
      <c r="B8" s="19" t="s">
        <v>166</v>
      </c>
      <c r="C8" s="20" t="s">
        <v>184</v>
      </c>
      <c r="D8" s="20" t="s">
        <v>183</v>
      </c>
      <c r="E8" s="180">
        <v>559.24288000000001</v>
      </c>
      <c r="F8" s="180">
        <f t="shared" si="0"/>
        <v>469.95200000000006</v>
      </c>
      <c r="G8" s="163">
        <f t="shared" si="1"/>
        <v>375.96160000000003</v>
      </c>
      <c r="I8" s="154" t="s">
        <v>695</v>
      </c>
    </row>
    <row r="9" spans="1:9" ht="39.950000000000003" customHeight="1" x14ac:dyDescent="0.25">
      <c r="A9" s="20" t="s">
        <v>1298</v>
      </c>
      <c r="B9" s="19" t="s">
        <v>1926</v>
      </c>
      <c r="C9" s="20" t="s">
        <v>2930</v>
      </c>
      <c r="D9" s="20" t="s">
        <v>2934</v>
      </c>
      <c r="E9" s="180">
        <v>4671.92</v>
      </c>
      <c r="F9" s="180">
        <f t="shared" si="0"/>
        <v>3925.9831932773113</v>
      </c>
      <c r="G9" s="163">
        <f t="shared" si="1"/>
        <v>3140.7865546218491</v>
      </c>
    </row>
    <row r="10" spans="1:9" ht="39.950000000000003" customHeight="1" x14ac:dyDescent="0.25">
      <c r="A10" s="20" t="s">
        <v>1298</v>
      </c>
      <c r="B10" s="19" t="s">
        <v>1927</v>
      </c>
      <c r="C10" s="20" t="s">
        <v>2931</v>
      </c>
      <c r="D10" s="20" t="s">
        <v>2933</v>
      </c>
      <c r="E10" s="180">
        <v>4671.92</v>
      </c>
      <c r="F10" s="180">
        <f t="shared" si="0"/>
        <v>3925.9831932773113</v>
      </c>
      <c r="G10" s="163">
        <f t="shared" si="1"/>
        <v>3140.7865546218491</v>
      </c>
    </row>
    <row r="11" spans="1:9" ht="39.950000000000003" customHeight="1" x14ac:dyDescent="0.25">
      <c r="A11" s="20" t="s">
        <v>186</v>
      </c>
      <c r="B11" s="19" t="s">
        <v>1288</v>
      </c>
      <c r="C11" s="20" t="s">
        <v>2930</v>
      </c>
      <c r="D11" s="20" t="s">
        <v>2932</v>
      </c>
      <c r="E11" s="180">
        <v>4671.92</v>
      </c>
      <c r="F11" s="180">
        <f t="shared" si="0"/>
        <v>3925.9831932773113</v>
      </c>
      <c r="G11" s="163">
        <f t="shared" si="1"/>
        <v>3140.7865546218491</v>
      </c>
    </row>
    <row r="12" spans="1:9" ht="39.950000000000003" customHeight="1" x14ac:dyDescent="0.25">
      <c r="A12" s="20" t="s">
        <v>186</v>
      </c>
      <c r="B12" s="19" t="s">
        <v>187</v>
      </c>
      <c r="C12" s="20" t="s">
        <v>2931</v>
      </c>
      <c r="D12" s="20" t="s">
        <v>2933</v>
      </c>
      <c r="E12" s="180">
        <v>4671.92</v>
      </c>
      <c r="F12" s="180">
        <f t="shared" si="0"/>
        <v>3925.9831932773113</v>
      </c>
      <c r="G12" s="163">
        <f t="shared" si="1"/>
        <v>3140.7865546218491</v>
      </c>
    </row>
    <row r="13" spans="1:9" ht="39.950000000000003" customHeight="1" x14ac:dyDescent="0.25">
      <c r="A13" s="20" t="s">
        <v>189</v>
      </c>
      <c r="B13" s="19" t="s">
        <v>190</v>
      </c>
      <c r="C13" s="20" t="s">
        <v>2010</v>
      </c>
      <c r="D13" s="20" t="s">
        <v>2011</v>
      </c>
      <c r="E13" s="180">
        <v>6026.3385000000007</v>
      </c>
      <c r="F13" s="180">
        <f t="shared" si="0"/>
        <v>5064.1500000000005</v>
      </c>
      <c r="G13" s="163">
        <f t="shared" si="1"/>
        <v>4051.3200000000006</v>
      </c>
      <c r="H13" s="154" t="s">
        <v>695</v>
      </c>
    </row>
    <row r="14" spans="1:9" ht="39.950000000000003" customHeight="1" x14ac:dyDescent="0.25">
      <c r="A14" s="20" t="s">
        <v>196</v>
      </c>
      <c r="B14" s="19" t="s">
        <v>194</v>
      </c>
      <c r="C14" s="20" t="s">
        <v>3005</v>
      </c>
      <c r="D14" s="20" t="s">
        <v>1375</v>
      </c>
      <c r="E14" s="180">
        <v>5581.9963079999998</v>
      </c>
      <c r="F14" s="180">
        <f t="shared" si="0"/>
        <v>4690.7532000000001</v>
      </c>
      <c r="G14" s="163">
        <f t="shared" si="1"/>
        <v>3752.6025600000003</v>
      </c>
      <c r="H14" s="154" t="s">
        <v>695</v>
      </c>
    </row>
    <row r="15" spans="1:9" ht="39.950000000000003" customHeight="1" x14ac:dyDescent="0.25">
      <c r="A15" s="20" t="s">
        <v>196</v>
      </c>
      <c r="B15" s="19" t="s">
        <v>1377</v>
      </c>
      <c r="C15" s="20" t="s">
        <v>3004</v>
      </c>
      <c r="D15" s="20" t="s">
        <v>1376</v>
      </c>
      <c r="E15" s="180">
        <v>5840.422063</v>
      </c>
      <c r="F15" s="180">
        <f t="shared" si="0"/>
        <v>4907.9177</v>
      </c>
      <c r="G15" s="163">
        <f t="shared" si="1"/>
        <v>3926.3341600000003</v>
      </c>
      <c r="H15" s="154" t="s">
        <v>695</v>
      </c>
    </row>
    <row r="16" spans="1:9" ht="39.950000000000003" customHeight="1" x14ac:dyDescent="0.25">
      <c r="A16" s="20" t="s">
        <v>1714</v>
      </c>
      <c r="B16" s="19" t="s">
        <v>3006</v>
      </c>
      <c r="C16" s="20" t="s">
        <v>3010</v>
      </c>
      <c r="D16" s="20" t="s">
        <v>3016</v>
      </c>
      <c r="E16" s="206">
        <v>5840</v>
      </c>
      <c r="F16" s="206">
        <f t="shared" si="0"/>
        <v>4907.5630252100846</v>
      </c>
      <c r="G16" s="207">
        <f t="shared" si="1"/>
        <v>3926.0504201680674</v>
      </c>
      <c r="H16" s="154" t="s">
        <v>695</v>
      </c>
      <c r="I16" s="208"/>
    </row>
    <row r="17" spans="1:9" ht="39.950000000000003" customHeight="1" x14ac:dyDescent="0.25">
      <c r="A17" s="20" t="s">
        <v>1714</v>
      </c>
      <c r="B17" s="19" t="s">
        <v>3007</v>
      </c>
      <c r="C17" s="20" t="s">
        <v>3011</v>
      </c>
      <c r="D17" s="20" t="s">
        <v>3017</v>
      </c>
      <c r="E17" s="206">
        <v>5320.42</v>
      </c>
      <c r="F17" s="206">
        <f t="shared" si="0"/>
        <v>4470.9411764705883</v>
      </c>
      <c r="G17" s="207">
        <f t="shared" si="1"/>
        <v>3576.7529411764708</v>
      </c>
      <c r="H17" s="154" t="s">
        <v>695</v>
      </c>
      <c r="I17" s="208"/>
    </row>
    <row r="18" spans="1:9" ht="39.950000000000003" customHeight="1" x14ac:dyDescent="0.25">
      <c r="A18" s="20" t="s">
        <v>1714</v>
      </c>
      <c r="B18" s="19" t="s">
        <v>1969</v>
      </c>
      <c r="C18" s="20" t="s">
        <v>3012</v>
      </c>
      <c r="D18" s="20" t="s">
        <v>3018</v>
      </c>
      <c r="E18" s="206">
        <v>6313.22</v>
      </c>
      <c r="F18" s="206">
        <f t="shared" si="0"/>
        <v>5305.226890756303</v>
      </c>
      <c r="G18" s="207">
        <f t="shared" si="1"/>
        <v>4244.1815126050424</v>
      </c>
      <c r="H18" s="208"/>
      <c r="I18" s="208"/>
    </row>
    <row r="19" spans="1:9" ht="39.950000000000003" customHeight="1" x14ac:dyDescent="0.25">
      <c r="A19" s="20" t="s">
        <v>1714</v>
      </c>
      <c r="B19" s="19" t="s">
        <v>3008</v>
      </c>
      <c r="C19" s="20" t="s">
        <v>3013</v>
      </c>
      <c r="D19" s="20" t="s">
        <v>3019</v>
      </c>
      <c r="E19" s="180">
        <v>6147.09</v>
      </c>
      <c r="F19" s="180">
        <f t="shared" si="0"/>
        <v>5165.6218487394963</v>
      </c>
      <c r="G19" s="163">
        <f t="shared" si="1"/>
        <v>4132.4974789915977</v>
      </c>
    </row>
    <row r="20" spans="1:9" ht="39.950000000000003" customHeight="1" x14ac:dyDescent="0.25">
      <c r="A20" s="20" t="s">
        <v>1714</v>
      </c>
      <c r="B20" s="19" t="s">
        <v>1715</v>
      </c>
      <c r="C20" s="20" t="s">
        <v>3014</v>
      </c>
      <c r="D20" s="20" t="s">
        <v>3020</v>
      </c>
      <c r="E20" s="180">
        <v>6147.09</v>
      </c>
      <c r="F20" s="180">
        <f t="shared" si="0"/>
        <v>5165.6218487394963</v>
      </c>
      <c r="G20" s="163">
        <f t="shared" si="1"/>
        <v>4132.4974789915977</v>
      </c>
    </row>
    <row r="21" spans="1:9" ht="39.950000000000003" customHeight="1" x14ac:dyDescent="0.25">
      <c r="A21" s="20" t="s">
        <v>1714</v>
      </c>
      <c r="B21" s="19" t="s">
        <v>3009</v>
      </c>
      <c r="C21" s="20" t="s">
        <v>3015</v>
      </c>
      <c r="D21" s="20" t="s">
        <v>3021</v>
      </c>
      <c r="E21" s="180">
        <v>5627.09</v>
      </c>
      <c r="F21" s="180">
        <f t="shared" si="0"/>
        <v>4728.6470588235297</v>
      </c>
      <c r="G21" s="163">
        <f t="shared" si="1"/>
        <v>3782.9176470588236</v>
      </c>
    </row>
    <row r="22" spans="1:9" ht="40.5" customHeight="1" x14ac:dyDescent="0.25">
      <c r="A22" s="20" t="s">
        <v>2984</v>
      </c>
      <c r="B22" s="19" t="s">
        <v>2985</v>
      </c>
      <c r="C22" s="20" t="s">
        <v>2986</v>
      </c>
      <c r="D22" s="20" t="s">
        <v>2987</v>
      </c>
      <c r="E22" s="206">
        <v>7422.83</v>
      </c>
      <c r="F22" s="206">
        <f t="shared" si="0"/>
        <v>6237.6722689075632</v>
      </c>
      <c r="G22" s="207">
        <f t="shared" si="1"/>
        <v>4990.1378151260506</v>
      </c>
      <c r="H22" s="208"/>
      <c r="I22" s="208"/>
    </row>
    <row r="23" spans="1:9" ht="39.950000000000003" customHeight="1" x14ac:dyDescent="0.25">
      <c r="A23" s="20" t="s">
        <v>199</v>
      </c>
      <c r="B23" s="19" t="s">
        <v>197</v>
      </c>
      <c r="C23" s="20" t="s">
        <v>2012</v>
      </c>
      <c r="D23" s="20" t="s">
        <v>2013</v>
      </c>
      <c r="E23" s="180">
        <v>5191.9224000000004</v>
      </c>
      <c r="F23" s="180">
        <f t="shared" si="0"/>
        <v>4362.9600000000009</v>
      </c>
      <c r="G23" s="163">
        <f t="shared" si="1"/>
        <v>3490.3680000000008</v>
      </c>
    </row>
    <row r="24" spans="1:9" ht="39.950000000000003" customHeight="1" x14ac:dyDescent="0.25">
      <c r="A24" s="20" t="s">
        <v>2016</v>
      </c>
      <c r="B24" s="19" t="s">
        <v>201</v>
      </c>
      <c r="C24" s="20" t="s">
        <v>2025</v>
      </c>
      <c r="D24" s="20" t="s">
        <v>2026</v>
      </c>
      <c r="E24" s="180">
        <v>5833.4130344000014</v>
      </c>
      <c r="F24" s="180">
        <f t="shared" si="0"/>
        <v>4902.0277600000018</v>
      </c>
      <c r="G24" s="163">
        <f t="shared" si="1"/>
        <v>3921.6222080000011</v>
      </c>
      <c r="H24" s="154" t="s">
        <v>695</v>
      </c>
    </row>
    <row r="25" spans="1:9" ht="39.950000000000003" customHeight="1" x14ac:dyDescent="0.25">
      <c r="A25" s="20" t="s">
        <v>2016</v>
      </c>
      <c r="B25" s="19" t="s">
        <v>202</v>
      </c>
      <c r="C25" s="20" t="s">
        <v>2018</v>
      </c>
      <c r="D25" s="20" t="s">
        <v>2017</v>
      </c>
      <c r="E25" s="180">
        <v>5833.4157000000005</v>
      </c>
      <c r="F25" s="180">
        <f t="shared" si="0"/>
        <v>4902.0300000000007</v>
      </c>
      <c r="G25" s="163">
        <f t="shared" si="1"/>
        <v>3921.6240000000007</v>
      </c>
      <c r="H25" s="154" t="s">
        <v>695</v>
      </c>
    </row>
    <row r="26" spans="1:9" ht="39.950000000000003" customHeight="1" x14ac:dyDescent="0.25">
      <c r="A26" s="20" t="s">
        <v>2016</v>
      </c>
      <c r="B26" s="19" t="s">
        <v>203</v>
      </c>
      <c r="C26" s="20" t="s">
        <v>2019</v>
      </c>
      <c r="D26" s="20" t="s">
        <v>2020</v>
      </c>
      <c r="E26" s="180">
        <v>5833.4157000000005</v>
      </c>
      <c r="F26" s="180">
        <f t="shared" si="0"/>
        <v>4902.0300000000007</v>
      </c>
      <c r="G26" s="163">
        <f t="shared" si="1"/>
        <v>3921.6240000000007</v>
      </c>
      <c r="H26" s="154" t="s">
        <v>695</v>
      </c>
    </row>
    <row r="27" spans="1:9" ht="39.950000000000003" customHeight="1" x14ac:dyDescent="0.25">
      <c r="A27" s="20" t="s">
        <v>2016</v>
      </c>
      <c r="B27" s="19" t="s">
        <v>1366</v>
      </c>
      <c r="C27" s="20" t="s">
        <v>2021</v>
      </c>
      <c r="D27" s="20" t="s">
        <v>2022</v>
      </c>
      <c r="E27" s="180">
        <v>6148.2897000000003</v>
      </c>
      <c r="F27" s="180">
        <f t="shared" si="0"/>
        <v>5166.63</v>
      </c>
      <c r="G27" s="163">
        <f t="shared" si="1"/>
        <v>4133.3040000000001</v>
      </c>
      <c r="H27" s="154" t="s">
        <v>695</v>
      </c>
    </row>
    <row r="28" spans="1:9" ht="39.950000000000003" customHeight="1" x14ac:dyDescent="0.25">
      <c r="A28" s="20" t="s">
        <v>2016</v>
      </c>
      <c r="B28" s="19" t="s">
        <v>1338</v>
      </c>
      <c r="C28" s="20" t="s">
        <v>2014</v>
      </c>
      <c r="D28" s="20" t="s">
        <v>2015</v>
      </c>
      <c r="E28" s="180">
        <v>1668.7988799999998</v>
      </c>
      <c r="F28" s="180">
        <f t="shared" si="0"/>
        <v>1402.3519999999999</v>
      </c>
      <c r="G28" s="163">
        <f t="shared" si="1"/>
        <v>1121.8815999999997</v>
      </c>
    </row>
    <row r="29" spans="1:9" ht="39.950000000000003" customHeight="1" x14ac:dyDescent="0.25">
      <c r="A29" s="20" t="s">
        <v>2016</v>
      </c>
      <c r="B29" s="19" t="s">
        <v>1102</v>
      </c>
      <c r="C29" s="20" t="s">
        <v>1104</v>
      </c>
      <c r="D29" s="20" t="s">
        <v>905</v>
      </c>
      <c r="E29" s="180">
        <v>962.11500000000012</v>
      </c>
      <c r="F29" s="180">
        <f t="shared" si="0"/>
        <v>808.50000000000011</v>
      </c>
      <c r="G29" s="163">
        <f t="shared" si="1"/>
        <v>646.80000000000007</v>
      </c>
    </row>
    <row r="30" spans="1:9" ht="39.950000000000003" customHeight="1" x14ac:dyDescent="0.25">
      <c r="A30" s="20" t="s">
        <v>2016</v>
      </c>
      <c r="B30" s="19" t="s">
        <v>1103</v>
      </c>
      <c r="C30" s="20" t="s">
        <v>1105</v>
      </c>
      <c r="D30" s="20" t="s">
        <v>1106</v>
      </c>
      <c r="E30" s="180">
        <v>1650.4645500000001</v>
      </c>
      <c r="F30" s="180">
        <f t="shared" si="0"/>
        <v>1386.9450000000002</v>
      </c>
      <c r="G30" s="163">
        <f t="shared" si="1"/>
        <v>1109.5560000000003</v>
      </c>
    </row>
    <row r="31" spans="1:9" ht="39.950000000000003" customHeight="1" x14ac:dyDescent="0.25">
      <c r="A31" s="20" t="s">
        <v>2016</v>
      </c>
      <c r="B31" s="19" t="s">
        <v>1284</v>
      </c>
      <c r="C31" s="20" t="s">
        <v>1283</v>
      </c>
      <c r="D31" s="20" t="s">
        <v>1285</v>
      </c>
      <c r="E31" s="180">
        <v>1117.6372662000001</v>
      </c>
      <c r="F31" s="180">
        <f t="shared" si="0"/>
        <v>939.19098000000008</v>
      </c>
      <c r="G31" s="163">
        <f t="shared" si="1"/>
        <v>751.35278400000004</v>
      </c>
    </row>
    <row r="32" spans="1:9" ht="39.950000000000003" customHeight="1" x14ac:dyDescent="0.25">
      <c r="A32" s="20" t="s">
        <v>1241</v>
      </c>
      <c r="B32" s="19" t="s">
        <v>1358</v>
      </c>
      <c r="C32" s="20" t="s">
        <v>2027</v>
      </c>
      <c r="D32" s="20" t="s">
        <v>2028</v>
      </c>
      <c r="E32" s="180">
        <v>6795.2534776000002</v>
      </c>
      <c r="F32" s="180">
        <f t="shared" si="0"/>
        <v>5710.2970400000004</v>
      </c>
      <c r="G32" s="163">
        <f t="shared" si="1"/>
        <v>4568.2376320000003</v>
      </c>
    </row>
    <row r="33" spans="1:10" ht="39.950000000000003" customHeight="1" x14ac:dyDescent="0.25">
      <c r="A33" s="20" t="s">
        <v>1241</v>
      </c>
      <c r="B33" s="19" t="s">
        <v>1379</v>
      </c>
      <c r="C33" s="20" t="s">
        <v>2280</v>
      </c>
      <c r="D33" s="20" t="s">
        <v>2281</v>
      </c>
      <c r="E33" s="180">
        <v>3038.6673800000003</v>
      </c>
      <c r="F33" s="180">
        <f t="shared" si="0"/>
        <v>2553.5020000000004</v>
      </c>
      <c r="G33" s="163">
        <f t="shared" si="1"/>
        <v>2042.8016000000002</v>
      </c>
    </row>
    <row r="34" spans="1:10" ht="39.950000000000003" customHeight="1" x14ac:dyDescent="0.25">
      <c r="A34" s="20" t="s">
        <v>1241</v>
      </c>
      <c r="B34" s="19" t="s">
        <v>2282</v>
      </c>
      <c r="C34" s="20" t="s">
        <v>2278</v>
      </c>
      <c r="D34" s="20" t="s">
        <v>2279</v>
      </c>
      <c r="E34" s="180">
        <v>3038.6673800000003</v>
      </c>
      <c r="F34" s="180">
        <f t="shared" si="0"/>
        <v>2553.5020000000004</v>
      </c>
      <c r="G34" s="163">
        <f t="shared" si="1"/>
        <v>2042.8016000000002</v>
      </c>
    </row>
    <row r="35" spans="1:10" ht="39.950000000000003" customHeight="1" x14ac:dyDescent="0.25">
      <c r="A35" s="20" t="s">
        <v>1241</v>
      </c>
      <c r="B35" s="19" t="s">
        <v>1381</v>
      </c>
      <c r="C35" s="20" t="s">
        <v>288</v>
      </c>
      <c r="D35" s="20" t="s">
        <v>1384</v>
      </c>
      <c r="E35" s="180">
        <v>1892.7925800000003</v>
      </c>
      <c r="F35" s="180">
        <f t="shared" ref="F35:F66" si="2">SUM(E:E/1.19)</f>
        <v>1590.5820000000003</v>
      </c>
      <c r="G35" s="163">
        <f t="shared" ref="G35:G66" si="3">SUM(F:F/100*80)</f>
        <v>1272.4656000000002</v>
      </c>
      <c r="J35" s="241"/>
    </row>
    <row r="36" spans="1:10" ht="39.950000000000003" customHeight="1" x14ac:dyDescent="0.25">
      <c r="A36" s="20" t="s">
        <v>3024</v>
      </c>
      <c r="B36" s="19" t="s">
        <v>1499</v>
      </c>
      <c r="C36" s="20" t="s">
        <v>3022</v>
      </c>
      <c r="D36" s="20" t="s">
        <v>1828</v>
      </c>
      <c r="E36" s="180">
        <v>6884.455116000001</v>
      </c>
      <c r="F36" s="180">
        <f t="shared" si="2"/>
        <v>5785.2564000000011</v>
      </c>
      <c r="G36" s="163">
        <f t="shared" si="3"/>
        <v>4628.2051200000005</v>
      </c>
      <c r="H36" s="154" t="s">
        <v>695</v>
      </c>
    </row>
    <row r="37" spans="1:10" ht="39.950000000000003" customHeight="1" x14ac:dyDescent="0.25">
      <c r="A37" s="20" t="s">
        <v>3024</v>
      </c>
      <c r="B37" s="19" t="s">
        <v>2029</v>
      </c>
      <c r="C37" s="20" t="s">
        <v>3023</v>
      </c>
      <c r="D37" s="20" t="s">
        <v>2030</v>
      </c>
      <c r="E37" s="180">
        <v>6146.83</v>
      </c>
      <c r="F37" s="180">
        <f t="shared" si="2"/>
        <v>5165.4033613445381</v>
      </c>
      <c r="G37" s="163">
        <f t="shared" si="3"/>
        <v>4132.3226890756305</v>
      </c>
    </row>
    <row r="38" spans="1:10" ht="39.950000000000003" customHeight="1" x14ac:dyDescent="0.25">
      <c r="A38" s="20" t="s">
        <v>3024</v>
      </c>
      <c r="B38" s="19" t="s">
        <v>3025</v>
      </c>
      <c r="C38" s="20" t="s">
        <v>3027</v>
      </c>
      <c r="D38" s="20" t="s">
        <v>3026</v>
      </c>
      <c r="E38" s="206">
        <v>7199</v>
      </c>
      <c r="F38" s="206">
        <f t="shared" si="2"/>
        <v>6049.5798319327732</v>
      </c>
      <c r="G38" s="207">
        <f t="shared" si="3"/>
        <v>4839.6638655462184</v>
      </c>
      <c r="H38" s="208"/>
      <c r="I38" s="208"/>
    </row>
    <row r="39" spans="1:10" ht="39.950000000000003" customHeight="1" x14ac:dyDescent="0.25">
      <c r="A39" s="20" t="s">
        <v>3024</v>
      </c>
      <c r="B39" s="19" t="s">
        <v>3029</v>
      </c>
      <c r="C39" s="20" t="s">
        <v>3028</v>
      </c>
      <c r="D39" s="20" t="s">
        <v>3030</v>
      </c>
      <c r="E39" s="206"/>
      <c r="F39" s="206">
        <f t="shared" si="2"/>
        <v>0</v>
      </c>
      <c r="G39" s="207">
        <f t="shared" si="3"/>
        <v>0</v>
      </c>
      <c r="H39" s="208"/>
      <c r="I39" s="208"/>
    </row>
    <row r="40" spans="1:10" ht="39.950000000000003" customHeight="1" x14ac:dyDescent="0.25">
      <c r="A40" s="20" t="s">
        <v>3160</v>
      </c>
      <c r="B40" s="19" t="s">
        <v>3163</v>
      </c>
      <c r="C40" s="20" t="s">
        <v>3165</v>
      </c>
      <c r="D40" s="20" t="s">
        <v>3161</v>
      </c>
      <c r="E40" s="247">
        <v>6364.46</v>
      </c>
      <c r="F40" s="247">
        <f t="shared" si="2"/>
        <v>5348.2857142857147</v>
      </c>
      <c r="G40" s="248">
        <f t="shared" si="3"/>
        <v>4278.6285714285723</v>
      </c>
      <c r="H40" s="154" t="s">
        <v>695</v>
      </c>
      <c r="I40" s="250"/>
    </row>
    <row r="41" spans="1:10" ht="39.950000000000003" customHeight="1" x14ac:dyDescent="0.25">
      <c r="A41" s="20" t="s">
        <v>3160</v>
      </c>
      <c r="B41" s="19" t="s">
        <v>3164</v>
      </c>
      <c r="C41" s="20" t="s">
        <v>3166</v>
      </c>
      <c r="D41" s="20" t="s">
        <v>3162</v>
      </c>
      <c r="E41" s="247">
        <v>6679</v>
      </c>
      <c r="F41" s="247">
        <f t="shared" si="2"/>
        <v>5612.6050420168067</v>
      </c>
      <c r="G41" s="248">
        <f t="shared" si="3"/>
        <v>4490.0840336134461</v>
      </c>
      <c r="H41" s="250"/>
      <c r="I41" s="250"/>
    </row>
    <row r="42" spans="1:10" ht="39.950000000000003" customHeight="1" x14ac:dyDescent="0.25">
      <c r="A42" s="20" t="s">
        <v>1242</v>
      </c>
      <c r="B42" s="19" t="s">
        <v>1334</v>
      </c>
      <c r="C42" s="20" t="s">
        <v>1827</v>
      </c>
      <c r="D42" s="20" t="s">
        <v>2031</v>
      </c>
      <c r="E42" s="180">
        <v>6795.2474800000009</v>
      </c>
      <c r="F42" s="180">
        <f t="shared" si="2"/>
        <v>5710.2920000000013</v>
      </c>
      <c r="G42" s="163">
        <f t="shared" si="3"/>
        <v>4568.2336000000014</v>
      </c>
    </row>
    <row r="43" spans="1:10" ht="39.950000000000003" customHeight="1" x14ac:dyDescent="0.25">
      <c r="A43" s="20" t="s">
        <v>1242</v>
      </c>
      <c r="B43" s="19" t="s">
        <v>1379</v>
      </c>
      <c r="C43" s="20" t="s">
        <v>2280</v>
      </c>
      <c r="D43" s="20" t="s">
        <v>2281</v>
      </c>
      <c r="E43" s="180">
        <v>3038.6673800000003</v>
      </c>
      <c r="F43" s="180">
        <f t="shared" si="2"/>
        <v>2553.5020000000004</v>
      </c>
      <c r="G43" s="163">
        <f t="shared" si="3"/>
        <v>2042.8016000000002</v>
      </c>
    </row>
    <row r="44" spans="1:10" ht="39.950000000000003" customHeight="1" x14ac:dyDescent="0.25">
      <c r="A44" s="20" t="s">
        <v>1242</v>
      </c>
      <c r="B44" s="19" t="s">
        <v>2282</v>
      </c>
      <c r="C44" s="20" t="s">
        <v>2278</v>
      </c>
      <c r="D44" s="20" t="s">
        <v>2279</v>
      </c>
      <c r="E44" s="180">
        <v>3038.6673800000003</v>
      </c>
      <c r="F44" s="180">
        <f t="shared" si="2"/>
        <v>2553.5020000000004</v>
      </c>
      <c r="G44" s="163">
        <f t="shared" si="3"/>
        <v>2042.8016000000002</v>
      </c>
    </row>
    <row r="45" spans="1:10" ht="39.950000000000003" customHeight="1" x14ac:dyDescent="0.25">
      <c r="A45" s="20" t="s">
        <v>1242</v>
      </c>
      <c r="B45" s="19" t="s">
        <v>1381</v>
      </c>
      <c r="C45" s="20" t="s">
        <v>288</v>
      </c>
      <c r="D45" s="20" t="s">
        <v>1384</v>
      </c>
      <c r="E45" s="180">
        <v>1892.7925800000003</v>
      </c>
      <c r="F45" s="180">
        <f t="shared" si="2"/>
        <v>1590.5820000000003</v>
      </c>
      <c r="G45" s="163">
        <f t="shared" si="3"/>
        <v>1272.4656000000002</v>
      </c>
      <c r="J45" s="241"/>
    </row>
    <row r="46" spans="1:10" ht="39.950000000000003" customHeight="1" x14ac:dyDescent="0.25">
      <c r="A46" s="20" t="s">
        <v>2032</v>
      </c>
      <c r="B46" s="19" t="s">
        <v>1244</v>
      </c>
      <c r="C46" s="20" t="s">
        <v>1245</v>
      </c>
      <c r="D46" s="20" t="s">
        <v>1246</v>
      </c>
      <c r="E46" s="180">
        <v>6181.8429400000005</v>
      </c>
      <c r="F46" s="180">
        <f t="shared" si="2"/>
        <v>5194.8260000000009</v>
      </c>
      <c r="G46" s="163">
        <f t="shared" si="3"/>
        <v>4155.8608000000013</v>
      </c>
      <c r="H46" s="154" t="s">
        <v>695</v>
      </c>
    </row>
    <row r="47" spans="1:10" ht="39.950000000000003" customHeight="1" x14ac:dyDescent="0.25">
      <c r="A47" s="20" t="s">
        <v>2032</v>
      </c>
      <c r="B47" s="19" t="s">
        <v>1479</v>
      </c>
      <c r="C47" s="20" t="s">
        <v>1480</v>
      </c>
      <c r="D47" s="20" t="s">
        <v>1478</v>
      </c>
      <c r="E47" s="180">
        <v>6425.0789400000012</v>
      </c>
      <c r="F47" s="180">
        <f t="shared" si="2"/>
        <v>5399.2260000000015</v>
      </c>
      <c r="G47" s="163">
        <f t="shared" si="3"/>
        <v>4319.3808000000008</v>
      </c>
      <c r="H47" s="154" t="s">
        <v>695</v>
      </c>
    </row>
    <row r="48" spans="1:10" ht="82.5" customHeight="1" x14ac:dyDescent="0.25">
      <c r="A48" s="20" t="s">
        <v>1947</v>
      </c>
      <c r="B48" s="19" t="s">
        <v>1946</v>
      </c>
      <c r="C48" s="20" t="s">
        <v>2738</v>
      </c>
      <c r="D48" s="20" t="s">
        <v>2742</v>
      </c>
      <c r="E48" s="180">
        <v>7007.8457400000007</v>
      </c>
      <c r="F48" s="180">
        <f t="shared" si="2"/>
        <v>5888.9460000000008</v>
      </c>
      <c r="G48" s="163">
        <f t="shared" si="3"/>
        <v>4711.1568000000007</v>
      </c>
      <c r="I48" s="154" t="s">
        <v>695</v>
      </c>
    </row>
    <row r="49" spans="1:10" ht="39.950000000000003" customHeight="1" x14ac:dyDescent="0.25">
      <c r="A49" s="20" t="s">
        <v>1948</v>
      </c>
      <c r="B49" s="19" t="s">
        <v>1949</v>
      </c>
      <c r="C49" s="20" t="s">
        <v>2739</v>
      </c>
      <c r="D49" s="20" t="s">
        <v>2743</v>
      </c>
      <c r="E49" s="180">
        <v>7631.6794399999999</v>
      </c>
      <c r="F49" s="180">
        <f t="shared" si="2"/>
        <v>6413.1760000000004</v>
      </c>
      <c r="G49" s="163">
        <f t="shared" si="3"/>
        <v>5130.5407999999998</v>
      </c>
    </row>
    <row r="50" spans="1:10" ht="83.25" customHeight="1" x14ac:dyDescent="0.25">
      <c r="A50" s="20" t="s">
        <v>1948</v>
      </c>
      <c r="B50" s="19" t="s">
        <v>1950</v>
      </c>
      <c r="C50" s="20" t="s">
        <v>2740</v>
      </c>
      <c r="D50" s="20" t="s">
        <v>2744</v>
      </c>
      <c r="E50" s="180">
        <v>7007.8457400000007</v>
      </c>
      <c r="F50" s="180">
        <f t="shared" si="2"/>
        <v>5888.9460000000008</v>
      </c>
      <c r="G50" s="163">
        <f t="shared" si="3"/>
        <v>4711.1568000000007</v>
      </c>
      <c r="I50" s="154" t="s">
        <v>695</v>
      </c>
    </row>
    <row r="51" spans="1:10" ht="39.950000000000003" customHeight="1" x14ac:dyDescent="0.25">
      <c r="A51" s="20" t="s">
        <v>1948</v>
      </c>
      <c r="B51" s="19" t="s">
        <v>1951</v>
      </c>
      <c r="C51" s="20" t="s">
        <v>2741</v>
      </c>
      <c r="D51" s="20" t="s">
        <v>2745</v>
      </c>
      <c r="E51" s="180">
        <v>7631.6794400000008</v>
      </c>
      <c r="F51" s="180">
        <f t="shared" si="2"/>
        <v>6413.1760000000013</v>
      </c>
      <c r="G51" s="163">
        <f t="shared" si="3"/>
        <v>5130.5408000000007</v>
      </c>
    </row>
    <row r="52" spans="1:10" ht="138" customHeight="1" x14ac:dyDescent="0.25">
      <c r="A52" s="20" t="s">
        <v>2727</v>
      </c>
      <c r="B52" s="19" t="s">
        <v>2445</v>
      </c>
      <c r="C52" s="20" t="s">
        <v>2729</v>
      </c>
      <c r="D52" s="20" t="s">
        <v>2730</v>
      </c>
      <c r="E52" s="180">
        <v>7631.68</v>
      </c>
      <c r="F52" s="180">
        <f t="shared" si="2"/>
        <v>6413.176470588236</v>
      </c>
      <c r="G52" s="163">
        <f t="shared" si="3"/>
        <v>5130.5411764705887</v>
      </c>
    </row>
    <row r="53" spans="1:10" ht="102.75" customHeight="1" x14ac:dyDescent="0.25">
      <c r="A53" s="20" t="s">
        <v>2727</v>
      </c>
      <c r="B53" s="19" t="s">
        <v>2446</v>
      </c>
      <c r="C53" s="20" t="s">
        <v>2728</v>
      </c>
      <c r="D53" s="20" t="s">
        <v>2731</v>
      </c>
      <c r="E53" s="180">
        <v>7007.851200000001</v>
      </c>
      <c r="F53" s="180">
        <f t="shared" si="2"/>
        <v>5888.9505882352951</v>
      </c>
      <c r="G53" s="163">
        <f t="shared" si="3"/>
        <v>4711.1604705882364</v>
      </c>
    </row>
    <row r="54" spans="1:10" ht="39.950000000000003" customHeight="1" x14ac:dyDescent="0.25">
      <c r="A54" s="20" t="s">
        <v>1948</v>
      </c>
      <c r="B54" s="19" t="s">
        <v>1952</v>
      </c>
      <c r="C54" s="20" t="s">
        <v>2240</v>
      </c>
      <c r="D54" s="20" t="s">
        <v>1953</v>
      </c>
      <c r="E54" s="180">
        <v>1599.3600000000001</v>
      </c>
      <c r="F54" s="180">
        <f t="shared" si="2"/>
        <v>1344.0000000000002</v>
      </c>
      <c r="G54" s="163">
        <f t="shared" si="3"/>
        <v>1075.2000000000003</v>
      </c>
    </row>
    <row r="55" spans="1:10" ht="39.950000000000003" customHeight="1" x14ac:dyDescent="0.25">
      <c r="A55" s="20" t="s">
        <v>1948</v>
      </c>
      <c r="B55" s="19" t="s">
        <v>2235</v>
      </c>
      <c r="C55" s="20" t="s">
        <v>2237</v>
      </c>
      <c r="D55" s="20" t="s">
        <v>2236</v>
      </c>
      <c r="E55" s="180">
        <v>3528.0049000000004</v>
      </c>
      <c r="F55" s="180">
        <f t="shared" si="2"/>
        <v>2964.7100000000005</v>
      </c>
      <c r="G55" s="163">
        <f t="shared" si="3"/>
        <v>2371.7680000000005</v>
      </c>
    </row>
    <row r="56" spans="1:10" ht="39.950000000000003" customHeight="1" x14ac:dyDescent="0.25">
      <c r="A56" s="20" t="s">
        <v>1948</v>
      </c>
      <c r="B56" s="19" t="s">
        <v>1954</v>
      </c>
      <c r="C56" s="20" t="s">
        <v>2238</v>
      </c>
      <c r="D56" s="20" t="s">
        <v>1955</v>
      </c>
      <c r="E56" s="180">
        <v>3528.0049000000004</v>
      </c>
      <c r="F56" s="180">
        <f t="shared" si="2"/>
        <v>2964.7100000000005</v>
      </c>
      <c r="G56" s="163">
        <f t="shared" si="3"/>
        <v>2371.7680000000005</v>
      </c>
    </row>
    <row r="57" spans="1:10" ht="39.950000000000003" customHeight="1" x14ac:dyDescent="0.25">
      <c r="A57" s="20" t="s">
        <v>1948</v>
      </c>
      <c r="B57" s="19" t="s">
        <v>2041</v>
      </c>
      <c r="C57" s="20" t="s">
        <v>2239</v>
      </c>
      <c r="D57" s="20" t="s">
        <v>1956</v>
      </c>
      <c r="E57" s="180">
        <v>1599.3600000000001</v>
      </c>
      <c r="F57" s="180">
        <f t="shared" si="2"/>
        <v>1344.0000000000002</v>
      </c>
      <c r="G57" s="163">
        <f t="shared" si="3"/>
        <v>1075.2000000000003</v>
      </c>
    </row>
    <row r="58" spans="1:10" ht="39.75" customHeight="1" x14ac:dyDescent="0.25">
      <c r="A58" s="20" t="s">
        <v>1958</v>
      </c>
      <c r="B58" s="19" t="s">
        <v>1957</v>
      </c>
      <c r="C58" s="20" t="s">
        <v>3040</v>
      </c>
      <c r="D58" s="20" t="s">
        <v>3042</v>
      </c>
      <c r="E58" s="180">
        <v>6608.0057400000005</v>
      </c>
      <c r="F58" s="180">
        <f t="shared" si="2"/>
        <v>5552.9460000000008</v>
      </c>
      <c r="G58" s="163">
        <f t="shared" si="3"/>
        <v>4442.3568000000005</v>
      </c>
    </row>
    <row r="59" spans="1:10" ht="39.950000000000003" customHeight="1" x14ac:dyDescent="0.25">
      <c r="A59" s="20" t="s">
        <v>1958</v>
      </c>
      <c r="B59" s="19" t="s">
        <v>1961</v>
      </c>
      <c r="C59" s="20" t="s">
        <v>3041</v>
      </c>
      <c r="D59" s="20" t="s">
        <v>3043</v>
      </c>
      <c r="E59" s="180">
        <v>7133.9619400000001</v>
      </c>
      <c r="F59" s="180">
        <f t="shared" si="2"/>
        <v>5994.9260000000004</v>
      </c>
      <c r="G59" s="163">
        <f t="shared" si="3"/>
        <v>4795.9408000000003</v>
      </c>
    </row>
    <row r="60" spans="1:10" ht="39.950000000000003" customHeight="1" x14ac:dyDescent="0.25">
      <c r="A60" s="20" t="s">
        <v>1958</v>
      </c>
      <c r="B60" s="19" t="s">
        <v>1963</v>
      </c>
      <c r="C60" s="20" t="s">
        <v>3044</v>
      </c>
      <c r="D60" s="20" t="s">
        <v>3045</v>
      </c>
      <c r="E60" s="180">
        <v>6884.4451199999994</v>
      </c>
      <c r="F60" s="180">
        <f t="shared" si="2"/>
        <v>5785.2479999999996</v>
      </c>
      <c r="G60" s="163">
        <f t="shared" si="3"/>
        <v>4628.1983999999993</v>
      </c>
    </row>
    <row r="61" spans="1:10" ht="39.950000000000003" customHeight="1" x14ac:dyDescent="0.25">
      <c r="A61" s="20" t="s">
        <v>1958</v>
      </c>
      <c r="B61" s="19" t="s">
        <v>2437</v>
      </c>
      <c r="C61" s="20" t="s">
        <v>3046</v>
      </c>
      <c r="D61" s="20" t="s">
        <v>3050</v>
      </c>
      <c r="E61" s="180">
        <v>7133.9632000000001</v>
      </c>
      <c r="F61" s="180">
        <f t="shared" si="2"/>
        <v>5994.9270588235295</v>
      </c>
      <c r="G61" s="163">
        <f t="shared" si="3"/>
        <v>4795.9416470588239</v>
      </c>
    </row>
    <row r="62" spans="1:10" ht="39.950000000000003" customHeight="1" x14ac:dyDescent="0.25">
      <c r="A62" s="20" t="s">
        <v>1958</v>
      </c>
      <c r="B62" s="19" t="s">
        <v>2438</v>
      </c>
      <c r="C62" s="20" t="s">
        <v>3047</v>
      </c>
      <c r="D62" s="20" t="s">
        <v>3051</v>
      </c>
      <c r="E62" s="180">
        <v>6884.4496000000008</v>
      </c>
      <c r="F62" s="180">
        <f t="shared" si="2"/>
        <v>5785.251764705883</v>
      </c>
      <c r="G62" s="163">
        <f t="shared" si="3"/>
        <v>4628.2014117647068</v>
      </c>
      <c r="J62" s="20" t="s">
        <v>2442</v>
      </c>
    </row>
    <row r="63" spans="1:10" ht="39.950000000000003" customHeight="1" x14ac:dyDescent="0.25">
      <c r="A63" s="20" t="s">
        <v>1958</v>
      </c>
      <c r="B63" s="19" t="s">
        <v>2439</v>
      </c>
      <c r="C63" s="20" t="s">
        <v>3048</v>
      </c>
      <c r="D63" s="20" t="s">
        <v>3052</v>
      </c>
      <c r="E63" s="180">
        <v>6884.4496000000008</v>
      </c>
      <c r="F63" s="180">
        <f t="shared" si="2"/>
        <v>5785.251764705883</v>
      </c>
      <c r="G63" s="163">
        <f t="shared" si="3"/>
        <v>4628.2014117647068</v>
      </c>
      <c r="J63" s="237" t="s">
        <v>2443</v>
      </c>
    </row>
    <row r="64" spans="1:10" ht="91.5" customHeight="1" x14ac:dyDescent="0.25">
      <c r="A64" s="20" t="s">
        <v>1965</v>
      </c>
      <c r="B64" s="19" t="s">
        <v>1964</v>
      </c>
      <c r="C64" s="20" t="s">
        <v>2296</v>
      </c>
      <c r="D64" s="20" t="s">
        <v>3049</v>
      </c>
      <c r="E64" s="180">
        <v>6608.0057400000005</v>
      </c>
      <c r="F64" s="180">
        <f t="shared" si="2"/>
        <v>5552.9460000000008</v>
      </c>
      <c r="G64" s="163">
        <f t="shared" si="3"/>
        <v>4442.3568000000005</v>
      </c>
      <c r="J64" s="238" t="s">
        <v>1966</v>
      </c>
    </row>
    <row r="65" spans="1:7" ht="39.950000000000003" customHeight="1" x14ac:dyDescent="0.25">
      <c r="A65" s="20" t="s">
        <v>1965</v>
      </c>
      <c r="B65" s="19" t="s">
        <v>1967</v>
      </c>
      <c r="C65" s="20" t="s">
        <v>2297</v>
      </c>
      <c r="D65" s="20" t="s">
        <v>1962</v>
      </c>
      <c r="E65" s="180">
        <v>7133.9619400000001</v>
      </c>
      <c r="F65" s="180">
        <f t="shared" si="2"/>
        <v>5994.9260000000004</v>
      </c>
      <c r="G65" s="163">
        <f t="shared" si="3"/>
        <v>4795.9408000000003</v>
      </c>
    </row>
    <row r="66" spans="1:7" ht="39.950000000000003" customHeight="1" x14ac:dyDescent="0.25">
      <c r="A66" s="20" t="s">
        <v>1965</v>
      </c>
      <c r="B66" s="19" t="s">
        <v>1968</v>
      </c>
      <c r="C66" s="20" t="s">
        <v>2298</v>
      </c>
      <c r="D66" s="20" t="s">
        <v>2302</v>
      </c>
      <c r="E66" s="180">
        <v>6884.4451199999994</v>
      </c>
      <c r="F66" s="180">
        <f t="shared" si="2"/>
        <v>5785.2479999999996</v>
      </c>
      <c r="G66" s="163">
        <f t="shared" si="3"/>
        <v>4628.1983999999993</v>
      </c>
    </row>
    <row r="67" spans="1:7" ht="39.950000000000003" customHeight="1" x14ac:dyDescent="0.25">
      <c r="A67" s="20" t="s">
        <v>2299</v>
      </c>
      <c r="B67" s="19" t="s">
        <v>2300</v>
      </c>
      <c r="C67" s="20" t="s">
        <v>2303</v>
      </c>
      <c r="D67" s="20" t="s">
        <v>2305</v>
      </c>
      <c r="E67" s="180">
        <v>7133.97</v>
      </c>
      <c r="F67" s="180">
        <f t="shared" ref="F67:F98" si="4">SUM(E:E/1.19)</f>
        <v>5994.9327731092444</v>
      </c>
      <c r="G67" s="163">
        <f t="shared" ref="G67:G98" si="5">SUM(F:F/100*80)</f>
        <v>4795.9462184873955</v>
      </c>
    </row>
    <row r="68" spans="1:7" ht="39.950000000000003" customHeight="1" x14ac:dyDescent="0.25">
      <c r="A68" s="20" t="s">
        <v>2299</v>
      </c>
      <c r="B68" s="19" t="s">
        <v>2301</v>
      </c>
      <c r="C68" s="20" t="s">
        <v>2304</v>
      </c>
      <c r="D68" s="20" t="s">
        <v>2306</v>
      </c>
      <c r="E68" s="180">
        <v>6884.45</v>
      </c>
      <c r="F68" s="180">
        <f t="shared" si="4"/>
        <v>5785.2521008403364</v>
      </c>
      <c r="G68" s="163">
        <f t="shared" si="5"/>
        <v>4628.2016806722695</v>
      </c>
    </row>
    <row r="69" spans="1:7" ht="39.950000000000003" customHeight="1" x14ac:dyDescent="0.25">
      <c r="A69" s="20" t="s">
        <v>2299</v>
      </c>
      <c r="B69" s="19" t="s">
        <v>2434</v>
      </c>
      <c r="C69" s="20" t="s">
        <v>2440</v>
      </c>
      <c r="D69" s="20" t="s">
        <v>2441</v>
      </c>
      <c r="E69" s="180">
        <v>7133.9632000000001</v>
      </c>
      <c r="F69" s="180">
        <f t="shared" si="4"/>
        <v>5994.9270588235295</v>
      </c>
      <c r="G69" s="163">
        <f t="shared" si="5"/>
        <v>4795.9416470588239</v>
      </c>
    </row>
    <row r="70" spans="1:7" ht="39.950000000000003" customHeight="1" x14ac:dyDescent="0.25">
      <c r="A70" s="20" t="s">
        <v>2299</v>
      </c>
      <c r="B70" s="19" t="s">
        <v>2435</v>
      </c>
      <c r="C70" s="20" t="s">
        <v>2444</v>
      </c>
      <c r="D70" s="20" t="s">
        <v>2477</v>
      </c>
      <c r="E70" s="180">
        <v>6884.4496000000008</v>
      </c>
      <c r="F70" s="180">
        <f t="shared" si="4"/>
        <v>5785.251764705883</v>
      </c>
      <c r="G70" s="163">
        <f t="shared" si="5"/>
        <v>4628.2014117647068</v>
      </c>
    </row>
    <row r="71" spans="1:7" ht="39.950000000000003" customHeight="1" x14ac:dyDescent="0.25">
      <c r="A71" s="20" t="s">
        <v>1970</v>
      </c>
      <c r="B71" s="19" t="s">
        <v>1969</v>
      </c>
      <c r="C71" s="20" t="s">
        <v>2436</v>
      </c>
      <c r="E71" s="180">
        <v>6313.2236999999996</v>
      </c>
      <c r="F71" s="180">
        <f t="shared" si="4"/>
        <v>5305.23</v>
      </c>
      <c r="G71" s="163">
        <f t="shared" si="5"/>
        <v>4244.1839999999993</v>
      </c>
    </row>
    <row r="72" spans="1:7" ht="39.950000000000003" customHeight="1" x14ac:dyDescent="0.25">
      <c r="A72" s="20" t="s">
        <v>1970</v>
      </c>
      <c r="B72" s="19" t="s">
        <v>2033</v>
      </c>
      <c r="C72" s="20" t="s">
        <v>1971</v>
      </c>
      <c r="E72" s="180">
        <v>1599.3600000000001</v>
      </c>
      <c r="F72" s="180">
        <f t="shared" si="4"/>
        <v>1344.0000000000002</v>
      </c>
      <c r="G72" s="163">
        <f t="shared" si="5"/>
        <v>1075.2000000000003</v>
      </c>
    </row>
    <row r="73" spans="1:7" ht="79.5" customHeight="1" x14ac:dyDescent="0.25">
      <c r="A73" s="20" t="s">
        <v>2034</v>
      </c>
      <c r="B73" s="19" t="s">
        <v>2035</v>
      </c>
      <c r="C73" s="20" t="s">
        <v>2308</v>
      </c>
      <c r="D73" s="20" t="s">
        <v>2309</v>
      </c>
      <c r="E73" s="180">
        <v>5987.8872199999996</v>
      </c>
      <c r="F73" s="180">
        <f t="shared" si="4"/>
        <v>5031.8379999999997</v>
      </c>
      <c r="G73" s="163">
        <f t="shared" si="5"/>
        <v>4025.4703999999997</v>
      </c>
    </row>
    <row r="74" spans="1:7" ht="39.950000000000003" customHeight="1" x14ac:dyDescent="0.25">
      <c r="A74" s="20" t="s">
        <v>2034</v>
      </c>
      <c r="B74" s="19" t="s">
        <v>2036</v>
      </c>
      <c r="C74" s="20" t="s">
        <v>2307</v>
      </c>
      <c r="D74" s="20" t="s">
        <v>2037</v>
      </c>
      <c r="E74" s="180">
        <v>843.67906000000016</v>
      </c>
      <c r="F74" s="180">
        <f t="shared" si="4"/>
        <v>708.97400000000016</v>
      </c>
      <c r="G74" s="163">
        <f t="shared" si="5"/>
        <v>567.17920000000015</v>
      </c>
    </row>
    <row r="75" spans="1:7" ht="39.950000000000003" customHeight="1" x14ac:dyDescent="0.25">
      <c r="A75" s="20" t="s">
        <v>2034</v>
      </c>
      <c r="B75" s="19" t="s">
        <v>2758</v>
      </c>
      <c r="C75" s="20" t="s">
        <v>2761</v>
      </c>
      <c r="D75" s="20" t="s">
        <v>2762</v>
      </c>
      <c r="E75" s="180">
        <v>3999.0048000000002</v>
      </c>
      <c r="F75" s="180">
        <f t="shared" si="4"/>
        <v>3360.5082352941181</v>
      </c>
      <c r="G75" s="163">
        <f t="shared" si="5"/>
        <v>2688.4065882352943</v>
      </c>
    </row>
    <row r="76" spans="1:7" ht="39.950000000000003" customHeight="1" x14ac:dyDescent="0.25">
      <c r="A76" s="20" t="s">
        <v>2034</v>
      </c>
      <c r="B76" s="19" t="s">
        <v>2759</v>
      </c>
      <c r="C76" s="20" t="s">
        <v>2763</v>
      </c>
      <c r="D76" s="20" t="s">
        <v>2765</v>
      </c>
      <c r="E76" s="180">
        <v>3999.0048000000002</v>
      </c>
      <c r="F76" s="180">
        <f t="shared" si="4"/>
        <v>3360.5082352941181</v>
      </c>
      <c r="G76" s="163">
        <f t="shared" si="5"/>
        <v>2688.4065882352943</v>
      </c>
    </row>
    <row r="77" spans="1:7" ht="39.950000000000003" customHeight="1" x14ac:dyDescent="0.25">
      <c r="A77" s="20" t="s">
        <v>2034</v>
      </c>
      <c r="B77" s="19" t="s">
        <v>2760</v>
      </c>
      <c r="C77" s="20" t="s">
        <v>2764</v>
      </c>
      <c r="D77" s="20" t="s">
        <v>2766</v>
      </c>
      <c r="E77" s="180">
        <v>2299.0016000000001</v>
      </c>
      <c r="F77" s="180">
        <f t="shared" si="4"/>
        <v>1931.9341176470589</v>
      </c>
      <c r="G77" s="163">
        <f t="shared" si="5"/>
        <v>1545.547294117647</v>
      </c>
    </row>
    <row r="78" spans="1:7" ht="39.950000000000003" customHeight="1" x14ac:dyDescent="0.25">
      <c r="A78" s="20" t="s">
        <v>2757</v>
      </c>
      <c r="B78" s="19" t="s">
        <v>2656</v>
      </c>
      <c r="C78" s="20" t="s">
        <v>2657</v>
      </c>
      <c r="D78" s="20" t="s">
        <v>2658</v>
      </c>
      <c r="E78" s="180">
        <v>7133.9599999359998</v>
      </c>
      <c r="F78" s="180">
        <f t="shared" si="4"/>
        <v>5994.9243696941176</v>
      </c>
      <c r="G78" s="163">
        <f t="shared" si="5"/>
        <v>4795.939495755294</v>
      </c>
    </row>
    <row r="79" spans="1:7" ht="39.950000000000003" customHeight="1" x14ac:dyDescent="0.25">
      <c r="A79" s="20" t="s">
        <v>2757</v>
      </c>
      <c r="B79" s="19" t="s">
        <v>2040</v>
      </c>
      <c r="C79" s="20" t="s">
        <v>2748</v>
      </c>
      <c r="D79" s="20" t="s">
        <v>2749</v>
      </c>
      <c r="E79" s="180">
        <v>2299.0016000000001</v>
      </c>
      <c r="F79" s="180">
        <f t="shared" si="4"/>
        <v>1931.9341176470589</v>
      </c>
      <c r="G79" s="163">
        <f t="shared" si="5"/>
        <v>1545.547294117647</v>
      </c>
    </row>
    <row r="80" spans="1:7" ht="39.950000000000003" customHeight="1" x14ac:dyDescent="0.25">
      <c r="A80" s="20" t="s">
        <v>2757</v>
      </c>
      <c r="B80" s="19" t="s">
        <v>2038</v>
      </c>
      <c r="C80" s="20" t="s">
        <v>2755</v>
      </c>
      <c r="D80" s="20" t="s">
        <v>2753</v>
      </c>
      <c r="E80" s="180">
        <v>3999.0048000000002</v>
      </c>
      <c r="F80" s="180">
        <f t="shared" si="4"/>
        <v>3360.5082352941181</v>
      </c>
      <c r="G80" s="163">
        <f t="shared" si="5"/>
        <v>2688.4065882352943</v>
      </c>
    </row>
    <row r="81" spans="1:10" ht="39.950000000000003" customHeight="1" x14ac:dyDescent="0.25">
      <c r="A81" s="20" t="s">
        <v>2757</v>
      </c>
      <c r="B81" s="19" t="s">
        <v>2039</v>
      </c>
      <c r="C81" s="20" t="s">
        <v>2756</v>
      </c>
      <c r="D81" s="20" t="s">
        <v>2754</v>
      </c>
      <c r="E81" s="180">
        <v>3999.0048000000002</v>
      </c>
      <c r="F81" s="180">
        <f t="shared" si="4"/>
        <v>3360.5082352941181</v>
      </c>
      <c r="G81" s="163">
        <f t="shared" si="5"/>
        <v>2688.4065882352943</v>
      </c>
    </row>
    <row r="82" spans="1:10" ht="39.950000000000003" customHeight="1" x14ac:dyDescent="0.25">
      <c r="A82" s="20" t="s">
        <v>2757</v>
      </c>
      <c r="B82" s="19" t="s">
        <v>2995</v>
      </c>
      <c r="C82" s="20" t="s">
        <v>2998</v>
      </c>
      <c r="D82" s="20" t="s">
        <v>2999</v>
      </c>
      <c r="E82" s="206">
        <v>6608.01</v>
      </c>
      <c r="F82" s="206">
        <f t="shared" si="4"/>
        <v>5552.9495798319331</v>
      </c>
      <c r="G82" s="207">
        <f t="shared" si="5"/>
        <v>4442.3596638655463</v>
      </c>
      <c r="H82" s="208"/>
      <c r="I82" s="208"/>
    </row>
    <row r="83" spans="1:10" ht="84.75" customHeight="1" x14ac:dyDescent="0.25">
      <c r="A83" s="20" t="s">
        <v>2757</v>
      </c>
      <c r="B83" s="19" t="s">
        <v>2988</v>
      </c>
      <c r="C83" s="20" t="s">
        <v>2994</v>
      </c>
      <c r="D83" s="20" t="s">
        <v>3000</v>
      </c>
      <c r="E83" s="206">
        <v>7133.95</v>
      </c>
      <c r="F83" s="206">
        <f t="shared" si="4"/>
        <v>5994.9159663865548</v>
      </c>
      <c r="G83" s="207">
        <f t="shared" si="5"/>
        <v>4795.9327731092444</v>
      </c>
      <c r="H83" s="208"/>
      <c r="I83" s="208"/>
    </row>
    <row r="84" spans="1:10" ht="84.75" customHeight="1" x14ac:dyDescent="0.25">
      <c r="A84" s="20" t="s">
        <v>2757</v>
      </c>
      <c r="B84" s="19" t="s">
        <v>2996</v>
      </c>
      <c r="C84" s="20" t="s">
        <v>2997</v>
      </c>
      <c r="D84" s="20" t="s">
        <v>3001</v>
      </c>
      <c r="E84" s="206">
        <v>7133.95</v>
      </c>
      <c r="F84" s="206">
        <f t="shared" si="4"/>
        <v>5994.9159663865548</v>
      </c>
      <c r="G84" s="207">
        <f t="shared" si="5"/>
        <v>4795.9327731092444</v>
      </c>
      <c r="H84" s="208"/>
      <c r="I84" s="208"/>
    </row>
    <row r="85" spans="1:10" ht="25.5" x14ac:dyDescent="0.25">
      <c r="A85" s="209" t="s">
        <v>2757</v>
      </c>
      <c r="B85" s="19" t="s">
        <v>2963</v>
      </c>
      <c r="C85" s="20" t="s">
        <v>2964</v>
      </c>
      <c r="D85" s="20" t="s">
        <v>2965</v>
      </c>
      <c r="E85" s="206">
        <v>950</v>
      </c>
      <c r="F85" s="206">
        <f t="shared" si="4"/>
        <v>798.31932773109247</v>
      </c>
      <c r="G85" s="207">
        <f t="shared" si="5"/>
        <v>638.65546218487395</v>
      </c>
      <c r="H85" s="208"/>
      <c r="I85" s="208"/>
      <c r="J85" s="241"/>
    </row>
    <row r="86" spans="1:10" ht="51" x14ac:dyDescent="0.25">
      <c r="A86" s="20" t="s">
        <v>2977</v>
      </c>
      <c r="B86" s="19" t="s">
        <v>2978</v>
      </c>
      <c r="C86" s="20" t="s">
        <v>2979</v>
      </c>
      <c r="D86" s="20" t="s">
        <v>2982</v>
      </c>
      <c r="E86" s="206">
        <v>6499</v>
      </c>
      <c r="F86" s="206">
        <f t="shared" si="4"/>
        <v>5461.3445378151264</v>
      </c>
      <c r="G86" s="207">
        <f t="shared" si="5"/>
        <v>4369.0756302521013</v>
      </c>
      <c r="H86" s="154" t="s">
        <v>695</v>
      </c>
      <c r="I86" s="208"/>
    </row>
    <row r="87" spans="1:10" ht="76.5" x14ac:dyDescent="0.25">
      <c r="A87" s="20" t="s">
        <v>2977</v>
      </c>
      <c r="B87" s="19" t="s">
        <v>2981</v>
      </c>
      <c r="C87" s="20" t="s">
        <v>2980</v>
      </c>
      <c r="D87" s="20" t="s">
        <v>2983</v>
      </c>
      <c r="E87" s="206">
        <v>7133.95</v>
      </c>
      <c r="F87" s="206">
        <f t="shared" si="4"/>
        <v>5994.9159663865548</v>
      </c>
      <c r="G87" s="207">
        <f t="shared" si="5"/>
        <v>4795.9327731092444</v>
      </c>
      <c r="H87" s="208"/>
      <c r="I87" s="208"/>
    </row>
  </sheetData>
  <phoneticPr fontId="15" type="noConversion"/>
  <hyperlinks>
    <hyperlink ref="A1" r:id="rId1"/>
  </hyperlinks>
  <pageMargins left="0.7" right="0.7" top="0.78740157499999996" bottom="0.78740157499999996" header="0.3" footer="0.3"/>
  <pageSetup paperSize="9"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J4"/>
  <sheetViews>
    <sheetView showGridLines="0" workbookViewId="0">
      <pane ySplit="2" topLeftCell="A3" activePane="bottomLeft" state="frozen"/>
      <selection pane="bottomLeft" activeCell="C38" sqref="C38"/>
    </sheetView>
  </sheetViews>
  <sheetFormatPr baseColWidth="10" defaultColWidth="11.42578125" defaultRowHeight="15" x14ac:dyDescent="0.25"/>
  <cols>
    <col min="1" max="1" width="17.5703125" bestFit="1" customWidth="1"/>
    <col min="2" max="2" width="13.85546875" bestFit="1" customWidth="1"/>
    <col min="3" max="3" width="39.5703125" bestFit="1" customWidth="1"/>
    <col min="4" max="4" width="40.85546875" bestFit="1" customWidth="1"/>
    <col min="5" max="5" width="10.7109375" style="173" bestFit="1" customWidth="1"/>
    <col min="6" max="6" width="15.140625" style="173" bestFit="1" customWidth="1"/>
    <col min="7" max="7" width="17" style="173" bestFit="1" customWidth="1"/>
    <col min="8" max="8" width="8.7109375" style="157" bestFit="1" customWidth="1"/>
    <col min="9" max="9" width="18.85546875" style="157" bestFit="1" customWidth="1"/>
  </cols>
  <sheetData>
    <row r="1" spans="1:10" ht="26.25" x14ac:dyDescent="0.4">
      <c r="A1" s="104" t="s">
        <v>162</v>
      </c>
    </row>
    <row r="2" spans="1:10" s="107" customFormat="1" ht="30" x14ac:dyDescent="0.25">
      <c r="A2" s="101" t="s">
        <v>144</v>
      </c>
      <c r="B2" s="99" t="s">
        <v>2782</v>
      </c>
      <c r="C2" s="99" t="s">
        <v>2780</v>
      </c>
      <c r="D2" s="99" t="s">
        <v>2781</v>
      </c>
      <c r="E2" s="127" t="s">
        <v>2815</v>
      </c>
      <c r="F2" s="127" t="s">
        <v>2816</v>
      </c>
      <c r="G2" s="127" t="s">
        <v>2817</v>
      </c>
      <c r="H2" s="127" t="s">
        <v>688</v>
      </c>
      <c r="I2" s="127" t="s">
        <v>2818</v>
      </c>
      <c r="J2" s="101"/>
    </row>
    <row r="3" spans="1:10" s="24" customFormat="1" ht="25.5" x14ac:dyDescent="0.2">
      <c r="A3" s="24" t="s">
        <v>176</v>
      </c>
      <c r="B3" s="24" t="s">
        <v>166</v>
      </c>
      <c r="C3" s="24" t="s">
        <v>2008</v>
      </c>
      <c r="D3" s="24" t="s">
        <v>2009</v>
      </c>
      <c r="E3" s="166">
        <v>559.24288000000001</v>
      </c>
      <c r="F3" s="166">
        <f t="shared" ref="F3:F4" si="0">SUM(E:E/1.19)</f>
        <v>469.95200000000006</v>
      </c>
      <c r="G3" s="167">
        <f t="shared" ref="G3:G4" si="1">SUM(F:F/100*80)</f>
        <v>375.96160000000003</v>
      </c>
      <c r="H3" s="114"/>
      <c r="I3" s="114" t="s">
        <v>721</v>
      </c>
    </row>
    <row r="4" spans="1:10" s="24" customFormat="1" ht="25.5" x14ac:dyDescent="0.2">
      <c r="A4" s="24" t="s">
        <v>175</v>
      </c>
      <c r="B4" s="24" t="s">
        <v>166</v>
      </c>
      <c r="C4" s="24" t="s">
        <v>2008</v>
      </c>
      <c r="D4" s="24" t="s">
        <v>2009</v>
      </c>
      <c r="E4" s="166">
        <v>559.24288000000001</v>
      </c>
      <c r="F4" s="166">
        <f t="shared" si="0"/>
        <v>469.95200000000006</v>
      </c>
      <c r="G4" s="167">
        <f t="shared" si="1"/>
        <v>375.96160000000003</v>
      </c>
      <c r="H4" s="114"/>
      <c r="I4" s="114" t="s">
        <v>721</v>
      </c>
    </row>
  </sheetData>
  <hyperlinks>
    <hyperlink ref="A1" r:id="rId1"/>
  </hyperlinks>
  <pageMargins left="0.7" right="0.7" top="0.78740157499999996" bottom="0.78740157499999996" header="0.3" footer="0.3"/>
  <pageSetup paperSize="9" orientation="portrait"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J10"/>
  <sheetViews>
    <sheetView showGridLines="0" zoomScaleNormal="100" workbookViewId="0">
      <pane ySplit="2" topLeftCell="A3" activePane="bottomLeft" state="frozen"/>
      <selection activeCell="E1" sqref="E1"/>
      <selection pane="bottomLeft" activeCell="C10" sqref="C10"/>
    </sheetView>
  </sheetViews>
  <sheetFormatPr baseColWidth="10" defaultColWidth="11.42578125" defaultRowHeight="12.75" x14ac:dyDescent="0.25"/>
  <cols>
    <col min="1" max="1" width="23.5703125" style="19" bestFit="1" customWidth="1"/>
    <col min="2" max="2" width="14.5703125" style="19" customWidth="1"/>
    <col min="3" max="3" width="60.5703125" style="20" bestFit="1" customWidth="1"/>
    <col min="4" max="4" width="59.140625" style="20" bestFit="1" customWidth="1"/>
    <col min="5" max="5" width="18.28515625" style="154" bestFit="1" customWidth="1"/>
    <col min="6" max="6" width="14.5703125" style="154" bestFit="1" customWidth="1"/>
    <col min="7" max="7" width="17" style="154" bestFit="1" customWidth="1"/>
    <col min="8" max="8" width="8.7109375" style="154" bestFit="1" customWidth="1"/>
    <col min="9" max="9" width="18.85546875" style="154" bestFit="1" customWidth="1"/>
    <col min="10" max="16384" width="11.42578125" style="19"/>
  </cols>
  <sheetData>
    <row r="1" spans="1:10" ht="26.25" x14ac:dyDescent="0.25">
      <c r="A1" s="94" t="s">
        <v>2786</v>
      </c>
    </row>
    <row r="2" spans="1:10" s="95" customFormat="1" ht="30" customHeight="1" x14ac:dyDescent="0.25">
      <c r="A2" s="95" t="s">
        <v>144</v>
      </c>
      <c r="B2" s="98" t="s">
        <v>2782</v>
      </c>
      <c r="C2" s="98" t="s">
        <v>2780</v>
      </c>
      <c r="D2" s="98" t="s">
        <v>2781</v>
      </c>
      <c r="E2" s="127" t="s">
        <v>2815</v>
      </c>
      <c r="F2" s="127" t="s">
        <v>2816</v>
      </c>
      <c r="G2" s="127" t="s">
        <v>2817</v>
      </c>
      <c r="H2" s="127" t="s">
        <v>688</v>
      </c>
      <c r="I2" s="127" t="s">
        <v>2818</v>
      </c>
    </row>
    <row r="3" spans="1:10" ht="30" customHeight="1" x14ac:dyDescent="0.25">
      <c r="A3" s="19" t="s">
        <v>216</v>
      </c>
      <c r="B3" s="19" t="s">
        <v>218</v>
      </c>
      <c r="C3" s="20" t="s">
        <v>103</v>
      </c>
      <c r="D3" s="20" t="s">
        <v>115</v>
      </c>
      <c r="E3" s="180">
        <v>5534.8351800000009</v>
      </c>
      <c r="F3" s="163">
        <f t="shared" ref="F3:F9" si="0">SUM(E:E/1.19)</f>
        <v>4651.1220000000012</v>
      </c>
      <c r="G3" s="181">
        <f t="shared" ref="G3:G9" si="1">SUM(F:F/100*80)</f>
        <v>3720.8976000000007</v>
      </c>
    </row>
    <row r="4" spans="1:10" ht="30" customHeight="1" x14ac:dyDescent="0.25">
      <c r="E4" s="180"/>
      <c r="F4" s="163"/>
      <c r="G4" s="181"/>
    </row>
    <row r="5" spans="1:10" ht="30" customHeight="1" x14ac:dyDescent="0.25">
      <c r="A5" s="19" t="s">
        <v>1118</v>
      </c>
      <c r="B5" s="19" t="s">
        <v>220</v>
      </c>
      <c r="C5" s="20" t="s">
        <v>1820</v>
      </c>
      <c r="D5" s="20" t="s">
        <v>1822</v>
      </c>
      <c r="E5" s="180">
        <v>6201.2185200000004</v>
      </c>
      <c r="F5" s="163">
        <f t="shared" si="0"/>
        <v>5211.1080000000002</v>
      </c>
      <c r="G5" s="181">
        <f t="shared" si="1"/>
        <v>4168.8864000000003</v>
      </c>
      <c r="H5" s="154" t="s">
        <v>695</v>
      </c>
    </row>
    <row r="6" spans="1:10" ht="30" customHeight="1" x14ac:dyDescent="0.25">
      <c r="A6" s="19" t="s">
        <v>1118</v>
      </c>
      <c r="B6" s="19" t="s">
        <v>1818</v>
      </c>
      <c r="C6" s="20" t="s">
        <v>1819</v>
      </c>
      <c r="D6" s="20" t="s">
        <v>1821</v>
      </c>
      <c r="E6" s="180">
        <v>6201.2185200000004</v>
      </c>
      <c r="F6" s="163">
        <f t="shared" si="0"/>
        <v>5211.1080000000002</v>
      </c>
      <c r="G6" s="181">
        <f t="shared" si="1"/>
        <v>4168.8864000000003</v>
      </c>
      <c r="H6" s="154" t="s">
        <v>695</v>
      </c>
    </row>
    <row r="7" spans="1:10" ht="30" customHeight="1" x14ac:dyDescent="0.25">
      <c r="A7" s="19" t="s">
        <v>1118</v>
      </c>
      <c r="B7" s="19" t="s">
        <v>2046</v>
      </c>
      <c r="C7" s="20" t="s">
        <v>2047</v>
      </c>
      <c r="D7" s="20" t="s">
        <v>2048</v>
      </c>
      <c r="E7" s="180">
        <v>6655.670000000001</v>
      </c>
      <c r="F7" s="163">
        <f t="shared" si="0"/>
        <v>5593.0000000000009</v>
      </c>
      <c r="G7" s="181">
        <f t="shared" si="1"/>
        <v>4474.4000000000005</v>
      </c>
    </row>
    <row r="8" spans="1:10" ht="30" customHeight="1" x14ac:dyDescent="0.25">
      <c r="A8" s="19" t="s">
        <v>1118</v>
      </c>
      <c r="B8" s="19" t="s">
        <v>223</v>
      </c>
      <c r="C8" s="20" t="s">
        <v>2049</v>
      </c>
      <c r="D8" s="20" t="s">
        <v>2050</v>
      </c>
      <c r="E8" s="180">
        <v>6655.670000000001</v>
      </c>
      <c r="F8" s="163">
        <f t="shared" si="0"/>
        <v>5593.0000000000009</v>
      </c>
      <c r="G8" s="181">
        <f t="shared" si="1"/>
        <v>4474.4000000000005</v>
      </c>
    </row>
    <row r="9" spans="1:10" ht="30" customHeight="1" x14ac:dyDescent="0.25">
      <c r="A9" s="19" t="s">
        <v>1118</v>
      </c>
      <c r="B9" s="19" t="s">
        <v>224</v>
      </c>
      <c r="C9" s="20" t="s">
        <v>228</v>
      </c>
      <c r="D9" s="20" t="s">
        <v>226</v>
      </c>
      <c r="E9" s="180">
        <v>733.04000000000008</v>
      </c>
      <c r="F9" s="163">
        <f t="shared" si="0"/>
        <v>616.00000000000011</v>
      </c>
      <c r="G9" s="181">
        <f t="shared" si="1"/>
        <v>492.80000000000007</v>
      </c>
      <c r="J9" s="241"/>
    </row>
    <row r="10" spans="1:10" ht="25.5" x14ac:dyDescent="0.25">
      <c r="A10" s="19" t="s">
        <v>3132</v>
      </c>
      <c r="B10" s="246" t="s">
        <v>3135</v>
      </c>
      <c r="C10" s="20" t="s">
        <v>3134</v>
      </c>
      <c r="D10" s="20" t="s">
        <v>3133</v>
      </c>
      <c r="E10" s="247">
        <v>6900</v>
      </c>
      <c r="F10" s="248">
        <f>SUM(E:E/1.19)</f>
        <v>5798.3193277310929</v>
      </c>
      <c r="G10" s="249">
        <f t="shared" ref="G10" si="2">SUM(F:F/100*80)</f>
        <v>4638.6554621848745</v>
      </c>
      <c r="H10" s="250"/>
      <c r="I10" s="250"/>
    </row>
  </sheetData>
  <hyperlinks>
    <hyperlink ref="A1" r:id="rId1"/>
  </hyperlinks>
  <pageMargins left="0.7" right="0.7" top="0.78740157499999996" bottom="0.78740157499999996" header="0.3" footer="0.3"/>
  <pageSetup paperSize="9" orientation="portrait"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4"/>
  <sheetViews>
    <sheetView showGridLines="0" workbookViewId="0">
      <selection activeCell="C3" sqref="C3"/>
    </sheetView>
  </sheetViews>
  <sheetFormatPr baseColWidth="10" defaultColWidth="11.42578125" defaultRowHeight="15" x14ac:dyDescent="0.25"/>
  <cols>
    <col min="1" max="1" width="15.28515625" style="88" customWidth="1"/>
    <col min="2" max="2" width="13.140625" style="88" bestFit="1" customWidth="1"/>
    <col min="3" max="3" width="66.140625" style="88" customWidth="1"/>
    <col min="4" max="4" width="59.28515625" style="88" bestFit="1" customWidth="1"/>
    <col min="5" max="5" width="16.85546875" style="164" customWidth="1"/>
    <col min="6" max="6" width="14.5703125" style="164" customWidth="1"/>
    <col min="7" max="7" width="17.140625" style="164" customWidth="1"/>
    <col min="8" max="8" width="9.7109375" style="165" customWidth="1"/>
    <col min="9" max="9" width="20.42578125" style="165" customWidth="1"/>
    <col min="10" max="16384" width="11.42578125" style="88"/>
  </cols>
  <sheetData>
    <row r="1" spans="1:9" ht="26.25" x14ac:dyDescent="0.4">
      <c r="A1" s="109" t="s">
        <v>2787</v>
      </c>
    </row>
    <row r="2" spans="1:9" s="95" customFormat="1" ht="30.75" customHeight="1" x14ac:dyDescent="0.25">
      <c r="A2" s="95" t="s">
        <v>144</v>
      </c>
      <c r="B2" s="110" t="s">
        <v>2782</v>
      </c>
      <c r="C2" s="110" t="s">
        <v>2780</v>
      </c>
      <c r="D2" s="110" t="s">
        <v>2781</v>
      </c>
      <c r="E2" s="127" t="s">
        <v>2815</v>
      </c>
      <c r="F2" s="127" t="s">
        <v>2816</v>
      </c>
      <c r="G2" s="127" t="s">
        <v>2817</v>
      </c>
      <c r="H2" s="127" t="s">
        <v>688</v>
      </c>
      <c r="I2" s="127" t="s">
        <v>2818</v>
      </c>
    </row>
    <row r="3" spans="1:9" s="24" customFormat="1" ht="39.950000000000003" customHeight="1" x14ac:dyDescent="0.2">
      <c r="A3" s="24" t="s">
        <v>1829</v>
      </c>
      <c r="B3" s="24" t="s">
        <v>1666</v>
      </c>
      <c r="C3" s="24" t="s">
        <v>1830</v>
      </c>
      <c r="D3" s="24" t="s">
        <v>1832</v>
      </c>
      <c r="E3" s="166">
        <v>4916.7991600000005</v>
      </c>
      <c r="F3" s="167">
        <f t="shared" ref="F3:F4" si="0">SUM(E:E/1.19)</f>
        <v>4131.764000000001</v>
      </c>
      <c r="G3" s="168">
        <f t="shared" ref="G3:G4" si="1">SUM(F:F/100*80)</f>
        <v>3305.4112000000009</v>
      </c>
      <c r="H3" s="114"/>
      <c r="I3" s="114"/>
    </row>
    <row r="4" spans="1:9" s="24" customFormat="1" ht="39.950000000000003" customHeight="1" x14ac:dyDescent="0.2">
      <c r="A4" s="24" t="s">
        <v>1829</v>
      </c>
      <c r="B4" s="24" t="s">
        <v>1667</v>
      </c>
      <c r="C4" s="24" t="s">
        <v>1831</v>
      </c>
      <c r="D4" s="24" t="s">
        <v>1833</v>
      </c>
      <c r="E4" s="166">
        <v>4468.7951000000003</v>
      </c>
      <c r="F4" s="167">
        <f t="shared" si="0"/>
        <v>3755.2900000000004</v>
      </c>
      <c r="G4" s="168">
        <f t="shared" si="1"/>
        <v>3004.232</v>
      </c>
      <c r="H4" s="114"/>
      <c r="I4" s="114"/>
    </row>
  </sheetData>
  <hyperlinks>
    <hyperlink ref="A1" r:id="rId1"/>
  </hyperlinks>
  <pageMargins left="0.7" right="0.7" top="0.78740157499999996" bottom="0.78740157499999996"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I G A A B Q S w M E F A A C A A g A 3 F 0 4 W u j 0 v C S m A A A A 9 w A A A B I A H A B D b 2 5 m a W c v U G F j a 2 F n Z S 5 4 b W w g o h g A K K A U A A A A A A A A A A A A A A A A A A A A A A A A A A A A h Y 8 x D o I w G I W v Q r r T F i R E z E 8 Z 1 E 0 S E x P j 2 p Q K j V A M L Z a 7 O X g k r y B G U T f H 9 7 1 v e O 9 + v U E 2 N L V 3 k Z 1 R r U 5 R g C n y p B Z t o X S Z o t 4 e / T n K G G y 5 O P F S e q O s z W I w R Y o q a 8 8 L Q p x z 2 M 1 w 2 5 U k p D Q g h 3 y z E 5 V s O P r I 6 r / s K 2 0 s 1 0 I i B v v X G B b i J M Z B E k c R p k A m C r n S X y M c B z / b H w j L v r Z 9 J 1 k h / d U a y B S B v E + w B 1 B L A w Q U A A I A C A D c X T 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F 0 4 W t U f u L 6 K A w A A X Q k A A B M A H A B G b 3 J t d W x h c y 9 T Z W N 0 a W 9 u M S 5 t I K I Y A C i g F A A A A A A A A A A A A A A A A A A A A A A A A A A A A J 1 V z W 4 i O R C + R 8 o 7 W M y F S A 0 K M E m k G a E V g V m C k k H s Q G a l n a x a 7 u 6 i s X D b L b s M + V H e Z I 5 5 h p z 2 x o t N N Z A J W j f R 7 n C h 7 f q q / F V 9 5 b K F G I V W b L z 5 b 3 w 8 P D g 8 s D N u I G H v K s u 4 l h u d u B h r c J t r g 7 V m o 9 a o N Y + b J 7 X G W e v s / W m r 2 W q 1 z k 4 r r M 0 k 4 O E B o 9 8 f D q Q E 2 u n a R b 2 n Y 5 e B w u r v Q k K 9 q x X S w l Y r 3 Q 8 3 1 x a M v f n M z R x Q q L R 5 0 9 N L J T V P 7 M 1 / P r g e 2 0 X l K P j W A y k y g W D a l a A S s K 6 W L l O 2 f X I S s E 8 q 1 g n F b 5 + e H B 8 3 A q K n E c Z 4 J 6 H 9 + l k n r n 8 f B Z s E 3 l U u V s 8 z M C w F i 2 6 K w C 6 A J 2 C K L C c 8 I v T I 6 I x c N 9 u 2 u s k 4 Y N + 2 + x 0 p x z G X 3 N g 2 G g c 7 g f u w e l L k Q 0 z Z 5 C 5 / j T g x X N m p N t m G O t n A V v c S C R 4 e K o M e J T p Q e P q + X q A f A / Z Q K U I G D G n J E G 5 x v d c x K O Y g l c u y w v N f 1 v 5 k M A z Y 9 a h L h e o M m a b o b D A + H 3 r A I c / A 2 / w K Z v U 8 n Z K k U s Q z 9 A k N L D J K Y K F N C j M d g f r N x 4 w L 1 6 h o A 4 F M Z O y S I 5 c 6 9 Q 6 7 d O Y + A h v P D I j I K R 9 w / p a x x 9 F l A e O K J Z C x j k o h 0 m h z g l s W Q S q U w v / l A y S j 7 z F G c N Q R S I 5 2 j 3 E u u b U l p d T G r J 5 Q p C U V u u J p m X R g q K 2 B r a 1 0 x 1 I / 6 J W A K V D c f + I 5 c S L G D I z k L s K S Q 4 b O M B D q n l q F L Y g m d 9 N S u f q w L A R j 1 X l 6 5 B 9 I 7 U 2 U q n H m 2 8 6 p b r j H t u 7 z c t O l I 9 4 q g i X d G h I W 1 D a H U n I X Q i 0 L d e 5 d 0 U d u 6 t + G X R E 9 6 x d I n V w 9 G b o E o 1 0 A X Z 4 I z I Y O R 0 i 1 E a B 8 f e O Z 5 O l y 9 V x c 7 7 K 7 Y k m C P f K f C 5 m U O L 2 M x P V 0 8 5 O J q B B T J P 2 p Q S 3 7 O T 8 9 4 O o 7 0 U 9 B m 0 Q B E n J U D N e 5 H 7 B v X J 6 L Y j y 9 Q H y m f z n L 8 b 7 o k N U T t Y h n 7 x p t b W 1 M E 9 G y Y j K a n 1 B f 2 0 + 3 V C k F 7 P r L l V 8 R h 6 h V b U J r z z b S V h T v l d 8 A 6 + f E l + Y z I P / A Q u A g w 1 x b D B c C l m G s n S o Z W l t w M p N h x p W b 8 h i d g Q 3 a 3 L 2 J n 1 m C J X 5 R d i B K h 5 Z m a Z j w u x D X U 7 9 E 9 y 1 + m Y c 5 q R s i Z L n k J W J 0 E A 3 N O 2 Q N V j q g d + x / k q z V E g 1 2 I C + T 2 E 9 x B 9 S X O u J y X x V 4 k o e x s 6 i z c P u C h 3 z r C + H x n j z f d G r 8 i l P z V 5 x a b 8 i g Z U K K v S p Q f D 8 + H h 0 e C L X v b f / 4 A 1 B L A Q I t A B Q A A g A I A N x d O F r o 9 L w k p g A A A P c A A A A S A A A A A A A A A A A A A A A A A A A A A A B D b 2 5 m a W c v U G F j a 2 F n Z S 5 4 b W x Q S w E C L Q A U A A I A C A D c X T h a D 8 r p q 6 Q A A A D p A A A A E w A A A A A A A A A A A A A A A A D y A A A A W 0 N v b n R l b n R f V H l w Z X N d L n h t b F B L A Q I t A B Q A A g A I A N x d O F r V H 7 i + i g M A A F 0 J A A A T A A A A A A A A A A A A A A A A A O M B A A B G b 3 J t d W x h c y 9 T Z W N 0 a W 9 u M S 5 t U E s F B g A A A A A D A A M A w g A A A L 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w 7 A A A A A A A A C j 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3 Y y 1 w c m 9 k d W N 0 L W V 4 c G 9 y d C 0 y M S 0 x L T I w M j U t M T c z N z Q 2 M z I z M z M 3 N 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g w M i I g L z 4 8 R W 5 0 c n k g V H l w Z T 0 i R m l s b E V y c m 9 y Q 2 9 k Z S I g V m F s d W U 9 I n N V b m t u b 3 d u I i A v P j x F b n R y e S B U e X B l P S J G a W x s R X J y b 3 J D b 3 V u d C I g V m F s d W U 9 I m w w I i A v P j x F b n R y e S B U e X B l P S J G a W x s T G F z d F V w Z G F 0 Z W Q i I F Z h b H V l P S J k M j A y N S 0 w M S 0 y N F Q x M D o 0 M D o w M y 4 1 O D M z O D U x W i I g L z 4 8 R W 5 0 c n k g V H l w Z T 0 i R m l s b E N v b H V t b l R 5 c G V z I i B W Y W x 1 Z T 0 i c 0 F 3 W U d C Z 1 l E Q X d Z R 0 J n W U d C Z 1 l E Q m d Z R E F 3 W U d C Z 1 l E Q m d Z R k J n W U d C Z 1 l H Q m d Z R 0 J n W U d B d 1 l E Q X d Z R 0 J n W U d B d 0 1 H Q m d Z R 0 N R P T 0 i I C 8 + P E V u d H J 5 I F R 5 c G U 9 I k Z p b G x D b 2 x 1 b W 5 O Y W 1 l c y I g V m F s d W U 9 I n N b J n F 1 b 3 Q 7 S U Q m c X V v d D s s J n F 1 b 3 Q 7 V H l w J n F 1 b 3 Q 7 L C Z x d W 9 0 O 0 F y d G l r Z W x u d W 1 t Z X I m c X V v d D s s J n F 1 b 3 Q 7 R 1 R J T i w g V V B D L C B F Q U 4 g b 2 R l c i B J U 0 J O J n F 1 b 3 Q 7 L C Z x d W 9 0 O 0 5 h b W U m c X V v d D s s J n F 1 b 3 Q 7 V m V y w 7 Z m Z m V u d G x p Y 2 h 0 J n F 1 b 3 Q 7 L C Z x d W 9 0 O 0 l z d C B o Z X J 2 b 3 J n Z W h v Y m V u P y Z x d W 9 0 O y w m c X V v d D t T a W N o d G J h c m t l a X Q g a W 0 g S 2 F 0 Y W x v Z y Z x d W 9 0 O y w m c X V v d D t L d X J 6 Y m V z Y 2 h y Z W l i d W 5 n J n F 1 b 3 Q 7 L C Z x d W 9 0 O 0 J l c 2 N o c m V p Y n V u Z y Z x d W 9 0 O y w m c X V v d D t E Y X R 1 b S w g Y W 4 g Z G V t I E F u Z 2 V i b 3 R z c H J l a X M g Y m V n a W 5 u d C Z x d W 9 0 O y w m c X V v d D t E Y X R 1 b S w g Y W 4 g Z G V t I E F u Z 2 V i b 3 R z c H J l a X M g Z W 5 k Z X Q m c X V v d D s s J n F 1 b 3 Q 7 U 3 R l d W V y c 3 R h d H V z J n F 1 b 3 Q 7 L C Z x d W 9 0 O 1 N 0 Z X V l c m t s Y X N z Z S Z x d W 9 0 O y w m c X V v d D t W b 3 J y w 6 R 0 a W c / J n F 1 b 3 Q 7 L C Z x d W 9 0 O 0 x h Z 2 V y J n F 1 b 3 Q 7 L C Z x d W 9 0 O 0 d l c m l u Z 2 U g T G F n Z X J t Z W 5 n Z S Z x d W 9 0 O y w m c X V v d D t M a W V m Z X J y w 7 x j a 3 N 0 Y W 5 k Z S B l c m x h d W J 0 P y Z x d W 9 0 O y w m c X V v d D t O d X I g Z W l u e m V s b i B 2 Z X J r Y X V m Z W 4 / J n F 1 b 3 Q 7 L C Z x d W 9 0 O 0 d l d 2 l j a H Q g K G t n K S Z x d W 9 0 O y w m c X V v d D t M w 6 R u Z 2 U g K G N t K S Z x d W 9 0 O y w m c X V v d D t C c m V p d G U g K G N t K S Z x d W 9 0 O y w m c X V v d D t I w 7 Z o Z S A o Y 2 0 p J n F 1 b 3 Q 7 L C Z x d W 9 0 O 0 t 1 b m R l b m J l d 2 V y d H V u Z 2 V u I G V y b G F 1 Y m V u P y Z x d W 9 0 O y w m c X V v d D t I a W 5 3 Z W l z I H p 1 b S B L Y X V m J n F 1 b 3 Q 7 L C Z x d W 9 0 O 0 F u Z 2 V i b 3 R z c H J l a X M m c X V v d D s s J n F 1 b 3 Q 7 U m V n d W z D p H J l c i B Q c m V p c y Z x d W 9 0 O y w m c X V v d D t L Y X R l Z 2 9 y a W V u J n F 1 b 3 Q 7 L C Z x d W 9 0 O 1 N j a G x h Z 3 f D t n J 0 Z X I m c X V v d D s s J n F 1 b 3 Q 7 V m V y c 2 F u Z G t s Y X N z Z S Z x d W 9 0 O y w m c X V v d D t C a W x k Z X I m c X V v d D s s J n F 1 b 3 Q 7 R G 9 3 b m x v Y W R s a W 1 p d C Z x d W 9 0 O y w m c X V v d D t B Y m x h d W Z 0 Y W d l I G R l c y B E b 3 d u b G 9 h Z H M m c X V v d D s s J n F 1 b 3 Q 7 w 5 x i Z X J n Z W 9 y Z G 5 l d G V z I F B y b 2 R 1 a 3 Q m c X V v d D s s J n F 1 b 3 Q 7 R 3 J 1 c H B p Z X J 0 Z S B Q c m 9 k d W t 0 Z S Z x d W 9 0 O y w m c X V v d D t a d X N h d H p 2 Z X J r w 6 R 1 Z m U m c X V v d D s s J n F 1 b 3 Q 7 Q 3 J v c 3 M t U 2 V s b H M g K F F 1 Z X J 2 Z X J r w 6 R 1 Z m U p J n F 1 b 3 Q 7 L C Z x d W 9 0 O 0 V 4 d G V y b m U g V V J M J n F 1 b 3 Q 7 L C Z x d W 9 0 O 0 J 1 d H R v b i 1 U Z X h 0 J n F 1 b 3 Q 7 L C Z x d W 9 0 O 1 B v c 2 l 0 a W 9 u J n F 1 b 3 Q 7 L C Z x d W 9 0 O 0 1 h c m t l b i Z x d W 9 0 O y w m c X V v d D t N Z X R h O i B f Z W F l b F 9 w b 3 N 0 X 3 Z p Z X d f Y 2 9 1 b n Q m c X V v d D s s J n F 1 b 3 Q 7 T W V 0 Y T o g X 2 R o b F 9 t Y W 5 1 Z m F j d H V y Z V 9 j b 3 V u d H J 5 J n F 1 b 3 Q 7 L C Z x d W 9 0 O 0 1 l d G E 6 I F 9 k a G x f a H N f Y 2 9 k Z S Z x d W 9 0 O y w m c X V v d D t N Z X R h O i B f Z G h s X 2 5 v X 3 N h b W V f Z G F 5 X 3 R y Y W 5 z Z m V y J n F 1 b 3 Q 7 L C Z x d W 9 0 O 0 1 l d G E 6 I F 9 3 c F 9 w Y W d l X 3 R l b X B s Y X R l J n F 1 b 3 Q 7 L C Z x d W 9 0 O 0 F 0 d H J p Y n V 0 I D E g T m F t Z S Z x d W 9 0 O y w m c X V v d D t B d H R y a W J 1 d C A x I F d l c n Q o Z S k m c X V v d D s s J n F 1 b 3 Q 7 Q X R 0 c m l i d X Q g M S B T a W N o d G J h c i Z x d W 9 0 O y w m c X V v d D t B d H R y a W J 1 d C A x I E d s b 2 J h b C Z x d W 9 0 O y w m c X V v d D t N Z X R h O i B h Z H B f Y 3 V z d G 9 t X 3 B y b 2 R 1 Y 3 R f Y X R 0 c m l i d X R l X z A m c X V v d D s s J n F 1 b 3 Q 7 T W V 0 Y T o g Y W R w X 2 N 1 c 3 R v b V 9 w c m 9 k d W N 0 X 2 F 0 d H J p Y n V 0 Z V 8 x J n F 1 b 3 Q 7 L C Z x d W 9 0 O 0 1 l d G E 6 I G F k c F 9 j d X N 0 b 2 1 f c H J v Z H V j d F 9 h d H R y a W J 1 d G V f M i Z x d W 9 0 O y w m c X V v d D t N Z X R h O i B h Z H B f Y 3 V z d G 9 t X 3 B y b 2 R 1 Y 3 R f Y X R 0 c m l i d X R l X z M m c X V v d D s s J n F 1 b 3 Q 7 T W V 0 Y T o g X 3 d w X 2 9 s Z F 9 k Y X R l J n F 1 b 3 Q 7 X S I g L z 4 8 R W 5 0 c n k g V H l w Z T 0 i R m l s b F N 0 Y X R 1 c y I g V m F s d W U 9 I n N D b 2 1 w b G V 0 Z S I g L z 4 8 R W 5 0 c n k g V H l w Z T 0 i U m V s Y X R p b 2 5 z a G l w S W 5 m b 0 N v b n R h a W 5 l c i I g V m F s d W U 9 I n N 7 J n F 1 b 3 Q 7 Y 2 9 s d W 1 u Q 2 9 1 b n Q m c X V v d D s 6 N T U s J n F 1 b 3 Q 7 a 2 V 5 Q 2 9 s d W 1 u T m F t Z X M m c X V v d D s 6 W 1 0 s J n F 1 b 3 Q 7 c X V l c n l S Z W x h d G l v b n N o a X B z J n F 1 b 3 Q 7 O l t d L C Z x d W 9 0 O 2 N v b H V t b k l k Z W 5 0 a X R p Z X M m c X V v d D s 6 W y Z x d W 9 0 O 1 N l Y 3 R p b 2 4 x L 3 d j L X B y b 2 R 1 Y 3 Q t Z X h w b 3 J 0 L T I x L T E t M j A y N S 0 x N z M 3 N D Y z M j M z M z c 2 L 0 d l w 6 R u Z G V y d G V y I F R 5 c C 5 7 S U Q s M H 0 m c X V v d D s s J n F 1 b 3 Q 7 U 2 V j d G l v b j E v d 2 M t c H J v Z H V j d C 1 l e H B v c n Q t M j E t M S 0 y M D I 1 L T E 3 M z c 0 N j M y M z M z N z Y v R 2 X D p G 5 k Z X J 0 Z X I g V H l w L n t U e X A s M X 0 m c X V v d D s s J n F 1 b 3 Q 7 U 2 V j d G l v b j E v d 2 M t c H J v Z H V j d C 1 l e H B v c n Q t M j E t M S 0 y M D I 1 L T E 3 M z c 0 N j M y M z M z N z Y v R 2 X D p G 5 k Z X J 0 Z X I g V H l w L n t B c n R p a 2 V s b n V t b W V y L D J 9 J n F 1 b 3 Q 7 L C Z x d W 9 0 O 1 N l Y 3 R p b 2 4 x L 3 d j L X B y b 2 R 1 Y 3 Q t Z X h w b 3 J 0 L T I x L T E t M j A y N S 0 x N z M 3 N D Y z M j M z M z c 2 L 0 d l w 6 R u Z G V y d G V y I F R 5 c C 5 7 R 1 R J T i w g V V B D L C B F Q U 4 g b 2 R l c i B J U 0 J O L D N 9 J n F 1 b 3 Q 7 L C Z x d W 9 0 O 1 N l Y 3 R p b 2 4 x L 3 d j L X B y b 2 R 1 Y 3 Q t Z X h w b 3 J 0 L T I x L T E t M j A y N S 0 x N z M 3 N D Y z M j M z M z c 2 L 0 d l w 6 R u Z G V y d G V y I F R 5 c C 5 7 T m F t Z S w 0 f S Z x d W 9 0 O y w m c X V v d D t T Z W N 0 a W 9 u M S 9 3 Y y 1 w c m 9 k d W N 0 L W V 4 c G 9 y d C 0 y M S 0 x L T I w M j U t M T c z N z Q 2 M z I z M z M 3 N i 9 H Z c O k b m R l c n R l c i B U e X A u e 1 Z l c s O 2 Z m Z l b n R s a W N o d C w 1 f S Z x d W 9 0 O y w m c X V v d D t T Z W N 0 a W 9 u M S 9 3 Y y 1 w c m 9 k d W N 0 L W V 4 c G 9 y d C 0 y M S 0 x L T I w M j U t M T c z N z Q 2 M z I z M z M 3 N i 9 H Z c O k b m R l c n R l c i B U e X A u e 0 l z d C B o Z X J 2 b 3 J n Z W h v Y m V u P y w 2 f S Z x d W 9 0 O y w m c X V v d D t T Z W N 0 a W 9 u M S 9 3 Y y 1 w c m 9 k d W N 0 L W V 4 c G 9 y d C 0 y M S 0 x L T I w M j U t M T c z N z Q 2 M z I z M z M 3 N i 9 H Z c O k b m R l c n R l c i B U e X A u e 1 N p Y 2 h 0 Y m F y a 2 V p d C B p b S B L Y X R h b G 9 n L D d 9 J n F 1 b 3 Q 7 L C Z x d W 9 0 O 1 N l Y 3 R p b 2 4 x L 3 d j L X B y b 2 R 1 Y 3 Q t Z X h w b 3 J 0 L T I x L T E t M j A y N S 0 x N z M 3 N D Y z M j M z M z c 2 L 0 d l w 6 R u Z G V y d G V y I F R 5 c C 5 7 S 3 V y e m J l c 2 N o c m V p Y n V u Z y w 4 f S Z x d W 9 0 O y w m c X V v d D t T Z W N 0 a W 9 u M S 9 3 Y y 1 w c m 9 k d W N 0 L W V 4 c G 9 y d C 0 y M S 0 x L T I w M j U t M T c z N z Q 2 M z I z M z M 3 N i 9 H Z c O k b m R l c n R l c i B U e X A u e 0 J l c 2 N o c m V p Y n V u Z y w 5 f S Z x d W 9 0 O y w m c X V v d D t T Z W N 0 a W 9 u M S 9 3 Y y 1 w c m 9 k d W N 0 L W V 4 c G 9 y d C 0 y M S 0 x L T I w M j U t M T c z N z Q 2 M z I z M z M 3 N i 9 H Z c O k b m R l c n R l c i B U e X A u e 0 R h d H V t L C B h b i B k Z W 0 g Q W 5 n Z W J v d H N w c m V p c y B i Z W d p b m 5 0 L D E w f S Z x d W 9 0 O y w m c X V v d D t T Z W N 0 a W 9 u M S 9 3 Y y 1 w c m 9 k d W N 0 L W V 4 c G 9 y d C 0 y M S 0 x L T I w M j U t M T c z N z Q 2 M z I z M z M 3 N i 9 H Z c O k b m R l c n R l c i B U e X A u e 0 R h d H V t L C B h b i B k Z W 0 g Q W 5 n Z W J v d H N w c m V p c y B l b m R l d C w x M X 0 m c X V v d D s s J n F 1 b 3 Q 7 U 2 V j d G l v b j E v d 2 M t c H J v Z H V j d C 1 l e H B v c n Q t M j E t M S 0 y M D I 1 L T E 3 M z c 0 N j M y M z M z N z Y v R 2 X D p G 5 k Z X J 0 Z X I g V H l w L n t T d G V 1 Z X J z d G F 0 d X M s M T J 9 J n F 1 b 3 Q 7 L C Z x d W 9 0 O 1 N l Y 3 R p b 2 4 x L 3 d j L X B y b 2 R 1 Y 3 Q t Z X h w b 3 J 0 L T I x L T E t M j A y N S 0 x N z M 3 N D Y z M j M z M z c 2 L 0 d l w 6 R u Z G V y d G V y I F R 5 c C 5 7 U 3 R l d W V y a 2 x h c 3 N l L D E z f S Z x d W 9 0 O y w m c X V v d D t T Z W N 0 a W 9 u M S 9 3 Y y 1 w c m 9 k d W N 0 L W V 4 c G 9 y d C 0 y M S 0 x L T I w M j U t M T c z N z Q 2 M z I z M z M 3 N i 9 H Z c O k b m R l c n R l c i B U e X A u e 1 Z v c n L D p H R p Z z 8 s M T R 9 J n F 1 b 3 Q 7 L C Z x d W 9 0 O 1 N l Y 3 R p b 2 4 x L 3 d j L X B y b 2 R 1 Y 3 Q t Z X h w b 3 J 0 L T I x L T E t M j A y N S 0 x N z M 3 N D Y z M j M z M z c 2 L 0 d l w 6 R u Z G V y d G V y I F R 5 c C 5 7 T G F n Z X I s M T V 9 J n F 1 b 3 Q 7 L C Z x d W 9 0 O 1 N l Y 3 R p b 2 4 x L 3 d j L X B y b 2 R 1 Y 3 Q t Z X h w b 3 J 0 L T I x L T E t M j A y N S 0 x N z M 3 N D Y z M j M z M z c 2 L 0 d l w 6 R u Z G V y d G V y I F R 5 c C 5 7 R 2 V y a W 5 n Z S B M Y W d l c m 1 l b m d l L D E 2 f S Z x d W 9 0 O y w m c X V v d D t T Z W N 0 a W 9 u M S 9 3 Y y 1 w c m 9 k d W N 0 L W V 4 c G 9 y d C 0 y M S 0 x L T I w M j U t M T c z N z Q 2 M z I z M z M 3 N i 9 H Z c O k b m R l c n R l c i B U e X A u e 0 x p Z W Z l c n L D v G N r c 3 R h b m R l I G V y b G F 1 Y n Q / L D E 3 f S Z x d W 9 0 O y w m c X V v d D t T Z W N 0 a W 9 u M S 9 3 Y y 1 w c m 9 k d W N 0 L W V 4 c G 9 y d C 0 y M S 0 x L T I w M j U t M T c z N z Q 2 M z I z M z M 3 N i 9 H Z c O k b m R l c n R l c i B U e X A u e 0 5 1 c i B l a W 5 6 Z W x u I H Z l c m t h d W Z l b j 8 s M T h 9 J n F 1 b 3 Q 7 L C Z x d W 9 0 O 1 N l Y 3 R p b 2 4 x L 3 d j L X B y b 2 R 1 Y 3 Q t Z X h w b 3 J 0 L T I x L T E t M j A y N S 0 x N z M 3 N D Y z M j M z M z c 2 L 0 d l w 6 R u Z G V y d G V y I F R 5 c C 5 7 R 2 V 3 a W N o d C A o a 2 c p L D E 5 f S Z x d W 9 0 O y w m c X V v d D t T Z W N 0 a W 9 u M S 9 3 Y y 1 w c m 9 k d W N 0 L W V 4 c G 9 y d C 0 y M S 0 x L T I w M j U t M T c z N z Q 2 M z I z M z M 3 N i 9 H Z c O k b m R l c n R l c i B U e X A u e 0 z D p G 5 n Z S A o Y 2 0 p L D I w f S Z x d W 9 0 O y w m c X V v d D t T Z W N 0 a W 9 u M S 9 3 Y y 1 w c m 9 k d W N 0 L W V 4 c G 9 y d C 0 y M S 0 x L T I w M j U t M T c z N z Q 2 M z I z M z M 3 N i 9 H Z c O k b m R l c n R l c i B U e X A u e 0 J y Z W l 0 Z S A o Y 2 0 p L D I x f S Z x d W 9 0 O y w m c X V v d D t T Z W N 0 a W 9 u M S 9 3 Y y 1 w c m 9 k d W N 0 L W V 4 c G 9 y d C 0 y M S 0 x L T I w M j U t M T c z N z Q 2 M z I z M z M 3 N i 9 H Z c O k b m R l c n R l c i B U e X A u e 0 j D t m h l I C h j b S k s M j J 9 J n F 1 b 3 Q 7 L C Z x d W 9 0 O 1 N l Y 3 R p b 2 4 x L 3 d j L X B y b 2 R 1 Y 3 Q t Z X h w b 3 J 0 L T I x L T E t M j A y N S 0 x N z M 3 N D Y z M j M z M z c 2 L 0 d l w 6 R u Z G V y d G V y I F R 5 c C 5 7 S 3 V u Z G V u Y m V 3 Z X J 0 d W 5 n Z W 4 g Z X J s Y X V i Z W 4 / L D I z f S Z x d W 9 0 O y w m c X V v d D t T Z W N 0 a W 9 u M S 9 3 Y y 1 w c m 9 k d W N 0 L W V 4 c G 9 y d C 0 y M S 0 x L T I w M j U t M T c z N z Q 2 M z I z M z M 3 N i 9 H Z c O k b m R l c n R l c i B U e X A u e 0 h p b n d l a X M g e n V t I E t h d W Y s M j R 9 J n F 1 b 3 Q 7 L C Z x d W 9 0 O 1 N l Y 3 R p b 2 4 x L 3 d j L X B y b 2 R 1 Y 3 Q t Z X h w b 3 J 0 L T I x L T E t M j A y N S 0 x N z M 3 N D Y z M j M z M z c 2 L 0 d l w 6 R u Z G V y d G V y I F R 5 c C 5 7 Q W 5 n Z W J v d H N w c m V p c y w y N X 0 m c X V v d D s s J n F 1 b 3 Q 7 U 2 V j d G l v b j E v d 2 M t c H J v Z H V j d C 1 l e H B v c n Q t M j E t M S 0 y M D I 1 L T E 3 M z c 0 N j M y M z M z N z Y v R 2 X D p G 5 k Z X J 0 Z X I g V H l w L n t S Z W d 1 b M O k c m V y I F B y Z W l z L D I 2 f S Z x d W 9 0 O y w m c X V v d D t T Z W N 0 a W 9 u M S 9 3 Y y 1 w c m 9 k d W N 0 L W V 4 c G 9 y d C 0 y M S 0 x L T I w M j U t M T c z N z Q 2 M z I z M z M 3 N i 9 H Z c O k b m R l c n R l c i B U e X A u e 0 t h d G V n b 3 J p Z W 4 s M j d 9 J n F 1 b 3 Q 7 L C Z x d W 9 0 O 1 N l Y 3 R p b 2 4 x L 3 d j L X B y b 2 R 1 Y 3 Q t Z X h w b 3 J 0 L T I x L T E t M j A y N S 0 x N z M 3 N D Y z M j M z M z c 2 L 0 d l w 6 R u Z G V y d G V y I F R 5 c C 5 7 U 2 N o b G F n d 8 O 2 c n R l c i w y O H 0 m c X V v d D s s J n F 1 b 3 Q 7 U 2 V j d G l v b j E v d 2 M t c H J v Z H V j d C 1 l e H B v c n Q t M j E t M S 0 y M D I 1 L T E 3 M z c 0 N j M y M z M z N z Y v R 2 X D p G 5 k Z X J 0 Z X I g V H l w L n t W Z X J z Y W 5 k a 2 x h c 3 N l L D I 5 f S Z x d W 9 0 O y w m c X V v d D t T Z W N 0 a W 9 u M S 9 3 Y y 1 w c m 9 k d W N 0 L W V 4 c G 9 y d C 0 y M S 0 x L T I w M j U t M T c z N z Q 2 M z I z M z M 3 N i 9 H Z c O k b m R l c n R l c i B U e X A u e 0 J p b G R l c i w z M H 0 m c X V v d D s s J n F 1 b 3 Q 7 U 2 V j d G l v b j E v d 2 M t c H J v Z H V j d C 1 l e H B v c n Q t M j E t M S 0 y M D I 1 L T E 3 M z c 0 N j M y M z M z N z Y v R 2 X D p G 5 k Z X J 0 Z X I g V H l w L n t E b 3 d u b G 9 h Z G x p b W l 0 L D M x f S Z x d W 9 0 O y w m c X V v d D t T Z W N 0 a W 9 u M S 9 3 Y y 1 w c m 9 k d W N 0 L W V 4 c G 9 y d C 0 y M S 0 x L T I w M j U t M T c z N z Q 2 M z I z M z M 3 N i 9 H Z c O k b m R l c n R l c i B U e X A u e 0 F i b G F 1 Z n R h Z 2 U g Z G V z I E R v d 2 5 s b 2 F k c y w z M n 0 m c X V v d D s s J n F 1 b 3 Q 7 U 2 V j d G l v b j E v d 2 M t c H J v Z H V j d C 1 l e H B v c n Q t M j E t M S 0 y M D I 1 L T E 3 M z c 0 N j M y M z M z N z Y v R 2 X D p G 5 k Z X J 0 Z X I g V H l w L n v D n G J l c m d l b 3 J k b m V 0 Z X M g U H J v Z H V r d C w z M 3 0 m c X V v d D s s J n F 1 b 3 Q 7 U 2 V j d G l v b j E v d 2 M t c H J v Z H V j d C 1 l e H B v c n Q t M j E t M S 0 y M D I 1 L T E 3 M z c 0 N j M y M z M z N z Y v R 2 X D p G 5 k Z X J 0 Z X I g V H l w L n t H c n V w c G l l c n R l I F B y b 2 R 1 a 3 R l L D M 0 f S Z x d W 9 0 O y w m c X V v d D t T Z W N 0 a W 9 u M S 9 3 Y y 1 w c m 9 k d W N 0 L W V 4 c G 9 y d C 0 y M S 0 x L T I w M j U t M T c z N z Q 2 M z I z M z M 3 N i 9 H Z c O k b m R l c n R l c i B U e X A u e 1 p 1 c 2 F 0 e n Z l c m v D p H V m Z S w z N X 0 m c X V v d D s s J n F 1 b 3 Q 7 U 2 V j d G l v b j E v d 2 M t c H J v Z H V j d C 1 l e H B v c n Q t M j E t M S 0 y M D I 1 L T E 3 M z c 0 N j M y M z M z N z Y v R 2 X D p G 5 k Z X J 0 Z X I g V H l w L n t D c m 9 z c y 1 T Z W x s c y A o U X V l c n Z l c m v D p H V m Z S k s M z Z 9 J n F 1 b 3 Q 7 L C Z x d W 9 0 O 1 N l Y 3 R p b 2 4 x L 3 d j L X B y b 2 R 1 Y 3 Q t Z X h w b 3 J 0 L T I x L T E t M j A y N S 0 x N z M 3 N D Y z M j M z M z c 2 L 0 d l w 6 R u Z G V y d G V y I F R 5 c C 5 7 R X h 0 Z X J u Z S B V U k w s M z d 9 J n F 1 b 3 Q 7 L C Z x d W 9 0 O 1 N l Y 3 R p b 2 4 x L 3 d j L X B y b 2 R 1 Y 3 Q t Z X h w b 3 J 0 L T I x L T E t M j A y N S 0 x N z M 3 N D Y z M j M z M z c 2 L 0 d l w 6 R u Z G V y d G V y I F R 5 c C 5 7 Q n V 0 d G 9 u L V R l e H Q s M z h 9 J n F 1 b 3 Q 7 L C Z x d W 9 0 O 1 N l Y 3 R p b 2 4 x L 3 d j L X B y b 2 R 1 Y 3 Q t Z X h w b 3 J 0 L T I x L T E t M j A y N S 0 x N z M 3 N D Y z M j M z M z c 2 L 0 d l w 6 R u Z G V y d G V y I F R 5 c C 5 7 U G 9 z a X R p b 2 4 s M z l 9 J n F 1 b 3 Q 7 L C Z x d W 9 0 O 1 N l Y 3 R p b 2 4 x L 3 d j L X B y b 2 R 1 Y 3 Q t Z X h w b 3 J 0 L T I x L T E t M j A y N S 0 x N z M 3 N D Y z M j M z M z c 2 L 0 d l w 6 R u Z G V y d G V y I F R 5 c C 5 7 T W F y a 2 V u L D Q w f S Z x d W 9 0 O y w m c X V v d D t T Z W N 0 a W 9 u M S 9 3 Y y 1 w c m 9 k d W N 0 L W V 4 c G 9 y d C 0 y M S 0 x L T I w M j U t M T c z N z Q 2 M z I z M z M 3 N i 9 H Z c O k b m R l c n R l c i B U e X A u e 0 1 l d G E 6 I F 9 l Y W V s X 3 B v c 3 R f d m l l d 1 9 j b 3 V u d C w 0 M X 0 m c X V v d D s s J n F 1 b 3 Q 7 U 2 V j d G l v b j E v d 2 M t c H J v Z H V j d C 1 l e H B v c n Q t M j E t M S 0 y M D I 1 L T E 3 M z c 0 N j M y M z M z N z Y v R 2 X D p G 5 k Z X J 0 Z X I g V H l w L n t N Z X R h O i B f Z G h s X 2 1 h b n V m Y W N 0 d X J l X 2 N v d W 5 0 c n k s N D J 9 J n F 1 b 3 Q 7 L C Z x d W 9 0 O 1 N l Y 3 R p b 2 4 x L 3 d j L X B y b 2 R 1 Y 3 Q t Z X h w b 3 J 0 L T I x L T E t M j A y N S 0 x N z M 3 N D Y z M j M z M z c 2 L 0 d l w 6 R u Z G V y d G V y I F R 5 c C 5 7 T W V 0 Y T o g X 2 R o b F 9 o c 1 9 j b 2 R l L D Q z f S Z x d W 9 0 O y w m c X V v d D t T Z W N 0 a W 9 u M S 9 3 Y y 1 w c m 9 k d W N 0 L W V 4 c G 9 y d C 0 y M S 0 x L T I w M j U t M T c z N z Q 2 M z I z M z M 3 N i 9 H Z c O k b m R l c n R l c i B U e X A u e 0 1 l d G E 6 I F 9 k a G x f b m 9 f c 2 F t Z V 9 k Y X l f d H J h b n N m Z X I s N D R 9 J n F 1 b 3 Q 7 L C Z x d W 9 0 O 1 N l Y 3 R p b 2 4 x L 3 d j L X B y b 2 R 1 Y 3 Q t Z X h w b 3 J 0 L T I x L T E t M j A y N S 0 x N z M 3 N D Y z M j M z M z c 2 L 0 d l w 6 R u Z G V y d G V y I F R 5 c C 5 7 T W V 0 Y T o g X 3 d w X 3 B h Z 2 V f d G V t c G x h d G U s N D V 9 J n F 1 b 3 Q 7 L C Z x d W 9 0 O 1 N l Y 3 R p b 2 4 x L 3 d j L X B y b 2 R 1 Y 3 Q t Z X h w b 3 J 0 L T I x L T E t M j A y N S 0 x N z M 3 N D Y z M j M z M z c 2 L 0 d l w 6 R u Z G V y d G V y I F R 5 c C 5 7 Q X R 0 c m l i d X Q g M S B O Y W 1 l L D Q 2 f S Z x d W 9 0 O y w m c X V v d D t T Z W N 0 a W 9 u M S 9 3 Y y 1 w c m 9 k d W N 0 L W V 4 c G 9 y d C 0 y M S 0 x L T I w M j U t M T c z N z Q 2 M z I z M z M 3 N i 9 H Z c O k b m R l c n R l c i B U e X A u e 0 F 0 d H J p Y n V 0 I D E g V 2 V y d C h l K S w 0 N 3 0 m c X V v d D s s J n F 1 b 3 Q 7 U 2 V j d G l v b j E v d 2 M t c H J v Z H V j d C 1 l e H B v c n Q t M j E t M S 0 y M D I 1 L T E 3 M z c 0 N j M y M z M z N z Y v R 2 X D p G 5 k Z X J 0 Z X I g V H l w L n t B d H R y a W J 1 d C A x I F N p Y 2 h 0 Y m F y L D Q 4 f S Z x d W 9 0 O y w m c X V v d D t T Z W N 0 a W 9 u M S 9 3 Y y 1 w c m 9 k d W N 0 L W V 4 c G 9 y d C 0 y M S 0 x L T I w M j U t M T c z N z Q 2 M z I z M z M 3 N i 9 H Z c O k b m R l c n R l c i B U e X A u e 0 F 0 d H J p Y n V 0 I D E g R 2 x v Y m F s L D Q 5 f S Z x d W 9 0 O y w m c X V v d D t T Z W N 0 a W 9 u M S 9 3 Y y 1 w c m 9 k d W N 0 L W V 4 c G 9 y d C 0 y M S 0 x L T I w M j U t M T c z N z Q 2 M z I z M z M 3 N i 9 H Z c O k b m R l c n R l c i B U e X A u e 0 1 l d G E 6 I G F k c F 9 j d X N 0 b 2 1 f c H J v Z H V j d F 9 h d H R y a W J 1 d G V f M C w 1 M H 0 m c X V v d D s s J n F 1 b 3 Q 7 U 2 V j d G l v b j E v d 2 M t c H J v Z H V j d C 1 l e H B v c n Q t M j E t M S 0 y M D I 1 L T E 3 M z c 0 N j M y M z M z N z Y v R 2 X D p G 5 k Z X J 0 Z X I g V H l w L n t N Z X R h O i B h Z H B f Y 3 V z d G 9 t X 3 B y b 2 R 1 Y 3 R f Y X R 0 c m l i d X R l X z E s N T F 9 J n F 1 b 3 Q 7 L C Z x d W 9 0 O 1 N l Y 3 R p b 2 4 x L 3 d j L X B y b 2 R 1 Y 3 Q t Z X h w b 3 J 0 L T I x L T E t M j A y N S 0 x N z M 3 N D Y z M j M z M z c 2 L 0 d l w 6 R u Z G V y d G V y I F R 5 c C 5 7 T W V 0 Y T o g Y W R w X 2 N 1 c 3 R v b V 9 w c m 9 k d W N 0 X 2 F 0 d H J p Y n V 0 Z V 8 y L D U y f S Z x d W 9 0 O y w m c X V v d D t T Z W N 0 a W 9 u M S 9 3 Y y 1 w c m 9 k d W N 0 L W V 4 c G 9 y d C 0 y M S 0 x L T I w M j U t M T c z N z Q 2 M z I z M z M 3 N i 9 H Z c O k b m R l c n R l c i B U e X A u e 0 1 l d G E 6 I G F k c F 9 j d X N 0 b 2 1 f c H J v Z H V j d F 9 h d H R y a W J 1 d G V f M y w 1 M 3 0 m c X V v d D s s J n F 1 b 3 Q 7 U 2 V j d G l v b j E v d 2 M t c H J v Z H V j d C 1 l e H B v c n Q t M j E t M S 0 y M D I 1 L T E 3 M z c 0 N j M y M z M z N z Y v R 2 X D p G 5 k Z X J 0 Z X I g V H l w L n t N Z X R h O i B f d 3 B f b 2 x k X 2 R h d G U s N T R 9 J n F 1 b 3 Q 7 X S w m c X V v d D t D b 2 x 1 b W 5 D b 3 V u d C Z x d W 9 0 O z o 1 N S w m c X V v d D t L Z X l D b 2 x 1 b W 5 O Y W 1 l c y Z x d W 9 0 O z p b X S w m c X V v d D t D b 2 x 1 b W 5 J Z G V u d G l 0 a W V z J n F 1 b 3 Q 7 O l s m c X V v d D t T Z W N 0 a W 9 u M S 9 3 Y y 1 w c m 9 k d W N 0 L W V 4 c G 9 y d C 0 y M S 0 x L T I w M j U t M T c z N z Q 2 M z I z M z M 3 N i 9 H Z c O k b m R l c n R l c i B U e X A u e 0 l E L D B 9 J n F 1 b 3 Q 7 L C Z x d W 9 0 O 1 N l Y 3 R p b 2 4 x L 3 d j L X B y b 2 R 1 Y 3 Q t Z X h w b 3 J 0 L T I x L T E t M j A y N S 0 x N z M 3 N D Y z M j M z M z c 2 L 0 d l w 6 R u Z G V y d G V y I F R 5 c C 5 7 V H l w L D F 9 J n F 1 b 3 Q 7 L C Z x d W 9 0 O 1 N l Y 3 R p b 2 4 x L 3 d j L X B y b 2 R 1 Y 3 Q t Z X h w b 3 J 0 L T I x L T E t M j A y N S 0 x N z M 3 N D Y z M j M z M z c 2 L 0 d l w 6 R u Z G V y d G V y I F R 5 c C 5 7 Q X J 0 a W t l b G 5 1 b W 1 l c i w y f S Z x d W 9 0 O y w m c X V v d D t T Z W N 0 a W 9 u M S 9 3 Y y 1 w c m 9 k d W N 0 L W V 4 c G 9 y d C 0 y M S 0 x L T I w M j U t M T c z N z Q 2 M z I z M z M 3 N i 9 H Z c O k b m R l c n R l c i B U e X A u e 0 d U S U 4 s I F V Q Q y w g R U F O I G 9 k Z X I g S V N C T i w z f S Z x d W 9 0 O y w m c X V v d D t T Z W N 0 a W 9 u M S 9 3 Y y 1 w c m 9 k d W N 0 L W V 4 c G 9 y d C 0 y M S 0 x L T I w M j U t M T c z N z Q 2 M z I z M z M 3 N i 9 H Z c O k b m R l c n R l c i B U e X A u e 0 5 h b W U s N H 0 m c X V v d D s s J n F 1 b 3 Q 7 U 2 V j d G l v b j E v d 2 M t c H J v Z H V j d C 1 l e H B v c n Q t M j E t M S 0 y M D I 1 L T E 3 M z c 0 N j M y M z M z N z Y v R 2 X D p G 5 k Z X J 0 Z X I g V H l w L n t W Z X L D t m Z m Z W 5 0 b G l j a H Q s N X 0 m c X V v d D s s J n F 1 b 3 Q 7 U 2 V j d G l v b j E v d 2 M t c H J v Z H V j d C 1 l e H B v c n Q t M j E t M S 0 y M D I 1 L T E 3 M z c 0 N j M y M z M z N z Y v R 2 X D p G 5 k Z X J 0 Z X I g V H l w L n t J c 3 Q g a G V y d m 9 y Z 2 V o b 2 J l b j 8 s N n 0 m c X V v d D s s J n F 1 b 3 Q 7 U 2 V j d G l v b j E v d 2 M t c H J v Z H V j d C 1 l e H B v c n Q t M j E t M S 0 y M D I 1 L T E 3 M z c 0 N j M y M z M z N z Y v R 2 X D p G 5 k Z X J 0 Z X I g V H l w L n t T a W N o d G J h c m t l a X Q g a W 0 g S 2 F 0 Y W x v Z y w 3 f S Z x d W 9 0 O y w m c X V v d D t T Z W N 0 a W 9 u M S 9 3 Y y 1 w c m 9 k d W N 0 L W V 4 c G 9 y d C 0 y M S 0 x L T I w M j U t M T c z N z Q 2 M z I z M z M 3 N i 9 H Z c O k b m R l c n R l c i B U e X A u e 0 t 1 c n p i Z X N j a H J l a W J 1 b m c s O H 0 m c X V v d D s s J n F 1 b 3 Q 7 U 2 V j d G l v b j E v d 2 M t c H J v Z H V j d C 1 l e H B v c n Q t M j E t M S 0 y M D I 1 L T E 3 M z c 0 N j M y M z M z N z Y v R 2 X D p G 5 k Z X J 0 Z X I g V H l w L n t C Z X N j a H J l a W J 1 b m c s O X 0 m c X V v d D s s J n F 1 b 3 Q 7 U 2 V j d G l v b j E v d 2 M t c H J v Z H V j d C 1 l e H B v c n Q t M j E t M S 0 y M D I 1 L T E 3 M z c 0 N j M y M z M z N z Y v R 2 X D p G 5 k Z X J 0 Z X I g V H l w L n t E Y X R 1 b S w g Y W 4 g Z G V t I E F u Z 2 V i b 3 R z c H J l a X M g Y m V n a W 5 u d C w x M H 0 m c X V v d D s s J n F 1 b 3 Q 7 U 2 V j d G l v b j E v d 2 M t c H J v Z H V j d C 1 l e H B v c n Q t M j E t M S 0 y M D I 1 L T E 3 M z c 0 N j M y M z M z N z Y v R 2 X D p G 5 k Z X J 0 Z X I g V H l w L n t E Y X R 1 b S w g Y W 4 g Z G V t I E F u Z 2 V i b 3 R z c H J l a X M g Z W 5 k Z X Q s M T F 9 J n F 1 b 3 Q 7 L C Z x d W 9 0 O 1 N l Y 3 R p b 2 4 x L 3 d j L X B y b 2 R 1 Y 3 Q t Z X h w b 3 J 0 L T I x L T E t M j A y N S 0 x N z M 3 N D Y z M j M z M z c 2 L 0 d l w 6 R u Z G V y d G V y I F R 5 c C 5 7 U 3 R l d W V y c 3 R h d H V z L D E y f S Z x d W 9 0 O y w m c X V v d D t T Z W N 0 a W 9 u M S 9 3 Y y 1 w c m 9 k d W N 0 L W V 4 c G 9 y d C 0 y M S 0 x L T I w M j U t M T c z N z Q 2 M z I z M z M 3 N i 9 H Z c O k b m R l c n R l c i B U e X A u e 1 N 0 Z X V l c m t s Y X N z Z S w x M 3 0 m c X V v d D s s J n F 1 b 3 Q 7 U 2 V j d G l v b j E v d 2 M t c H J v Z H V j d C 1 l e H B v c n Q t M j E t M S 0 y M D I 1 L T E 3 M z c 0 N j M y M z M z N z Y v R 2 X D p G 5 k Z X J 0 Z X I g V H l w L n t W b 3 J y w 6 R 0 a W c / L D E 0 f S Z x d W 9 0 O y w m c X V v d D t T Z W N 0 a W 9 u M S 9 3 Y y 1 w c m 9 k d W N 0 L W V 4 c G 9 y d C 0 y M S 0 x L T I w M j U t M T c z N z Q 2 M z I z M z M 3 N i 9 H Z c O k b m R l c n R l c i B U e X A u e 0 x h Z 2 V y L D E 1 f S Z x d W 9 0 O y w m c X V v d D t T Z W N 0 a W 9 u M S 9 3 Y y 1 w c m 9 k d W N 0 L W V 4 c G 9 y d C 0 y M S 0 x L T I w M j U t M T c z N z Q 2 M z I z M z M 3 N i 9 H Z c O k b m R l c n R l c i B U e X A u e 0 d l c m l u Z 2 U g T G F n Z X J t Z W 5 n Z S w x N n 0 m c X V v d D s s J n F 1 b 3 Q 7 U 2 V j d G l v b j E v d 2 M t c H J v Z H V j d C 1 l e H B v c n Q t M j E t M S 0 y M D I 1 L T E 3 M z c 0 N j M y M z M z N z Y v R 2 X D p G 5 k Z X J 0 Z X I g V H l w L n t M a W V m Z X J y w 7 x j a 3 N 0 Y W 5 k Z S B l c m x h d W J 0 P y w x N 3 0 m c X V v d D s s J n F 1 b 3 Q 7 U 2 V j d G l v b j E v d 2 M t c H J v Z H V j d C 1 l e H B v c n Q t M j E t M S 0 y M D I 1 L T E 3 M z c 0 N j M y M z M z N z Y v R 2 X D p G 5 k Z X J 0 Z X I g V H l w L n t O d X I g Z W l u e m V s b i B 2 Z X J r Y X V m Z W 4 / L D E 4 f S Z x d W 9 0 O y w m c X V v d D t T Z W N 0 a W 9 u M S 9 3 Y y 1 w c m 9 k d W N 0 L W V 4 c G 9 y d C 0 y M S 0 x L T I w M j U t M T c z N z Q 2 M z I z M z M 3 N i 9 H Z c O k b m R l c n R l c i B U e X A u e 0 d l d 2 l j a H Q g K G t n K S w x O X 0 m c X V v d D s s J n F 1 b 3 Q 7 U 2 V j d G l v b j E v d 2 M t c H J v Z H V j d C 1 l e H B v c n Q t M j E t M S 0 y M D I 1 L T E 3 M z c 0 N j M y M z M z N z Y v R 2 X D p G 5 k Z X J 0 Z X I g V H l w L n t M w 6 R u Z 2 U g K G N t K S w y M H 0 m c X V v d D s s J n F 1 b 3 Q 7 U 2 V j d G l v b j E v d 2 M t c H J v Z H V j d C 1 l e H B v c n Q t M j E t M S 0 y M D I 1 L T E 3 M z c 0 N j M y M z M z N z Y v R 2 X D p G 5 k Z X J 0 Z X I g V H l w L n t C c m V p d G U g K G N t K S w y M X 0 m c X V v d D s s J n F 1 b 3 Q 7 U 2 V j d G l v b j E v d 2 M t c H J v Z H V j d C 1 l e H B v c n Q t M j E t M S 0 y M D I 1 L T E 3 M z c 0 N j M y M z M z N z Y v R 2 X D p G 5 k Z X J 0 Z X I g V H l w L n t I w 7 Z o Z S A o Y 2 0 p L D I y f S Z x d W 9 0 O y w m c X V v d D t T Z W N 0 a W 9 u M S 9 3 Y y 1 w c m 9 k d W N 0 L W V 4 c G 9 y d C 0 y M S 0 x L T I w M j U t M T c z N z Q 2 M z I z M z M 3 N i 9 H Z c O k b m R l c n R l c i B U e X A u e 0 t 1 b m R l b m J l d 2 V y d H V u Z 2 V u I G V y b G F 1 Y m V u P y w y M 3 0 m c X V v d D s s J n F 1 b 3 Q 7 U 2 V j d G l v b j E v d 2 M t c H J v Z H V j d C 1 l e H B v c n Q t M j E t M S 0 y M D I 1 L T E 3 M z c 0 N j M y M z M z N z Y v R 2 X D p G 5 k Z X J 0 Z X I g V H l w L n t I a W 5 3 Z W l z I H p 1 b S B L Y X V m L D I 0 f S Z x d W 9 0 O y w m c X V v d D t T Z W N 0 a W 9 u M S 9 3 Y y 1 w c m 9 k d W N 0 L W V 4 c G 9 y d C 0 y M S 0 x L T I w M j U t M T c z N z Q 2 M z I z M z M 3 N i 9 H Z c O k b m R l c n R l c i B U e X A u e 0 F u Z 2 V i b 3 R z c H J l a X M s M j V 9 J n F 1 b 3 Q 7 L C Z x d W 9 0 O 1 N l Y 3 R p b 2 4 x L 3 d j L X B y b 2 R 1 Y 3 Q t Z X h w b 3 J 0 L T I x L T E t M j A y N S 0 x N z M 3 N D Y z M j M z M z c 2 L 0 d l w 6 R u Z G V y d G V y I F R 5 c C 5 7 U m V n d W z D p H J l c i B Q c m V p c y w y N n 0 m c X V v d D s s J n F 1 b 3 Q 7 U 2 V j d G l v b j E v d 2 M t c H J v Z H V j d C 1 l e H B v c n Q t M j E t M S 0 y M D I 1 L T E 3 M z c 0 N j M y M z M z N z Y v R 2 X D p G 5 k Z X J 0 Z X I g V H l w L n t L Y X R l Z 2 9 y a W V u L D I 3 f S Z x d W 9 0 O y w m c X V v d D t T Z W N 0 a W 9 u M S 9 3 Y y 1 w c m 9 k d W N 0 L W V 4 c G 9 y d C 0 y M S 0 x L T I w M j U t M T c z N z Q 2 M z I z M z M 3 N i 9 H Z c O k b m R l c n R l c i B U e X A u e 1 N j a G x h Z 3 f D t n J 0 Z X I s M j h 9 J n F 1 b 3 Q 7 L C Z x d W 9 0 O 1 N l Y 3 R p b 2 4 x L 3 d j L X B y b 2 R 1 Y 3 Q t Z X h w b 3 J 0 L T I x L T E t M j A y N S 0 x N z M 3 N D Y z M j M z M z c 2 L 0 d l w 6 R u Z G V y d G V y I F R 5 c C 5 7 V m V y c 2 F u Z G t s Y X N z Z S w y O X 0 m c X V v d D s s J n F 1 b 3 Q 7 U 2 V j d G l v b j E v d 2 M t c H J v Z H V j d C 1 l e H B v c n Q t M j E t M S 0 y M D I 1 L T E 3 M z c 0 N j M y M z M z N z Y v R 2 X D p G 5 k Z X J 0 Z X I g V H l w L n t C a W x k Z X I s M z B 9 J n F 1 b 3 Q 7 L C Z x d W 9 0 O 1 N l Y 3 R p b 2 4 x L 3 d j L X B y b 2 R 1 Y 3 Q t Z X h w b 3 J 0 L T I x L T E t M j A y N S 0 x N z M 3 N D Y z M j M z M z c 2 L 0 d l w 6 R u Z G V y d G V y I F R 5 c C 5 7 R G 9 3 b m x v Y W R s a W 1 p d C w z M X 0 m c X V v d D s s J n F 1 b 3 Q 7 U 2 V j d G l v b j E v d 2 M t c H J v Z H V j d C 1 l e H B v c n Q t M j E t M S 0 y M D I 1 L T E 3 M z c 0 N j M y M z M z N z Y v R 2 X D p G 5 k Z X J 0 Z X I g V H l w L n t B Y m x h d W Z 0 Y W d l I G R l c y B E b 3 d u b G 9 h Z H M s M z J 9 J n F 1 b 3 Q 7 L C Z x d W 9 0 O 1 N l Y 3 R p b 2 4 x L 3 d j L X B y b 2 R 1 Y 3 Q t Z X h w b 3 J 0 L T I x L T E t M j A y N S 0 x N z M 3 N D Y z M j M z M z c 2 L 0 d l w 6 R u Z G V y d G V y I F R 5 c C 5 7 w 5 x i Z X J n Z W 9 y Z G 5 l d G V z I F B y b 2 R 1 a 3 Q s M z N 9 J n F 1 b 3 Q 7 L C Z x d W 9 0 O 1 N l Y 3 R p b 2 4 x L 3 d j L X B y b 2 R 1 Y 3 Q t Z X h w b 3 J 0 L T I x L T E t M j A y N S 0 x N z M 3 N D Y z M j M z M z c 2 L 0 d l w 6 R u Z G V y d G V y I F R 5 c C 5 7 R 3 J 1 c H B p Z X J 0 Z S B Q c m 9 k d W t 0 Z S w z N H 0 m c X V v d D s s J n F 1 b 3 Q 7 U 2 V j d G l v b j E v d 2 M t c H J v Z H V j d C 1 l e H B v c n Q t M j E t M S 0 y M D I 1 L T E 3 M z c 0 N j M y M z M z N z Y v R 2 X D p G 5 k Z X J 0 Z X I g V H l w L n t a d X N h d H p 2 Z X J r w 6 R 1 Z m U s M z V 9 J n F 1 b 3 Q 7 L C Z x d W 9 0 O 1 N l Y 3 R p b 2 4 x L 3 d j L X B y b 2 R 1 Y 3 Q t Z X h w b 3 J 0 L T I x L T E t M j A y N S 0 x N z M 3 N D Y z M j M z M z c 2 L 0 d l w 6 R u Z G V y d G V y I F R 5 c C 5 7 Q 3 J v c 3 M t U 2 V s b H M g K F F 1 Z X J 2 Z X J r w 6 R 1 Z m U p L D M 2 f S Z x d W 9 0 O y w m c X V v d D t T Z W N 0 a W 9 u M S 9 3 Y y 1 w c m 9 k d W N 0 L W V 4 c G 9 y d C 0 y M S 0 x L T I w M j U t M T c z N z Q 2 M z I z M z M 3 N i 9 H Z c O k b m R l c n R l c i B U e X A u e 0 V 4 d G V y b m U g V V J M L D M 3 f S Z x d W 9 0 O y w m c X V v d D t T Z W N 0 a W 9 u M S 9 3 Y y 1 w c m 9 k d W N 0 L W V 4 c G 9 y d C 0 y M S 0 x L T I w M j U t M T c z N z Q 2 M z I z M z M 3 N i 9 H Z c O k b m R l c n R l c i B U e X A u e 0 J 1 d H R v b i 1 U Z X h 0 L D M 4 f S Z x d W 9 0 O y w m c X V v d D t T Z W N 0 a W 9 u M S 9 3 Y y 1 w c m 9 k d W N 0 L W V 4 c G 9 y d C 0 y M S 0 x L T I w M j U t M T c z N z Q 2 M z I z M z M 3 N i 9 H Z c O k b m R l c n R l c i B U e X A u e 1 B v c 2 l 0 a W 9 u L D M 5 f S Z x d W 9 0 O y w m c X V v d D t T Z W N 0 a W 9 u M S 9 3 Y y 1 w c m 9 k d W N 0 L W V 4 c G 9 y d C 0 y M S 0 x L T I w M j U t M T c z N z Q 2 M z I z M z M 3 N i 9 H Z c O k b m R l c n R l c i B U e X A u e 0 1 h c m t l b i w 0 M H 0 m c X V v d D s s J n F 1 b 3 Q 7 U 2 V j d G l v b j E v d 2 M t c H J v Z H V j d C 1 l e H B v c n Q t M j E t M S 0 y M D I 1 L T E 3 M z c 0 N j M y M z M z N z Y v R 2 X D p G 5 k Z X J 0 Z X I g V H l w L n t N Z X R h O i B f Z W F l b F 9 w b 3 N 0 X 3 Z p Z X d f Y 2 9 1 b n Q s N D F 9 J n F 1 b 3 Q 7 L C Z x d W 9 0 O 1 N l Y 3 R p b 2 4 x L 3 d j L X B y b 2 R 1 Y 3 Q t Z X h w b 3 J 0 L T I x L T E t M j A y N S 0 x N z M 3 N D Y z M j M z M z c 2 L 0 d l w 6 R u Z G V y d G V y I F R 5 c C 5 7 T W V 0 Y T o g X 2 R o b F 9 t Y W 5 1 Z m F j d H V y Z V 9 j b 3 V u d H J 5 L D Q y f S Z x d W 9 0 O y w m c X V v d D t T Z W N 0 a W 9 u M S 9 3 Y y 1 w c m 9 k d W N 0 L W V 4 c G 9 y d C 0 y M S 0 x L T I w M j U t M T c z N z Q 2 M z I z M z M 3 N i 9 H Z c O k b m R l c n R l c i B U e X A u e 0 1 l d G E 6 I F 9 k a G x f a H N f Y 2 9 k Z S w 0 M 3 0 m c X V v d D s s J n F 1 b 3 Q 7 U 2 V j d G l v b j E v d 2 M t c H J v Z H V j d C 1 l e H B v c n Q t M j E t M S 0 y M D I 1 L T E 3 M z c 0 N j M y M z M z N z Y v R 2 X D p G 5 k Z X J 0 Z X I g V H l w L n t N Z X R h O i B f Z G h s X 2 5 v X 3 N h b W V f Z G F 5 X 3 R y Y W 5 z Z m V y L D Q 0 f S Z x d W 9 0 O y w m c X V v d D t T Z W N 0 a W 9 u M S 9 3 Y y 1 w c m 9 k d W N 0 L W V 4 c G 9 y d C 0 y M S 0 x L T I w M j U t M T c z N z Q 2 M z I z M z M 3 N i 9 H Z c O k b m R l c n R l c i B U e X A u e 0 1 l d G E 6 I F 9 3 c F 9 w Y W d l X 3 R l b X B s Y X R l L D Q 1 f S Z x d W 9 0 O y w m c X V v d D t T Z W N 0 a W 9 u M S 9 3 Y y 1 w c m 9 k d W N 0 L W V 4 c G 9 y d C 0 y M S 0 x L T I w M j U t M T c z N z Q 2 M z I z M z M 3 N i 9 H Z c O k b m R l c n R l c i B U e X A u e 0 F 0 d H J p Y n V 0 I D E g T m F t Z S w 0 N n 0 m c X V v d D s s J n F 1 b 3 Q 7 U 2 V j d G l v b j E v d 2 M t c H J v Z H V j d C 1 l e H B v c n Q t M j E t M S 0 y M D I 1 L T E 3 M z c 0 N j M y M z M z N z Y v R 2 X D p G 5 k Z X J 0 Z X I g V H l w L n t B d H R y a W J 1 d C A x I F d l c n Q o Z S k s N D d 9 J n F 1 b 3 Q 7 L C Z x d W 9 0 O 1 N l Y 3 R p b 2 4 x L 3 d j L X B y b 2 R 1 Y 3 Q t Z X h w b 3 J 0 L T I x L T E t M j A y N S 0 x N z M 3 N D Y z M j M z M z c 2 L 0 d l w 6 R u Z G V y d G V y I F R 5 c C 5 7 Q X R 0 c m l i d X Q g M S B T a W N o d G J h c i w 0 O H 0 m c X V v d D s s J n F 1 b 3 Q 7 U 2 V j d G l v b j E v d 2 M t c H J v Z H V j d C 1 l e H B v c n Q t M j E t M S 0 y M D I 1 L T E 3 M z c 0 N j M y M z M z N z Y v R 2 X D p G 5 k Z X J 0 Z X I g V H l w L n t B d H R y a W J 1 d C A x I E d s b 2 J h b C w 0 O X 0 m c X V v d D s s J n F 1 b 3 Q 7 U 2 V j d G l v b j E v d 2 M t c H J v Z H V j d C 1 l e H B v c n Q t M j E t M S 0 y M D I 1 L T E 3 M z c 0 N j M y M z M z N z Y v R 2 X D p G 5 k Z X J 0 Z X I g V H l w L n t N Z X R h O i B h Z H B f Y 3 V z d G 9 t X 3 B y b 2 R 1 Y 3 R f Y X R 0 c m l i d X R l X z A s N T B 9 J n F 1 b 3 Q 7 L C Z x d W 9 0 O 1 N l Y 3 R p b 2 4 x L 3 d j L X B y b 2 R 1 Y 3 Q t Z X h w b 3 J 0 L T I x L T E t M j A y N S 0 x N z M 3 N D Y z M j M z M z c 2 L 0 d l w 6 R u Z G V y d G V y I F R 5 c C 5 7 T W V 0 Y T o g Y W R w X 2 N 1 c 3 R v b V 9 w c m 9 k d W N 0 X 2 F 0 d H J p Y n V 0 Z V 8 x L D U x f S Z x d W 9 0 O y w m c X V v d D t T Z W N 0 a W 9 u M S 9 3 Y y 1 w c m 9 k d W N 0 L W V 4 c G 9 y d C 0 y M S 0 x L T I w M j U t M T c z N z Q 2 M z I z M z M 3 N i 9 H Z c O k b m R l c n R l c i B U e X A u e 0 1 l d G E 6 I G F k c F 9 j d X N 0 b 2 1 f c H J v Z H V j d F 9 h d H R y a W J 1 d G V f M i w 1 M n 0 m c X V v d D s s J n F 1 b 3 Q 7 U 2 V j d G l v b j E v d 2 M t c H J v Z H V j d C 1 l e H B v c n Q t M j E t M S 0 y M D I 1 L T E 3 M z c 0 N j M y M z M z N z Y v R 2 X D p G 5 k Z X J 0 Z X I g V H l w L n t N Z X R h O i B h Z H B f Y 3 V z d G 9 t X 3 B y b 2 R 1 Y 3 R f Y X R 0 c m l i d X R l X z M s N T N 9 J n F 1 b 3 Q 7 L C Z x d W 9 0 O 1 N l Y 3 R p b 2 4 x L 3 d j L X B y b 2 R 1 Y 3 Q t Z X h w b 3 J 0 L T I x L T E t M j A y N S 0 x N z M 3 N D Y z M j M z M z c 2 L 0 d l w 6 R u Z G V y d G V y I F R 5 c C 5 7 T W V 0 Y T o g X 3 d w X 2 9 s Z F 9 k Y X R l L D U 0 f S Z x d W 9 0 O 1 0 s J n F 1 b 3 Q 7 U m V s Y X R p b 2 5 z a G l w S W 5 m b y Z x d W 9 0 O z p b X X 0 i I C 8 + P C 9 T d G F i b G V F b n R y a W V z P j w v S X R l b T 4 8 S X R l b T 4 8 S X R l b U x v Y 2 F 0 a W 9 u P j x J d G V t V H l w Z T 5 G b 3 J t d W x h P C 9 J d G V t V H l w Z T 4 8 S X R l b V B h d G g + U 2 V j d G l v b j E v d 2 M t c H J v Z H V j d C 1 l e H B v c n Q t M j E t M S 0 y M D I 1 L T E 3 M z c 0 N j M y M z M z N z Y v U X V l b G x l P C 9 J d G V t U G F 0 a D 4 8 L 0 l 0 Z W 1 M b 2 N h d G l v b j 4 8 U 3 R h Y m x l R W 5 0 c m l l c y A v P j w v S X R l b T 4 8 S X R l b T 4 8 S X R l b U x v Y 2 F 0 a W 9 u P j x J d G V t V H l w Z T 5 G b 3 J t d W x h P C 9 J d G V t V H l w Z T 4 8 S X R l b V B h d G g + U 2 V j d G l v b j E v d 2 M t c H J v Z H V j d C 1 l e H B v c n Q t M j E t M S 0 y M D I 1 L T E 3 M z c 0 N j M y M z M z N z Y v S C V D M y V C N m h l c i U y M G d l c 3 R 1 Z n R l J T I w S G V h Z G V y P C 9 J d G V t U G F 0 a D 4 8 L 0 l 0 Z W 1 M b 2 N h d G l v b j 4 8 U 3 R h Y m x l R W 5 0 c m l l c y A v P j w v S X R l b T 4 8 S X R l b T 4 8 S X R l b U x v Y 2 F 0 a W 9 u P j x J d G V t V H l w Z T 5 G b 3 J t d W x h P C 9 J d G V t V H l w Z T 4 8 S X R l b V B h d G g + U 2 V j d G l v b j E v d 2 M t c H J v Z H V j d C 1 l e H B v c n Q t M j E t M S 0 y M D I 1 L T E 3 M z c 0 N j M y M z M z N z Y v R 2 U l Q z M l Q T R u Z G V y d G V y J T I w V H l w P C 9 J d G V t U G F 0 a D 4 8 L 0 l 0 Z W 1 M b 2 N h d G l v b j 4 8 U 3 R h Y m x l R W 5 0 c m l l c y A v P j w v S X R l b T 4 8 L 0 l 0 Z W 1 z P j w v T G 9 j Y W x Q Y W N r Y W d l T W V 0 Y W R h d G F G a W x l P h Y A A A B Q S w U G A A A A A A A A A A A A A A A A A A A A A A A A J g E A A A E A A A D Q j J 3 f A R X R E Y x 6 A M B P w p f r A Q A A A E W R S Z W I 9 A N O i i h T p y U p 4 k 4 A A A A A A g A A A A A A E G Y A A A A B A A A g A A A A e A S Y C M v 2 j l g J K p / K y 4 x x 9 c Z 9 p X C 7 V G 9 r 1 k 2 B w + p d G 7 Y A A A A A D o A A A A A C A A A g A A A A 6 v J u d K r + h A 0 v p B N Z / w / 8 j 1 E h 2 k 2 d Z S u j K 4 U v Z s K q T v 9 Q A A A A L 2 D 2 W 1 m 2 C D t X N D p 6 g p V e g e Z g I i D w x / b q n 2 i Z x K E e D 5 T M 9 q v M X + 5 4 O F f t e R 5 t f Z d 8 W F l y j S + c Z P S c R V b 8 u 2 Y J T x M B l l w Q f H g u O J a 4 F H b A 2 o Z A A A A A E / g D 4 N 9 U e p R g 8 W N Z 9 k y e E 9 n Q 9 Q S J + F X f d / u z g R 3 p N + g g I J x g C 0 1 C b V / P w P c O X u P m S q Q X 0 4 Y M p G y O E p g b J i Q 0 P g = = < / D a t a M a s h u p > 
</file>

<file path=customXml/itemProps1.xml><?xml version="1.0" encoding="utf-8"?>
<ds:datastoreItem xmlns:ds="http://schemas.openxmlformats.org/officeDocument/2006/customXml" ds:itemID="{2CC4A6A7-8F79-42C2-80DD-DFFBDBDD00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29</vt:i4>
      </vt:variant>
    </vt:vector>
  </HeadingPairs>
  <TitlesOfParts>
    <vt:vector size="29" baseType="lpstr">
      <vt:lpstr>ALFA ROMEO</vt:lpstr>
      <vt:lpstr>ASTON MARTIN</vt:lpstr>
      <vt:lpstr>AUDI</vt:lpstr>
      <vt:lpstr>AU Carbon</vt:lpstr>
      <vt:lpstr>BENTLEY</vt:lpstr>
      <vt:lpstr>BMW</vt:lpstr>
      <vt:lpstr>BMW Carbon</vt:lpstr>
      <vt:lpstr>CHEVROLET</vt:lpstr>
      <vt:lpstr>CUPRA</vt:lpstr>
      <vt:lpstr>Dodge</vt:lpstr>
      <vt:lpstr>FERRARI</vt:lpstr>
      <vt:lpstr>FE Carbon</vt:lpstr>
      <vt:lpstr>JAGUAR</vt:lpstr>
      <vt:lpstr>JEEP</vt:lpstr>
      <vt:lpstr>LAMBORGHINI</vt:lpstr>
      <vt:lpstr>LA Carbon</vt:lpstr>
      <vt:lpstr>Lotus</vt:lpstr>
      <vt:lpstr>MASERATI</vt:lpstr>
      <vt:lpstr>MCLAREN</vt:lpstr>
      <vt:lpstr>MERCEDES</vt:lpstr>
      <vt:lpstr>MERCEDES Carbon</vt:lpstr>
      <vt:lpstr>NISSAN</vt:lpstr>
      <vt:lpstr>PAGANI</vt:lpstr>
      <vt:lpstr>Rolls Royce Cullinan</vt:lpstr>
      <vt:lpstr>PORSCHE</vt:lpstr>
      <vt:lpstr>TOYOTA</vt:lpstr>
      <vt:lpstr>Exhaust parts</vt:lpstr>
      <vt:lpstr>Carbon </vt:lpstr>
      <vt:lpstr>Exhaust system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Katharina Hünemeyer</dc:creator>
  <cp:lastModifiedBy>Marco Pometti</cp:lastModifiedBy>
  <cp:lastPrinted>2019-01-14T09:21:25Z</cp:lastPrinted>
  <dcterms:created xsi:type="dcterms:W3CDTF">2016-10-13T10:28:08Z</dcterms:created>
  <dcterms:modified xsi:type="dcterms:W3CDTF">2025-04-05T05:50:49Z</dcterms:modified>
</cp:coreProperties>
</file>