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estndev-gitpages\articles\data\"/>
    </mc:Choice>
  </mc:AlternateContent>
  <xr:revisionPtr revIDLastSave="0" documentId="13_ncr:1_{AC03B251-1CB6-456D-AA4E-BFE78AD68B51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oogle Trends - raw data" sheetId="6" r:id="rId1"/>
    <sheet name="Google Trends - avg by quarter" sheetId="7" r:id="rId2"/>
    <sheet name="synthetic view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C10" i="2"/>
  <c r="C8" i="2"/>
  <c r="F25" i="2" l="1"/>
  <c r="C26" i="2"/>
  <c r="F26" i="2"/>
  <c r="E26" i="2"/>
  <c r="D26" i="2"/>
  <c r="C27" i="2"/>
  <c r="F27" i="2"/>
  <c r="E27" i="2"/>
  <c r="D27" i="2"/>
  <c r="E25" i="2"/>
  <c r="D25" i="2"/>
  <c r="C25" i="2"/>
  <c r="C18" i="2"/>
  <c r="F18" i="2"/>
  <c r="E18" i="2"/>
  <c r="D18" i="2"/>
  <c r="C19" i="2"/>
  <c r="F19" i="2"/>
  <c r="E19" i="2"/>
  <c r="D19" i="2"/>
  <c r="D17" i="2"/>
  <c r="E17" i="2"/>
  <c r="F17" i="2"/>
  <c r="C17" i="2"/>
  <c r="F8" i="2"/>
  <c r="E8" i="2"/>
  <c r="D8" i="2"/>
  <c r="F7" i="2"/>
  <c r="E7" i="2"/>
  <c r="D7" i="2"/>
  <c r="C7" i="2"/>
  <c r="D10" i="2" l="1"/>
  <c r="E10" i="2"/>
  <c r="F10" i="2"/>
  <c r="E20" i="2"/>
  <c r="C28" i="2"/>
  <c r="F28" i="2"/>
  <c r="E28" i="2"/>
  <c r="D20" i="2"/>
  <c r="D28" i="2"/>
  <c r="C20" i="2"/>
  <c r="F20" i="2"/>
</calcChain>
</file>

<file path=xl/sharedStrings.xml><?xml version="1.0" encoding="utf-8"?>
<sst xmlns="http://schemas.openxmlformats.org/spreadsheetml/2006/main" count="60" uniqueCount="39">
  <si>
    <t xml:space="preserve"> Cypress  </t>
  </si>
  <si>
    <t xml:space="preserve"> Selenium </t>
  </si>
  <si>
    <t xml:space="preserve"> Playwright </t>
  </si>
  <si>
    <t xml:space="preserve">Github stars </t>
  </si>
  <si>
    <t>Followers on Twitter</t>
  </si>
  <si>
    <t xml:space="preserve"> Nightwatch </t>
  </si>
  <si>
    <t>raw values</t>
  </si>
  <si>
    <t>score/10, compared to the max value</t>
  </si>
  <si>
    <t>Stars on GitHub</t>
  </si>
  <si>
    <t>repartition upon sum</t>
  </si>
  <si>
    <t>Étiquettes de lignes</t>
  </si>
  <si>
    <t>Interest for Playwright</t>
  </si>
  <si>
    <t>Interest for Cypress</t>
  </si>
  <si>
    <t>Interest for Selenium.js</t>
  </si>
  <si>
    <t>Interest for Nightwatch.js</t>
  </si>
  <si>
    <t>2020</t>
  </si>
  <si>
    <t>Q2</t>
  </si>
  <si>
    <t>Q3</t>
  </si>
  <si>
    <t>Q4</t>
  </si>
  <si>
    <t>2021</t>
  </si>
  <si>
    <t>Q1</t>
  </si>
  <si>
    <t>2022</t>
  </si>
  <si>
    <t>2023</t>
  </si>
  <si>
    <t>Semaine</t>
  </si>
  <si>
    <t>Total général</t>
  </si>
  <si>
    <t>Interest over time on Google Trends (Q2 2023)</t>
  </si>
  <si>
    <t>Cypress</t>
  </si>
  <si>
    <t>Nightwatch</t>
  </si>
  <si>
    <t>Playwright</t>
  </si>
  <si>
    <t>Selenium.js</t>
  </si>
  <si>
    <t>Interest over time on Google Trends (Q2 2022)</t>
  </si>
  <si>
    <t>Interest, on Google Search (Q2 2023)</t>
  </si>
  <si>
    <t>NPM weekly downloads (june 2023)</t>
  </si>
  <si>
    <t>NPM weekly downloads (june 2022)</t>
  </si>
  <si>
    <t>NPM weekly downloads (06/2023)</t>
  </si>
  <si>
    <t>Downloads on NPM (06/2023)</t>
  </si>
  <si>
    <t>evolution in 1 year</t>
  </si>
  <si>
    <t>Interest over time on Google</t>
  </si>
  <si>
    <t xml:space="preserve">NPM weekly downloads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</si>
</sst>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vertical="center"/>
    </xf>
    <xf numFmtId="1" fontId="0" fillId="0" borderId="0" xfId="42" applyNumberFormat="1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colors>
    <mruColors>
      <color rgb="FFCC0000"/>
      <color rgb="FF02B6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[popularity-of-tools.xlsx]Google Trends - avg by quarter!Tableau croisé dynamique4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prstDash val="dash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prstDash val="sysDash"/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prstDash val="sysDash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prstDash val="sysDot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270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prstDash val="sysDash"/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prstDash val="sysDot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270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'Google Trends - avg by quarter'!$B$3</c:f>
              <c:strCache>
                <c:ptCount val="1"/>
                <c:pt idx="0">
                  <c:v>Interest for Cypress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marker>
          <c:cat>
            <c:multiLvlStrRef>
              <c:f>'Google Trends - avg by quarter'!$A$4:$A$21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1">
                    <c:v>2023</c:v>
                  </c:pt>
                </c:lvl>
              </c:multiLvlStrCache>
            </c:multiLvlStrRef>
          </c:cat>
          <c:val>
            <c:numRef>
              <c:f>'Google Trends - avg by quarter'!$B$4:$B$21</c:f>
              <c:numCache>
                <c:formatCode>0.0</c:formatCode>
                <c:ptCount val="13"/>
                <c:pt idx="0">
                  <c:v>55.5</c:v>
                </c:pt>
                <c:pt idx="1">
                  <c:v>54.46153846153846</c:v>
                </c:pt>
                <c:pt idx="2">
                  <c:v>42.384615384615387</c:v>
                </c:pt>
                <c:pt idx="3">
                  <c:v>44.384615384615387</c:v>
                </c:pt>
                <c:pt idx="4">
                  <c:v>50.692307692307693</c:v>
                </c:pt>
                <c:pt idx="5">
                  <c:v>56.384615384615387</c:v>
                </c:pt>
                <c:pt idx="6">
                  <c:v>50.07692307692308</c:v>
                </c:pt>
                <c:pt idx="7">
                  <c:v>75.84615384615384</c:v>
                </c:pt>
                <c:pt idx="8">
                  <c:v>85.461538461538467</c:v>
                </c:pt>
                <c:pt idx="9">
                  <c:v>89</c:v>
                </c:pt>
                <c:pt idx="10">
                  <c:v>73.615384615384613</c:v>
                </c:pt>
                <c:pt idx="11">
                  <c:v>83.538461538461533</c:v>
                </c:pt>
                <c:pt idx="12">
                  <c:v>71.666666666666671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8-4B6C-94F1-69DFEDA6780A}"/>
            </c:ext>
          </c:extLst>
        </c:ser>
        <c:ser>
          <c:idx val="1"/>
          <c:order val="1"/>
          <c:tx>
            <c:strRef>
              <c:f>'Google Trends - avg by quarter'!$C$3</c:f>
              <c:strCache>
                <c:ptCount val="1"/>
                <c:pt idx="0">
                  <c:v>Interest for Nightwatch.js</c:v>
                </c:pt>
              </c:strCache>
            </c:strRef>
          </c:tx>
          <c:spPr>
            <a:ln w="127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'Google Trends - avg by quarter'!$A$4:$A$21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1">
                    <c:v>2023</c:v>
                  </c:pt>
                </c:lvl>
              </c:multiLvlStrCache>
            </c:multiLvlStrRef>
          </c:cat>
          <c:val>
            <c:numRef>
              <c:f>'Google Trends - avg by quarter'!$C$4:$C$21</c:f>
              <c:numCache>
                <c:formatCode>0.0</c:formatCode>
                <c:ptCount val="13"/>
                <c:pt idx="0">
                  <c:v>1.5</c:v>
                </c:pt>
                <c:pt idx="1">
                  <c:v>0.76923076923076927</c:v>
                </c:pt>
                <c:pt idx="2">
                  <c:v>1.4615384615384615</c:v>
                </c:pt>
                <c:pt idx="3">
                  <c:v>1.3076923076923077</c:v>
                </c:pt>
                <c:pt idx="4">
                  <c:v>2.4615384615384617</c:v>
                </c:pt>
                <c:pt idx="5">
                  <c:v>1.3076923076923077</c:v>
                </c:pt>
                <c:pt idx="6">
                  <c:v>2.3846153846153846</c:v>
                </c:pt>
                <c:pt idx="7">
                  <c:v>2.5384615384615383</c:v>
                </c:pt>
                <c:pt idx="8">
                  <c:v>1.2307692307692308</c:v>
                </c:pt>
                <c:pt idx="9">
                  <c:v>2.9230769230769229</c:v>
                </c:pt>
                <c:pt idx="10">
                  <c:v>0</c:v>
                </c:pt>
                <c:pt idx="11">
                  <c:v>1.3846153846153846</c:v>
                </c:pt>
                <c:pt idx="12">
                  <c:v>1.4444444444444444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B6C-94F1-69DFEDA6780A}"/>
            </c:ext>
          </c:extLst>
        </c:ser>
        <c:ser>
          <c:idx val="2"/>
          <c:order val="2"/>
          <c:tx>
            <c:strRef>
              <c:f>'Google Trends - avg by quarter'!$D$3</c:f>
              <c:strCache>
                <c:ptCount val="1"/>
                <c:pt idx="0">
                  <c:v>Interest for Playwright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dash"/>
                <a:round/>
              </a:ln>
              <a:effectLst/>
            </c:spPr>
          </c:marker>
          <c:cat>
            <c:multiLvlStrRef>
              <c:f>'Google Trends - avg by quarter'!$A$4:$A$21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1">
                    <c:v>2023</c:v>
                  </c:pt>
                </c:lvl>
              </c:multiLvlStrCache>
            </c:multiLvlStrRef>
          </c:cat>
          <c:val>
            <c:numRef>
              <c:f>'Google Trends - avg by quarter'!$D$4:$D$21</c:f>
              <c:numCache>
                <c:formatCode>0.0</c:formatCode>
                <c:ptCount val="13"/>
                <c:pt idx="0">
                  <c:v>4</c:v>
                </c:pt>
                <c:pt idx="1">
                  <c:v>1.6153846153846154</c:v>
                </c:pt>
                <c:pt idx="2">
                  <c:v>4.615384615384615</c:v>
                </c:pt>
                <c:pt idx="3">
                  <c:v>3.5384615384615383</c:v>
                </c:pt>
                <c:pt idx="4">
                  <c:v>4.7692307692307692</c:v>
                </c:pt>
                <c:pt idx="5">
                  <c:v>3.3846153846153846</c:v>
                </c:pt>
                <c:pt idx="6">
                  <c:v>6.6923076923076925</c:v>
                </c:pt>
                <c:pt idx="7">
                  <c:v>13.461538461538462</c:v>
                </c:pt>
                <c:pt idx="8">
                  <c:v>18.53846153846154</c:v>
                </c:pt>
                <c:pt idx="9">
                  <c:v>21.692307692307693</c:v>
                </c:pt>
                <c:pt idx="10">
                  <c:v>26.384615384615383</c:v>
                </c:pt>
                <c:pt idx="11">
                  <c:v>37.07692307692308</c:v>
                </c:pt>
                <c:pt idx="12">
                  <c:v>34.777777777777779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8-4B6C-94F1-69DFEDA6780A}"/>
            </c:ext>
          </c:extLst>
        </c:ser>
        <c:ser>
          <c:idx val="3"/>
          <c:order val="3"/>
          <c:tx>
            <c:strRef>
              <c:f>'Google Trends - avg by quarter'!$E$3</c:f>
              <c:strCache>
                <c:ptCount val="1"/>
                <c:pt idx="0">
                  <c:v>Interest for Selenium.js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ysDot"/>
                <a:round/>
              </a:ln>
              <a:effectLst/>
            </c:spPr>
          </c:marker>
          <c:cat>
            <c:multiLvlStrRef>
              <c:f>'Google Trends - avg by quarter'!$A$4:$A$21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1">
                    <c:v>2023</c:v>
                  </c:pt>
                </c:lvl>
              </c:multiLvlStrCache>
            </c:multiLvlStrRef>
          </c:cat>
          <c:val>
            <c:numRef>
              <c:f>'Google Trends - avg by quarter'!$E$4:$E$21</c:f>
              <c:numCache>
                <c:formatCode>0.0</c:formatCode>
                <c:ptCount val="13"/>
                <c:pt idx="0">
                  <c:v>2.75</c:v>
                </c:pt>
                <c:pt idx="1">
                  <c:v>0.61538461538461542</c:v>
                </c:pt>
                <c:pt idx="2">
                  <c:v>3.4615384615384617</c:v>
                </c:pt>
                <c:pt idx="3">
                  <c:v>5</c:v>
                </c:pt>
                <c:pt idx="4">
                  <c:v>2.4615384615384617</c:v>
                </c:pt>
                <c:pt idx="5">
                  <c:v>2.8461538461538463</c:v>
                </c:pt>
                <c:pt idx="6">
                  <c:v>1.3846153846153846</c:v>
                </c:pt>
                <c:pt idx="7">
                  <c:v>2.3076923076923075</c:v>
                </c:pt>
                <c:pt idx="8">
                  <c:v>1.0769230769230769</c:v>
                </c:pt>
                <c:pt idx="9">
                  <c:v>2.3076923076923075</c:v>
                </c:pt>
                <c:pt idx="10">
                  <c:v>3.8461538461538463</c:v>
                </c:pt>
                <c:pt idx="11">
                  <c:v>3.0769230769230771</c:v>
                </c:pt>
                <c:pt idx="12">
                  <c:v>2.5555555555555554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8-4B6C-94F1-69DFEDA6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9459343"/>
        <c:axId val="199462703"/>
      </c:lineChart>
      <c:catAx>
        <c:axId val="1994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62703"/>
        <c:crosses val="autoZero"/>
        <c:auto val="1"/>
        <c:lblAlgn val="ctr"/>
        <c:lblOffset val="100"/>
        <c:noMultiLvlLbl val="0"/>
      </c:catAx>
      <c:valAx>
        <c:axId val="199462703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93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4212245329856"/>
          <c:y val="0.19444635092255258"/>
          <c:w val="0.5972048558558406"/>
          <c:h val="0.60314709914991982"/>
        </c:manualLayout>
      </c:layout>
      <c:radarChart>
        <c:radarStyle val="marker"/>
        <c:varyColors val="0"/>
        <c:ser>
          <c:idx val="0"/>
          <c:order val="0"/>
          <c:tx>
            <c:strRef>
              <c:f>'synthetic view'!$C$16</c:f>
              <c:strCache>
                <c:ptCount val="1"/>
                <c:pt idx="0">
                  <c:v> Cypress  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'synthetic view'!$B$17:$B$20</c:f>
              <c:strCache>
                <c:ptCount val="4"/>
                <c:pt idx="0">
                  <c:v>NPM weekly downloads (06/2023)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 (Q2 2023)</c:v>
                </c:pt>
              </c:strCache>
            </c:strRef>
          </c:cat>
          <c:val>
            <c:numRef>
              <c:f>'synthetic view'!$C$17:$C$20</c:f>
              <c:numCache>
                <c:formatCode>General</c:formatCode>
                <c:ptCount val="4"/>
                <c:pt idx="0">
                  <c:v>100</c:v>
                </c:pt>
                <c:pt idx="1">
                  <c:v>85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5-46ED-A9C0-A80215A5BF35}"/>
            </c:ext>
          </c:extLst>
        </c:ser>
        <c:ser>
          <c:idx val="1"/>
          <c:order val="1"/>
          <c:tx>
            <c:strRef>
              <c:f>'synthetic view'!$F$16</c:f>
              <c:strCache>
                <c:ptCount val="1"/>
                <c:pt idx="0">
                  <c:v> Selenium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'synthetic view'!$B$17:$B$20</c:f>
              <c:strCache>
                <c:ptCount val="4"/>
                <c:pt idx="0">
                  <c:v>NPM weekly downloads (06/2023)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 (Q2 2023)</c:v>
                </c:pt>
              </c:strCache>
            </c:strRef>
          </c:cat>
          <c:val>
            <c:numRef>
              <c:f>'synthetic view'!$F$17:$F$20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100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5-46ED-A9C0-A80215A5BF35}"/>
            </c:ext>
          </c:extLst>
        </c:ser>
        <c:ser>
          <c:idx val="2"/>
          <c:order val="2"/>
          <c:tx>
            <c:strRef>
              <c:f>'synthetic view'!$E$16</c:f>
              <c:strCache>
                <c:ptCount val="1"/>
                <c:pt idx="0">
                  <c:v> Playwright 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dash"/>
              <a:round/>
              <a:tailEnd type="none"/>
            </a:ln>
            <a:effectLst/>
          </c:spPr>
          <c:marker>
            <c:symbol val="none"/>
          </c:marker>
          <c:cat>
            <c:strRef>
              <c:f>'synthetic view'!$B$17:$B$20</c:f>
              <c:strCache>
                <c:ptCount val="4"/>
                <c:pt idx="0">
                  <c:v>NPM weekly downloads (06/2023)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 (Q2 2023)</c:v>
                </c:pt>
              </c:strCache>
            </c:strRef>
          </c:cat>
          <c:val>
            <c:numRef>
              <c:f>'synthetic view'!$E$17:$E$20</c:f>
              <c:numCache>
                <c:formatCode>General</c:formatCode>
                <c:ptCount val="4"/>
                <c:pt idx="0">
                  <c:v>42</c:v>
                </c:pt>
                <c:pt idx="1">
                  <c:v>100</c:v>
                </c:pt>
                <c:pt idx="2">
                  <c:v>40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5-46ED-A9C0-A80215A5BF35}"/>
            </c:ext>
          </c:extLst>
        </c:ser>
        <c:ser>
          <c:idx val="3"/>
          <c:order val="3"/>
          <c:tx>
            <c:strRef>
              <c:f>'synthetic view'!$D$16</c:f>
              <c:strCache>
                <c:ptCount val="1"/>
                <c:pt idx="0">
                  <c:v> Nightwatch 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'synthetic view'!$B$17:$B$20</c:f>
              <c:strCache>
                <c:ptCount val="4"/>
                <c:pt idx="0">
                  <c:v>NPM weekly downloads (06/2023)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 (Q2 2023)</c:v>
                </c:pt>
              </c:strCache>
            </c:strRef>
          </c:cat>
          <c:val>
            <c:numRef>
              <c:f>'synthetic view'!$D$17:$D$20</c:f>
              <c:numCache>
                <c:formatCode>General</c:formatCode>
                <c:ptCount val="4"/>
                <c:pt idx="0">
                  <c:v>4</c:v>
                </c:pt>
                <c:pt idx="1">
                  <c:v>23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5-46ED-A9C0-A80215A5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49600"/>
        <c:axId val="1004648640"/>
      </c:radarChart>
      <c:catAx>
        <c:axId val="10046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48640"/>
        <c:crosses val="autoZero"/>
        <c:auto val="1"/>
        <c:lblAlgn val="ctr"/>
        <c:lblOffset val="100"/>
        <c:noMultiLvlLbl val="0"/>
      </c:catAx>
      <c:valAx>
        <c:axId val="10046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53634126470523"/>
          <c:y val="4.2785599561248874E-2"/>
          <c:w val="0.3058232505834918"/>
          <c:h val="0.23184173620088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63103440566553"/>
          <c:y val="3.8695189503688956E-2"/>
          <c:w val="0.63204646681073029"/>
          <c:h val="0.6658565421200688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'synthetic view'!$C$24</c:f>
              <c:strCache>
                <c:ptCount val="1"/>
                <c:pt idx="0">
                  <c:v> Cypress  </c:v>
                </c:pt>
              </c:strCache>
            </c:strRef>
          </c:tx>
          <c:spPr>
            <a:solidFill>
              <a:schemeClr val="accent1">
                <a:lumMod val="75000"/>
                <a:alpha val="69804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view'!$B$25:$B$28</c:f>
              <c:strCache>
                <c:ptCount val="4"/>
                <c:pt idx="0">
                  <c:v>Downloads on NPM (06/2023)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 (Q2 2023)</c:v>
                </c:pt>
              </c:strCache>
            </c:strRef>
          </c:cat>
          <c:val>
            <c:numRef>
              <c:f>'synthetic view'!$C$25:$C$28</c:f>
              <c:numCache>
                <c:formatCode>General</c:formatCode>
                <c:ptCount val="4"/>
                <c:pt idx="0">
                  <c:v>54</c:v>
                </c:pt>
                <c:pt idx="1">
                  <c:v>33</c:v>
                </c:pt>
                <c:pt idx="2">
                  <c:v>38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6-4E95-9D4F-809B536A4E75}"/>
            </c:ext>
          </c:extLst>
        </c:ser>
        <c:ser>
          <c:idx val="1"/>
          <c:order val="1"/>
          <c:tx>
            <c:strRef>
              <c:f>'synthetic view'!$D$24</c:f>
              <c:strCache>
                <c:ptCount val="1"/>
                <c:pt idx="0">
                  <c:v> Nightwatch </c:v>
                </c:pt>
              </c:strCache>
            </c:strRef>
          </c:tx>
          <c:spPr>
            <a:solidFill>
              <a:srgbClr val="00B050">
                <a:alpha val="70000"/>
              </a:srgb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view'!$B$25:$B$28</c:f>
              <c:strCache>
                <c:ptCount val="4"/>
                <c:pt idx="0">
                  <c:v>Downloads on NPM (06/2023)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 (Q2 2023)</c:v>
                </c:pt>
              </c:strCache>
            </c:strRef>
          </c:cat>
          <c:val>
            <c:numRef>
              <c:f>'synthetic view'!$D$25:$D$28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6-4E95-9D4F-809B536A4E75}"/>
            </c:ext>
          </c:extLst>
        </c:ser>
        <c:ser>
          <c:idx val="2"/>
          <c:order val="2"/>
          <c:tx>
            <c:strRef>
              <c:f>'synthetic view'!$E$24</c:f>
              <c:strCache>
                <c:ptCount val="1"/>
                <c:pt idx="0">
                  <c:v> Playwright </c:v>
                </c:pt>
              </c:strCache>
            </c:strRef>
          </c:tx>
          <c:spPr>
            <a:solidFill>
              <a:srgbClr val="CC0000">
                <a:alpha val="69804"/>
              </a:srgb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view'!$B$25:$B$28</c:f>
              <c:strCache>
                <c:ptCount val="4"/>
                <c:pt idx="0">
                  <c:v>Downloads on NPM (06/2023)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 (Q2 2023)</c:v>
                </c:pt>
              </c:strCache>
            </c:strRef>
          </c:cat>
          <c:val>
            <c:numRef>
              <c:f>'synthetic view'!$E$25:$E$28</c:f>
              <c:numCache>
                <c:formatCode>General</c:formatCode>
                <c:ptCount val="4"/>
                <c:pt idx="0">
                  <c:v>23</c:v>
                </c:pt>
                <c:pt idx="1">
                  <c:v>39</c:v>
                </c:pt>
                <c:pt idx="2">
                  <c:v>17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6-4E95-9D4F-809B536A4E75}"/>
            </c:ext>
          </c:extLst>
        </c:ser>
        <c:ser>
          <c:idx val="3"/>
          <c:order val="3"/>
          <c:tx>
            <c:strRef>
              <c:f>'synthetic view'!$F$24</c:f>
              <c:strCache>
                <c:ptCount val="1"/>
                <c:pt idx="0">
                  <c:v> Selenium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view'!$B$25:$B$28</c:f>
              <c:strCache>
                <c:ptCount val="4"/>
                <c:pt idx="0">
                  <c:v>Downloads on NPM (06/2023)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 (Q2 2023)</c:v>
                </c:pt>
              </c:strCache>
            </c:strRef>
          </c:cat>
          <c:val>
            <c:numRef>
              <c:f>'synthetic view'!$F$25:$F$28</c:f>
              <c:numCache>
                <c:formatCode>General</c:formatCode>
                <c:ptCount val="4"/>
                <c:pt idx="0">
                  <c:v>23</c:v>
                </c:pt>
                <c:pt idx="1">
                  <c:v>21</c:v>
                </c:pt>
                <c:pt idx="2">
                  <c:v>42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6-4E95-9D4F-809B536A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100"/>
        <c:axId val="1004649600"/>
        <c:axId val="1004648640"/>
      </c:barChart>
      <c:catAx>
        <c:axId val="1004649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1004648640"/>
        <c:crosses val="autoZero"/>
        <c:auto val="1"/>
        <c:lblAlgn val="ctr"/>
        <c:lblOffset val="100"/>
        <c:noMultiLvlLbl val="0"/>
      </c:catAx>
      <c:valAx>
        <c:axId val="10046486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046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2687099627135"/>
          <c:y val="0.75154128456504188"/>
          <c:w val="0.70305343102124507"/>
          <c:h val="7.737374970077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evolution in 1 year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'synthetic view'!$B$10</c:f>
              <c:strCache>
                <c:ptCount val="1"/>
                <c:pt idx="0">
                  <c:v>Interest over time on 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'synthetic view'!$C$2:$F$2</c:f>
              <c:strCache>
                <c:ptCount val="4"/>
                <c:pt idx="0">
                  <c:v> Cypress  </c:v>
                </c:pt>
                <c:pt idx="1">
                  <c:v> Nightwatch </c:v>
                </c:pt>
                <c:pt idx="2">
                  <c:v> Playwright </c:v>
                </c:pt>
                <c:pt idx="3">
                  <c:v> Selenium </c:v>
                </c:pt>
              </c:strCache>
            </c:strRef>
          </c:cat>
          <c:val>
            <c:numRef>
              <c:f>'synthetic view'!$C$10:$F$10</c:f>
              <c:numCache>
                <c:formatCode>0.00</c:formatCode>
                <c:ptCount val="4"/>
                <c:pt idx="0">
                  <c:v>-13.794871794871796</c:v>
                </c:pt>
                <c:pt idx="1">
                  <c:v>0.21367521367521358</c:v>
                </c:pt>
                <c:pt idx="2">
                  <c:v>16.239316239316238</c:v>
                </c:pt>
                <c:pt idx="3">
                  <c:v>1.4786324786324785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F-47F1-884E-F5498247F4F0}"/>
            </c:ext>
          </c:extLst>
        </c:ser>
        <c:ser>
          <c:idx val="1"/>
          <c:order val="1"/>
          <c:tx>
            <c:strRef>
              <c:f>'synthetic view'!$B$11</c:f>
              <c:strCache>
                <c:ptCount val="1"/>
                <c:pt idx="0">
                  <c:v>NPM weekly downloads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'synthetic view'!$C$2:$F$2</c:f>
              <c:strCache>
                <c:ptCount val="4"/>
                <c:pt idx="0">
                  <c:v> Cypress  </c:v>
                </c:pt>
                <c:pt idx="1">
                  <c:v> Nightwatch </c:v>
                </c:pt>
                <c:pt idx="2">
                  <c:v> Playwright </c:v>
                </c:pt>
                <c:pt idx="3">
                  <c:v> Selenium </c:v>
                </c:pt>
              </c:strCache>
            </c:strRef>
          </c:cat>
          <c:val>
            <c:numRef>
              <c:f>'synthetic view'!$C$11:$F$11</c:f>
              <c:numCache>
                <c:formatCode>0</c:formatCode>
                <c:ptCount val="4"/>
                <c:pt idx="0">
                  <c:v>21.813104887627951</c:v>
                </c:pt>
                <c:pt idx="1">
                  <c:v>-8.261673270966952</c:v>
                </c:pt>
                <c:pt idx="2">
                  <c:v>226.96226934728725</c:v>
                </c:pt>
                <c:pt idx="3">
                  <c:v>-22.40014617690721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F-47F1-884E-F5498247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7674496"/>
        <c:axId val="507674976"/>
      </c:barChart>
      <c:catAx>
        <c:axId val="5076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674976"/>
        <c:crosses val="autoZero"/>
        <c:auto val="1"/>
        <c:lblAlgn val="ctr"/>
        <c:lblOffset val="100"/>
        <c:noMultiLvlLbl val="0"/>
      </c:catAx>
      <c:valAx>
        <c:axId val="5076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6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hyperlink" Target="https://github.com/topics/playwright" TargetMode="External"/><Relationship Id="rId12" Type="http://schemas.openxmlformats.org/officeDocument/2006/relationships/image" Target="../media/image10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svg"/><Relationship Id="rId1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hyperlink" Target="https://github.com/topics/playwright" TargetMode="External"/><Relationship Id="rId11" Type="http://schemas.openxmlformats.org/officeDocument/2006/relationships/image" Target="../media/image10.svg"/><Relationship Id="rId5" Type="http://schemas.openxmlformats.org/officeDocument/2006/relationships/image" Target="../media/image13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21</xdr:row>
      <xdr:rowOff>114299</xdr:rowOff>
    </xdr:from>
    <xdr:to>
      <xdr:col>4</xdr:col>
      <xdr:colOff>1466850</xdr:colOff>
      <xdr:row>47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7FC8A3-0FE4-43C3-A172-2552E8153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196851</xdr:colOff>
      <xdr:row>1</xdr:row>
      <xdr:rowOff>0</xdr:rowOff>
    </xdr:from>
    <xdr:to>
      <xdr:col>14</xdr:col>
      <xdr:colOff>546100</xdr:colOff>
      <xdr:row>36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320BDB-0FC8-18D5-E5EA-41203D81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654050</xdr:colOff>
      <xdr:row>17</xdr:row>
      <xdr:rowOff>38273</xdr:rowOff>
    </xdr:from>
    <xdr:to>
      <xdr:col>7</xdr:col>
      <xdr:colOff>245154</xdr:colOff>
      <xdr:row>19</xdr:row>
      <xdr:rowOff>29973</xdr:rowOff>
    </xdr:to>
    <xdr:pic>
      <xdr:nvPicPr>
        <xdr:cNvPr id="3" name="Image 2" descr="Depuis septembre 2015">
          <a:extLst>
            <a:ext uri="{FF2B5EF4-FFF2-40B4-BE49-F238E27FC236}">
              <a16:creationId xmlns:a16="http://schemas.microsoft.com/office/drawing/2014/main" id="{839BBED5-FC66-4312-EA44-9964C465C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50" y="2800523"/>
          <a:ext cx="353104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698500</xdr:colOff>
      <xdr:row>17</xdr:row>
      <xdr:rowOff>44450</xdr:rowOff>
    </xdr:from>
    <xdr:to>
      <xdr:col>13</xdr:col>
      <xdr:colOff>296500</xdr:colOff>
      <xdr:row>19</xdr:row>
      <xdr:rowOff>36150</xdr:rowOff>
    </xdr:to>
    <xdr:pic>
      <xdr:nvPicPr>
        <xdr:cNvPr id="4" name="Image 3" descr="undefined">
          <a:extLst>
            <a:ext uri="{FF2B5EF4-FFF2-40B4-BE49-F238E27FC236}">
              <a16:creationId xmlns:a16="http://schemas.microsoft.com/office/drawing/2014/main" id="{6A99D127-3168-7DF2-D04C-6A8E41287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6300" y="2806700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425450</xdr:colOff>
      <xdr:row>6</xdr:row>
      <xdr:rowOff>165101</xdr:rowOff>
    </xdr:from>
    <xdr:to>
      <xdr:col>9</xdr:col>
      <xdr:colOff>383450</xdr:colOff>
      <xdr:row>8</xdr:row>
      <xdr:rowOff>78256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8E10BF3-B837-0DEE-19F4-85D9E43AE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5250" y="1085851"/>
          <a:ext cx="720000" cy="28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107950</xdr:colOff>
      <xdr:row>29</xdr:row>
      <xdr:rowOff>114300</xdr:rowOff>
    </xdr:from>
    <xdr:to>
      <xdr:col>9</xdr:col>
      <xdr:colOff>545788</xdr:colOff>
      <xdr:row>31</xdr:row>
      <xdr:rowOff>106000</xdr:rowOff>
    </xdr:to>
    <xdr:pic>
      <xdr:nvPicPr>
        <xdr:cNvPr id="6" name="Image 5" descr="Logo de Twitter">
          <a:extLst>
            <a:ext uri="{FF2B5EF4-FFF2-40B4-BE49-F238E27FC236}">
              <a16:creationId xmlns:a16="http://schemas.microsoft.com/office/drawing/2014/main" id="{48CCF060-FFBA-DB7D-F592-13DF55CA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9750" y="5270500"/>
          <a:ext cx="437838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120650</xdr:rowOff>
    </xdr:to>
    <xdr:sp macro="" textlink="">
      <xdr:nvSpPr>
        <xdr:cNvPr id="2054" name="AutoShape 6" descr="Fast and reliable end-to-end testing for modern web apps | Playwright">
          <a:extLst>
            <a:ext uri="{FF2B5EF4-FFF2-40B4-BE49-F238E27FC236}">
              <a16:creationId xmlns:a16="http://schemas.microsoft.com/office/drawing/2014/main" id="{A2F05D92-07B6-2373-58DB-B6C7905B2289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520700</xdr:colOff>
      <xdr:row>7</xdr:row>
      <xdr:rowOff>69850</xdr:rowOff>
    </xdr:from>
    <xdr:to>
      <xdr:col>14</xdr:col>
      <xdr:colOff>158750</xdr:colOff>
      <xdr:row>9</xdr:row>
      <xdr:rowOff>101600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0292F56-E2EF-BCFD-6786-E9AC18599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1252200" y="117475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13</xdr:col>
      <xdr:colOff>576725</xdr:colOff>
      <xdr:row>10</xdr:row>
      <xdr:rowOff>152400</xdr:rowOff>
    </xdr:from>
    <xdr:to>
      <xdr:col>14</xdr:col>
      <xdr:colOff>102725</xdr:colOff>
      <xdr:row>12</xdr:row>
      <xdr:rowOff>72100</xdr:rowOff>
    </xdr:to>
    <xdr:pic>
      <xdr:nvPicPr>
        <xdr:cNvPr id="10" name="Graphique 9">
          <a:extLst>
            <a:ext uri="{FF2B5EF4-FFF2-40B4-BE49-F238E27FC236}">
              <a16:creationId xmlns:a16="http://schemas.microsoft.com/office/drawing/2014/main" id="{A203A400-DED6-4BBE-8B3B-95206156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308225" y="16256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621811</xdr:colOff>
      <xdr:row>4</xdr:row>
      <xdr:rowOff>44322</xdr:rowOff>
    </xdr:from>
    <xdr:to>
      <xdr:col>14</xdr:col>
      <xdr:colOff>145561</xdr:colOff>
      <xdr:row>5</xdr:row>
      <xdr:rowOff>165104</xdr:rowOff>
    </xdr:to>
    <xdr:pic>
      <xdr:nvPicPr>
        <xdr:cNvPr id="12" name="Image 11" descr="Selenium">
          <a:extLst>
            <a:ext uri="{FF2B5EF4-FFF2-40B4-BE49-F238E27FC236}">
              <a16:creationId xmlns:a16="http://schemas.microsoft.com/office/drawing/2014/main" id="{28607CE7-8EAB-4D05-FCA7-7D604D59D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3446" y="996822"/>
          <a:ext cx="285750" cy="311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576725</xdr:colOff>
      <xdr:row>2</xdr:row>
      <xdr:rowOff>107950</xdr:rowOff>
    </xdr:from>
    <xdr:to>
      <xdr:col>14</xdr:col>
      <xdr:colOff>102725</xdr:colOff>
      <xdr:row>4</xdr:row>
      <xdr:rowOff>27650</xdr:rowOff>
    </xdr:to>
    <xdr:pic>
      <xdr:nvPicPr>
        <xdr:cNvPr id="16" name="Graphique 15">
          <a:extLst>
            <a:ext uri="{FF2B5EF4-FFF2-40B4-BE49-F238E27FC236}">
              <a16:creationId xmlns:a16="http://schemas.microsoft.com/office/drawing/2014/main" id="{AF6C331B-6CF0-632B-B51A-E0A691A9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308225" y="476250"/>
          <a:ext cx="288000" cy="288000"/>
        </a:xfrm>
        <a:prstGeom prst="rect">
          <a:avLst/>
        </a:prstGeom>
      </xdr:spPr>
    </xdr:pic>
    <xdr:clientData/>
  </xdr:twoCellAnchor>
  <xdr:twoCellAnchor>
    <xdr:from>
      <xdr:col>0</xdr:col>
      <xdr:colOff>250999</xdr:colOff>
      <xdr:row>28</xdr:row>
      <xdr:rowOff>88761</xdr:rowOff>
    </xdr:from>
    <xdr:to>
      <xdr:col>9</xdr:col>
      <xdr:colOff>618392</xdr:colOff>
      <xdr:row>50</xdr:row>
      <xdr:rowOff>10746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1E95C43-D4D5-4A5E-92F8-71BECB1B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736356</xdr:colOff>
      <xdr:row>37</xdr:row>
      <xdr:rowOff>102577</xdr:rowOff>
    </xdr:from>
    <xdr:to>
      <xdr:col>15</xdr:col>
      <xdr:colOff>736356</xdr:colOff>
      <xdr:row>51</xdr:row>
      <xdr:rowOff>52754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5072EF0-6A2C-8599-BB58-F055BDCBF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0.06976</cdr:x>
      <cdr:y>0.13641</cdr:y>
    </cdr:from>
    <cdr:to>
      <cdr:x>0.10057</cdr:x>
      <cdr:y>0.19974</cdr:y>
    </cdr:to>
    <cdr:pic>
      <cdr:nvPicPr>
        <cdr:cNvPr id="18" name="Image 17" descr="Depuis septembre 2015">
          <a:extLst xmlns:a="http://schemas.openxmlformats.org/drawingml/2006/main">
            <a:ext uri="{FF2B5EF4-FFF2-40B4-BE49-F238E27FC236}">
              <a16:creationId xmlns:a16="http://schemas.microsoft.com/office/drawing/2014/main" id="{C0A0D5C5-0BA3-6DE7-B84C-A23D871609B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45799" y="561062"/>
          <a:ext cx="329390" cy="26047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0.03078</cdr:x>
      <cdr:y>0.50462</cdr:y>
    </cdr:from>
    <cdr:to>
      <cdr:x>0.06219</cdr:x>
      <cdr:y>0.56793</cdr:y>
    </cdr:to>
    <cdr:pic>
      <cdr:nvPicPr>
        <cdr:cNvPr id="19" name="Image 18" descr="undefined">
          <a:extLst xmlns:a="http://schemas.openxmlformats.org/drawingml/2006/main">
            <a:ext uri="{FF2B5EF4-FFF2-40B4-BE49-F238E27FC236}">
              <a16:creationId xmlns:a16="http://schemas.microsoft.com/office/drawing/2014/main" id="{11B9A5C2-2CF0-AA57-8207-6853B8E3857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29077" y="2075480"/>
          <a:ext cx="335805" cy="26039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0.05116</cdr:x>
      <cdr:y>0.63127</cdr:y>
    </cdr:from>
    <cdr:to>
      <cdr:x>0.11976</cdr:x>
      <cdr:y>0.68554</cdr:y>
    </cdr:to>
    <cdr:pic>
      <cdr:nvPicPr>
        <cdr:cNvPr id="20" name="Image 19">
          <a:extLst xmlns:a="http://schemas.openxmlformats.org/drawingml/2006/main">
            <a:ext uri="{FF2B5EF4-FFF2-40B4-BE49-F238E27FC236}">
              <a16:creationId xmlns:a16="http://schemas.microsoft.com/office/drawing/2014/main" id="{FB1BE161-499A-22AA-3154-D87DA6DB21F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46939" y="2596408"/>
          <a:ext cx="733404" cy="22321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0.08046</cdr:x>
      <cdr:y>0.33134</cdr:y>
    </cdr:from>
    <cdr:to>
      <cdr:x>0.11866</cdr:x>
      <cdr:y>0.39466</cdr:y>
    </cdr:to>
    <cdr:pic>
      <cdr:nvPicPr>
        <cdr:cNvPr id="21" name="Image 20" descr="Logo de Twitter">
          <a:extLst xmlns:a="http://schemas.openxmlformats.org/drawingml/2006/main">
            <a:ext uri="{FF2B5EF4-FFF2-40B4-BE49-F238E27FC236}">
              <a16:creationId xmlns:a16="http://schemas.microsoft.com/office/drawing/2014/main" id="{80CF755F-750D-B1A9-C6B1-3D51B8C5959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60250" y="1362817"/>
          <a:ext cx="408397" cy="260394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0.68317</cdr:x>
      <cdr:y>0.82015</cdr:y>
    </cdr:from>
    <cdr:to>
      <cdr:x>0.73305</cdr:x>
      <cdr:y>0.92068</cdr:y>
    </cdr:to>
    <cdr:pic>
      <cdr:nvPicPr>
        <cdr:cNvPr id="22" name="Image 21">
          <a:extLst xmlns:a="http://schemas.openxmlformats.org/drawingml/2006/main">
            <a:ext uri="{FF2B5EF4-FFF2-40B4-BE49-F238E27FC236}">
              <a16:creationId xmlns:a16="http://schemas.microsoft.com/office/drawing/2014/main" id="{875A8A34-FE30-734E-363D-0E1D5896AB8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469737" y="3263900"/>
          <a:ext cx="399361" cy="40005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0.86398</cdr:x>
      <cdr:y>0.83422</cdr:y>
    </cdr:from>
    <cdr:to>
      <cdr:x>0.89989</cdr:x>
      <cdr:y>0.9066</cdr:y>
    </cdr:to>
    <cdr:pic>
      <cdr:nvPicPr>
        <cdr:cNvPr id="23" name="Graphique 9">
          <a:extLst xmlns:a="http://schemas.openxmlformats.org/drawingml/2006/main">
            <a:ext uri="{FF2B5EF4-FFF2-40B4-BE49-F238E27FC236}">
              <a16:creationId xmlns:a16="http://schemas.microsoft.com/office/drawing/2014/main" id="{674FF711-EC8B-4AC8-2DF1-369D46BB734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917401" y="3319900"/>
          <a:ext cx="287512" cy="28805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0.53405</cdr:x>
      <cdr:y>0.83289</cdr:y>
    </cdr:from>
    <cdr:to>
      <cdr:x>0.56968</cdr:x>
      <cdr:y>0.90793</cdr:y>
    </cdr:to>
    <cdr:pic>
      <cdr:nvPicPr>
        <cdr:cNvPr id="24" name="Image 23" descr="Selenium">
          <a:extLst xmlns:a="http://schemas.openxmlformats.org/drawingml/2006/main">
            <a:ext uri="{FF2B5EF4-FFF2-40B4-BE49-F238E27FC236}">
              <a16:creationId xmlns:a16="http://schemas.microsoft.com/office/drawing/2014/main" id="{B50A19E9-8155-8029-1C90-87C08D9B409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275864" y="3314605"/>
          <a:ext cx="285270" cy="29864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0.37038</cdr:x>
      <cdr:y>0.83422</cdr:y>
    </cdr:from>
    <cdr:to>
      <cdr:x>0.4063</cdr:x>
      <cdr:y>0.9066</cdr:y>
    </cdr:to>
    <cdr:pic>
      <cdr:nvPicPr>
        <cdr:cNvPr id="25" name="Graphique 15">
          <a:extLst xmlns:a="http://schemas.openxmlformats.org/drawingml/2006/main">
            <a:ext uri="{FF2B5EF4-FFF2-40B4-BE49-F238E27FC236}">
              <a16:creationId xmlns:a16="http://schemas.microsoft.com/office/drawing/2014/main" id="{6445FB34-3780-D878-3744-D84E3F8FDD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965450" y="3319900"/>
          <a:ext cx="287591" cy="288052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ntest-over-tim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husaine NEMER" refreshedDate="45087.45743159722" createdVersion="8" refreshedVersion="8" minRefreshableVersion="3" recordCount="156" xr:uid="{87859C23-12BB-490B-98C1-50E16CD7C5D3}">
  <cacheSource type="worksheet">
    <worksheetSource ref="A1:E157" sheet="raw data" r:id="rId2"/>
  </cacheSource>
  <cacheFields count="8">
    <cacheField name="Semaine" numFmtId="165">
      <sharedItems containsSemiMixedTypes="0" containsNonDate="0" containsDate="1" containsString="0" minDate="2020-06-07T00:00:00" maxDate="2023-05-29T00:00:00" count="156"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</sharedItems>
      <fieldGroup par="7"/>
    </cacheField>
    <cacheField name="playwright" numFmtId="0">
      <sharedItems containsSemiMixedTypes="0" containsString="0" containsNumber="1" containsInteger="1" minValue="0" maxValue="47" count="40">
        <n v="11"/>
        <n v="0"/>
        <n v="5"/>
        <n v="4"/>
        <n v="12"/>
        <n v="9"/>
        <n v="23"/>
        <n v="15"/>
        <n v="10"/>
        <n v="13"/>
        <n v="8"/>
        <n v="6"/>
        <n v="7"/>
        <n v="16"/>
        <n v="14"/>
        <n v="18"/>
        <n v="25"/>
        <n v="20"/>
        <n v="28"/>
        <n v="30"/>
        <n v="17"/>
        <n v="19"/>
        <n v="31"/>
        <n v="29"/>
        <n v="36"/>
        <n v="24"/>
        <n v="26"/>
        <n v="35"/>
        <n v="37"/>
        <n v="21"/>
        <n v="40"/>
        <n v="47"/>
        <n v="38"/>
        <n v="34"/>
        <n v="41"/>
        <n v="45"/>
        <n v="44"/>
        <n v="33"/>
        <n v="39"/>
        <n v="43"/>
      </sharedItems>
    </cacheField>
    <cacheField name="cypress" numFmtId="0">
      <sharedItems containsSemiMixedTypes="0" containsString="0" containsNumber="1" containsInteger="1" minValue="22" maxValue="100"/>
    </cacheField>
    <cacheField name="selenium js" numFmtId="0">
      <sharedItems containsSemiMixedTypes="0" containsString="0" containsNumber="1" containsInteger="1" minValue="0" maxValue="17"/>
    </cacheField>
    <cacheField name="nightwatch" numFmtId="0">
      <sharedItems containsSemiMixedTypes="0" containsString="0" containsNumber="1" containsInteger="1" minValue="0" maxValue="14"/>
    </cacheField>
    <cacheField name="Mois (Semaine)" numFmtId="0" databaseField="0">
      <fieldGroup base="0">
        <rangePr groupBy="months" startDate="2020-06-07T00:00:00" endDate="2023-05-29T00:00:00"/>
        <groupItems count="14">
          <s v="&lt;07/06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05/2023"/>
        </groupItems>
      </fieldGroup>
    </cacheField>
    <cacheField name="Trimestres (Semaine)" numFmtId="0" databaseField="0">
      <fieldGroup base="0">
        <rangePr groupBy="quarters" startDate="2020-06-07T00:00:00" endDate="2023-05-29T00:00:00"/>
        <groupItems count="6">
          <s v="&lt;07/06/2020"/>
          <s v="Trimestre1"/>
          <s v="Trimestre2"/>
          <s v="Trimestre3"/>
          <s v="Trimestre4"/>
          <s v="&gt;29/05/2023"/>
        </groupItems>
      </fieldGroup>
    </cacheField>
    <cacheField name="Années (Semaine)" numFmtId="0" databaseField="0">
      <fieldGroup base="0">
        <rangePr groupBy="years" startDate="2020-06-07T00:00:00" endDate="2023-05-29T00:00:00"/>
        <groupItems count="6">
          <s v="&lt;07/06/2020"/>
          <s v="2020"/>
          <s v="2021"/>
          <s v="2022"/>
          <s v="2023"/>
          <s v="&gt;29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n v="46"/>
    <n v="4"/>
    <n v="0"/>
  </r>
  <r>
    <x v="1"/>
    <x v="1"/>
    <n v="42"/>
    <n v="7"/>
    <n v="0"/>
  </r>
  <r>
    <x v="2"/>
    <x v="1"/>
    <n v="68"/>
    <n v="0"/>
    <n v="0"/>
  </r>
  <r>
    <x v="3"/>
    <x v="2"/>
    <n v="66"/>
    <n v="0"/>
    <n v="6"/>
  </r>
  <r>
    <x v="4"/>
    <x v="1"/>
    <n v="50"/>
    <n v="0"/>
    <n v="0"/>
  </r>
  <r>
    <x v="5"/>
    <x v="3"/>
    <n v="49"/>
    <n v="0"/>
    <n v="0"/>
  </r>
  <r>
    <x v="6"/>
    <x v="1"/>
    <n v="49"/>
    <n v="0"/>
    <n v="0"/>
  </r>
  <r>
    <x v="7"/>
    <x v="4"/>
    <n v="57"/>
    <n v="0"/>
    <n v="0"/>
  </r>
  <r>
    <x v="8"/>
    <x v="1"/>
    <n v="60"/>
    <n v="0"/>
    <n v="0"/>
  </r>
  <r>
    <x v="9"/>
    <x v="1"/>
    <n v="54"/>
    <n v="0"/>
    <n v="6"/>
  </r>
  <r>
    <x v="10"/>
    <x v="1"/>
    <n v="60"/>
    <n v="4"/>
    <n v="4"/>
  </r>
  <r>
    <x v="11"/>
    <x v="1"/>
    <n v="79"/>
    <n v="0"/>
    <n v="0"/>
  </r>
  <r>
    <x v="12"/>
    <x v="1"/>
    <n v="48"/>
    <n v="0"/>
    <n v="0"/>
  </r>
  <r>
    <x v="13"/>
    <x v="1"/>
    <n v="44"/>
    <n v="0"/>
    <n v="0"/>
  </r>
  <r>
    <x v="14"/>
    <x v="2"/>
    <n v="58"/>
    <n v="0"/>
    <n v="0"/>
  </r>
  <r>
    <x v="15"/>
    <x v="1"/>
    <n v="46"/>
    <n v="0"/>
    <n v="0"/>
  </r>
  <r>
    <x v="16"/>
    <x v="1"/>
    <n v="54"/>
    <n v="4"/>
    <n v="0"/>
  </r>
  <r>
    <x v="17"/>
    <x v="1"/>
    <n v="42"/>
    <n v="5"/>
    <n v="0"/>
  </r>
  <r>
    <x v="18"/>
    <x v="2"/>
    <n v="51"/>
    <n v="11"/>
    <n v="0"/>
  </r>
  <r>
    <x v="19"/>
    <x v="5"/>
    <n v="46"/>
    <n v="0"/>
    <n v="0"/>
  </r>
  <r>
    <x v="20"/>
    <x v="6"/>
    <n v="40"/>
    <n v="0"/>
    <n v="8"/>
  </r>
  <r>
    <x v="21"/>
    <x v="3"/>
    <n v="35"/>
    <n v="0"/>
    <n v="0"/>
  </r>
  <r>
    <x v="22"/>
    <x v="3"/>
    <n v="39"/>
    <n v="17"/>
    <n v="0"/>
  </r>
  <r>
    <x v="23"/>
    <x v="7"/>
    <n v="49"/>
    <n v="0"/>
    <n v="0"/>
  </r>
  <r>
    <x v="24"/>
    <x v="1"/>
    <n v="47"/>
    <n v="0"/>
    <n v="5"/>
  </r>
  <r>
    <x v="25"/>
    <x v="1"/>
    <n v="39"/>
    <n v="0"/>
    <n v="6"/>
  </r>
  <r>
    <x v="26"/>
    <x v="1"/>
    <n v="35"/>
    <n v="5"/>
    <n v="0"/>
  </r>
  <r>
    <x v="27"/>
    <x v="1"/>
    <n v="61"/>
    <n v="0"/>
    <n v="0"/>
  </r>
  <r>
    <x v="28"/>
    <x v="1"/>
    <n v="45"/>
    <n v="7"/>
    <n v="0"/>
  </r>
  <r>
    <x v="29"/>
    <x v="1"/>
    <n v="22"/>
    <n v="0"/>
    <n v="0"/>
  </r>
  <r>
    <x v="30"/>
    <x v="1"/>
    <n v="41"/>
    <n v="12"/>
    <n v="0"/>
  </r>
  <r>
    <x v="31"/>
    <x v="1"/>
    <n v="54"/>
    <n v="10"/>
    <n v="0"/>
  </r>
  <r>
    <x v="32"/>
    <x v="1"/>
    <n v="39"/>
    <n v="0"/>
    <n v="0"/>
  </r>
  <r>
    <x v="33"/>
    <x v="8"/>
    <n v="46"/>
    <n v="5"/>
    <n v="0"/>
  </r>
  <r>
    <x v="34"/>
    <x v="1"/>
    <n v="50"/>
    <n v="0"/>
    <n v="0"/>
  </r>
  <r>
    <x v="35"/>
    <x v="9"/>
    <n v="49"/>
    <n v="13"/>
    <n v="0"/>
  </r>
  <r>
    <x v="36"/>
    <x v="3"/>
    <n v="40"/>
    <n v="0"/>
    <n v="0"/>
  </r>
  <r>
    <x v="37"/>
    <x v="10"/>
    <n v="53"/>
    <n v="10"/>
    <n v="0"/>
  </r>
  <r>
    <x v="38"/>
    <x v="11"/>
    <n v="55"/>
    <n v="5"/>
    <n v="0"/>
  </r>
  <r>
    <x v="39"/>
    <x v="1"/>
    <n v="34"/>
    <n v="0"/>
    <n v="9"/>
  </r>
  <r>
    <x v="40"/>
    <x v="2"/>
    <n v="31"/>
    <n v="6"/>
    <n v="0"/>
  </r>
  <r>
    <x v="41"/>
    <x v="1"/>
    <n v="34"/>
    <n v="4"/>
    <n v="0"/>
  </r>
  <r>
    <x v="42"/>
    <x v="1"/>
    <n v="51"/>
    <n v="0"/>
    <n v="8"/>
  </r>
  <r>
    <x v="43"/>
    <x v="12"/>
    <n v="49"/>
    <n v="0"/>
    <n v="12"/>
  </r>
  <r>
    <x v="44"/>
    <x v="1"/>
    <n v="60"/>
    <n v="0"/>
    <n v="0"/>
  </r>
  <r>
    <x v="45"/>
    <x v="13"/>
    <n v="49"/>
    <n v="0"/>
    <n v="0"/>
  </r>
  <r>
    <x v="46"/>
    <x v="1"/>
    <n v="51"/>
    <n v="0"/>
    <n v="0"/>
  </r>
  <r>
    <x v="47"/>
    <x v="1"/>
    <n v="36"/>
    <n v="0"/>
    <n v="0"/>
  </r>
  <r>
    <x v="48"/>
    <x v="1"/>
    <n v="47"/>
    <n v="0"/>
    <n v="4"/>
  </r>
  <r>
    <x v="49"/>
    <x v="1"/>
    <n v="69"/>
    <n v="0"/>
    <n v="0"/>
  </r>
  <r>
    <x v="50"/>
    <x v="0"/>
    <n v="46"/>
    <n v="0"/>
    <n v="0"/>
  </r>
  <r>
    <x v="51"/>
    <x v="1"/>
    <n v="59"/>
    <n v="4"/>
    <n v="10"/>
  </r>
  <r>
    <x v="52"/>
    <x v="9"/>
    <n v="50"/>
    <n v="0"/>
    <n v="6"/>
  </r>
  <r>
    <x v="53"/>
    <x v="12"/>
    <n v="40"/>
    <n v="12"/>
    <n v="0"/>
  </r>
  <r>
    <x v="54"/>
    <x v="10"/>
    <n v="52"/>
    <n v="16"/>
    <n v="0"/>
  </r>
  <r>
    <x v="55"/>
    <x v="1"/>
    <n v="51"/>
    <n v="0"/>
    <n v="0"/>
  </r>
  <r>
    <x v="56"/>
    <x v="10"/>
    <n v="53"/>
    <n v="0"/>
    <n v="0"/>
  </r>
  <r>
    <x v="57"/>
    <x v="1"/>
    <n v="48"/>
    <n v="4"/>
    <n v="0"/>
  </r>
  <r>
    <x v="58"/>
    <x v="11"/>
    <n v="78"/>
    <n v="8"/>
    <n v="0"/>
  </r>
  <r>
    <x v="59"/>
    <x v="1"/>
    <n v="47"/>
    <n v="0"/>
    <n v="0"/>
  </r>
  <r>
    <x v="60"/>
    <x v="1"/>
    <n v="63"/>
    <n v="6"/>
    <n v="6"/>
  </r>
  <r>
    <x v="61"/>
    <x v="12"/>
    <n v="57"/>
    <n v="0"/>
    <n v="0"/>
  </r>
  <r>
    <x v="62"/>
    <x v="1"/>
    <n v="69"/>
    <n v="0"/>
    <n v="0"/>
  </r>
  <r>
    <x v="63"/>
    <x v="12"/>
    <n v="47"/>
    <n v="0"/>
    <n v="0"/>
  </r>
  <r>
    <x v="64"/>
    <x v="11"/>
    <n v="51"/>
    <n v="0"/>
    <n v="0"/>
  </r>
  <r>
    <x v="65"/>
    <x v="1"/>
    <n v="51"/>
    <n v="6"/>
    <n v="0"/>
  </r>
  <r>
    <x v="66"/>
    <x v="1"/>
    <n v="47"/>
    <n v="0"/>
    <n v="0"/>
  </r>
  <r>
    <x v="67"/>
    <x v="8"/>
    <n v="65"/>
    <n v="13"/>
    <n v="0"/>
  </r>
  <r>
    <x v="68"/>
    <x v="1"/>
    <n v="57"/>
    <n v="0"/>
    <n v="11"/>
  </r>
  <r>
    <x v="69"/>
    <x v="2"/>
    <n v="52"/>
    <n v="0"/>
    <n v="0"/>
  </r>
  <r>
    <x v="70"/>
    <x v="1"/>
    <n v="42"/>
    <n v="0"/>
    <n v="0"/>
  </r>
  <r>
    <x v="71"/>
    <x v="1"/>
    <n v="39"/>
    <n v="0"/>
    <n v="0"/>
  </r>
  <r>
    <x v="72"/>
    <x v="8"/>
    <n v="47"/>
    <n v="0"/>
    <n v="14"/>
  </r>
  <r>
    <x v="73"/>
    <x v="11"/>
    <n v="63"/>
    <n v="0"/>
    <n v="9"/>
  </r>
  <r>
    <x v="74"/>
    <x v="1"/>
    <n v="55"/>
    <n v="8"/>
    <n v="0"/>
  </r>
  <r>
    <x v="75"/>
    <x v="9"/>
    <n v="47"/>
    <n v="10"/>
    <n v="8"/>
  </r>
  <r>
    <x v="76"/>
    <x v="14"/>
    <n v="57"/>
    <n v="0"/>
    <n v="0"/>
  </r>
  <r>
    <x v="77"/>
    <x v="4"/>
    <n v="53"/>
    <n v="0"/>
    <n v="0"/>
  </r>
  <r>
    <x v="78"/>
    <x v="0"/>
    <n v="60"/>
    <n v="0"/>
    <n v="0"/>
  </r>
  <r>
    <x v="79"/>
    <x v="5"/>
    <n v="47"/>
    <n v="0"/>
    <n v="0"/>
  </r>
  <r>
    <x v="80"/>
    <x v="12"/>
    <n v="43"/>
    <n v="0"/>
    <n v="0"/>
  </r>
  <r>
    <x v="81"/>
    <x v="1"/>
    <n v="46"/>
    <n v="0"/>
    <n v="0"/>
  </r>
  <r>
    <x v="82"/>
    <x v="1"/>
    <n v="81"/>
    <n v="0"/>
    <n v="0"/>
  </r>
  <r>
    <x v="83"/>
    <x v="9"/>
    <n v="61"/>
    <n v="0"/>
    <n v="9"/>
  </r>
  <r>
    <x v="84"/>
    <x v="14"/>
    <n v="76"/>
    <n v="0"/>
    <n v="0"/>
  </r>
  <r>
    <x v="85"/>
    <x v="2"/>
    <n v="76"/>
    <n v="4"/>
    <n v="6"/>
  </r>
  <r>
    <x v="86"/>
    <x v="2"/>
    <n v="88"/>
    <n v="0"/>
    <n v="0"/>
  </r>
  <r>
    <x v="87"/>
    <x v="7"/>
    <n v="88"/>
    <n v="0"/>
    <n v="0"/>
  </r>
  <r>
    <x v="88"/>
    <x v="15"/>
    <n v="68"/>
    <n v="8"/>
    <n v="0"/>
  </r>
  <r>
    <x v="89"/>
    <x v="9"/>
    <n v="69"/>
    <n v="0"/>
    <n v="13"/>
  </r>
  <r>
    <x v="90"/>
    <x v="13"/>
    <n v="64"/>
    <n v="0"/>
    <n v="0"/>
  </r>
  <r>
    <x v="91"/>
    <x v="16"/>
    <n v="76"/>
    <n v="7"/>
    <n v="5"/>
  </r>
  <r>
    <x v="92"/>
    <x v="17"/>
    <n v="84"/>
    <n v="0"/>
    <n v="0"/>
  </r>
  <r>
    <x v="93"/>
    <x v="15"/>
    <n v="71"/>
    <n v="0"/>
    <n v="0"/>
  </r>
  <r>
    <x v="94"/>
    <x v="9"/>
    <n v="84"/>
    <n v="11"/>
    <n v="0"/>
  </r>
  <r>
    <x v="95"/>
    <x v="9"/>
    <n v="97"/>
    <n v="0"/>
    <n v="3"/>
  </r>
  <r>
    <x v="96"/>
    <x v="12"/>
    <n v="64"/>
    <n v="0"/>
    <n v="0"/>
  </r>
  <r>
    <x v="97"/>
    <x v="16"/>
    <n v="79"/>
    <n v="3"/>
    <n v="0"/>
  </r>
  <r>
    <x v="98"/>
    <x v="18"/>
    <n v="81"/>
    <n v="0"/>
    <n v="0"/>
  </r>
  <r>
    <x v="99"/>
    <x v="5"/>
    <n v="85"/>
    <n v="4"/>
    <n v="4"/>
  </r>
  <r>
    <x v="100"/>
    <x v="13"/>
    <n v="98"/>
    <n v="3"/>
    <n v="0"/>
  </r>
  <r>
    <x v="101"/>
    <x v="19"/>
    <n v="96"/>
    <n v="0"/>
    <n v="0"/>
  </r>
  <r>
    <x v="102"/>
    <x v="20"/>
    <n v="77"/>
    <n v="0"/>
    <n v="3"/>
  </r>
  <r>
    <x v="103"/>
    <x v="19"/>
    <n v="90"/>
    <n v="0"/>
    <n v="0"/>
  </r>
  <r>
    <x v="104"/>
    <x v="18"/>
    <n v="85"/>
    <n v="0"/>
    <n v="0"/>
  </r>
  <r>
    <x v="105"/>
    <x v="15"/>
    <n v="90"/>
    <n v="4"/>
    <n v="0"/>
  </r>
  <r>
    <x v="106"/>
    <x v="1"/>
    <n v="85"/>
    <n v="0"/>
    <n v="6"/>
  </r>
  <r>
    <x v="107"/>
    <x v="17"/>
    <n v="84"/>
    <n v="0"/>
    <n v="0"/>
  </r>
  <r>
    <x v="108"/>
    <x v="20"/>
    <n v="91"/>
    <n v="0"/>
    <n v="4"/>
  </r>
  <r>
    <x v="109"/>
    <x v="17"/>
    <n v="85"/>
    <n v="0"/>
    <n v="0"/>
  </r>
  <r>
    <x v="110"/>
    <x v="21"/>
    <n v="96"/>
    <n v="9"/>
    <n v="12"/>
  </r>
  <r>
    <x v="111"/>
    <x v="20"/>
    <n v="92"/>
    <n v="0"/>
    <n v="0"/>
  </r>
  <r>
    <x v="112"/>
    <x v="20"/>
    <n v="86"/>
    <n v="0"/>
    <n v="0"/>
  </r>
  <r>
    <x v="113"/>
    <x v="22"/>
    <n v="98"/>
    <n v="0"/>
    <n v="0"/>
  </r>
  <r>
    <x v="114"/>
    <x v="16"/>
    <n v="88"/>
    <n v="0"/>
    <n v="13"/>
  </r>
  <r>
    <x v="115"/>
    <x v="17"/>
    <n v="91"/>
    <n v="10"/>
    <n v="5"/>
  </r>
  <r>
    <x v="116"/>
    <x v="7"/>
    <n v="95"/>
    <n v="0"/>
    <n v="0"/>
  </r>
  <r>
    <x v="117"/>
    <x v="4"/>
    <n v="84"/>
    <n v="6"/>
    <n v="0"/>
  </r>
  <r>
    <x v="118"/>
    <x v="23"/>
    <n v="100"/>
    <n v="5"/>
    <n v="0"/>
  </r>
  <r>
    <x v="119"/>
    <x v="24"/>
    <n v="69"/>
    <n v="0"/>
    <n v="4"/>
  </r>
  <r>
    <x v="120"/>
    <x v="25"/>
    <n v="82"/>
    <n v="0"/>
    <n v="0"/>
  </r>
  <r>
    <x v="121"/>
    <x v="16"/>
    <n v="92"/>
    <n v="0"/>
    <n v="0"/>
  </r>
  <r>
    <x v="122"/>
    <x v="26"/>
    <n v="73"/>
    <n v="0"/>
    <n v="0"/>
  </r>
  <r>
    <x v="123"/>
    <x v="19"/>
    <n v="83"/>
    <n v="3"/>
    <n v="0"/>
  </r>
  <r>
    <x v="124"/>
    <x v="27"/>
    <n v="66"/>
    <n v="7"/>
    <n v="0"/>
  </r>
  <r>
    <x v="125"/>
    <x v="27"/>
    <n v="82"/>
    <n v="0"/>
    <n v="0"/>
  </r>
  <r>
    <x v="126"/>
    <x v="21"/>
    <n v="69"/>
    <n v="8"/>
    <n v="0"/>
  </r>
  <r>
    <x v="127"/>
    <x v="7"/>
    <n v="59"/>
    <n v="7"/>
    <n v="0"/>
  </r>
  <r>
    <x v="128"/>
    <x v="21"/>
    <n v="63"/>
    <n v="0"/>
    <n v="0"/>
  </r>
  <r>
    <x v="129"/>
    <x v="18"/>
    <n v="90"/>
    <n v="4"/>
    <n v="0"/>
  </r>
  <r>
    <x v="130"/>
    <x v="13"/>
    <n v="73"/>
    <n v="5"/>
    <n v="0"/>
  </r>
  <r>
    <x v="131"/>
    <x v="28"/>
    <n v="82"/>
    <n v="7"/>
    <n v="0"/>
  </r>
  <r>
    <x v="132"/>
    <x v="28"/>
    <n v="71"/>
    <n v="5"/>
    <n v="0"/>
  </r>
  <r>
    <x v="133"/>
    <x v="29"/>
    <n v="54"/>
    <n v="4"/>
    <n v="0"/>
  </r>
  <r>
    <x v="134"/>
    <x v="30"/>
    <n v="92"/>
    <n v="0"/>
    <n v="0"/>
  </r>
  <r>
    <x v="135"/>
    <x v="23"/>
    <n v="82"/>
    <n v="4"/>
    <n v="0"/>
  </r>
  <r>
    <x v="136"/>
    <x v="31"/>
    <n v="82"/>
    <n v="5"/>
    <n v="0"/>
  </r>
  <r>
    <x v="137"/>
    <x v="18"/>
    <n v="90"/>
    <n v="0"/>
    <n v="0"/>
  </r>
  <r>
    <x v="138"/>
    <x v="22"/>
    <n v="80"/>
    <n v="6"/>
    <n v="0"/>
  </r>
  <r>
    <x v="139"/>
    <x v="32"/>
    <n v="90"/>
    <n v="10"/>
    <n v="0"/>
  </r>
  <r>
    <x v="140"/>
    <x v="33"/>
    <n v="80"/>
    <n v="4"/>
    <n v="5"/>
  </r>
  <r>
    <x v="141"/>
    <x v="19"/>
    <n v="87"/>
    <n v="4"/>
    <n v="0"/>
  </r>
  <r>
    <x v="142"/>
    <x v="34"/>
    <n v="71"/>
    <n v="0"/>
    <n v="0"/>
  </r>
  <r>
    <x v="143"/>
    <x v="35"/>
    <n v="85"/>
    <n v="0"/>
    <n v="0"/>
  </r>
  <r>
    <x v="144"/>
    <x v="36"/>
    <n v="95"/>
    <n v="0"/>
    <n v="13"/>
  </r>
  <r>
    <x v="145"/>
    <x v="33"/>
    <n v="79"/>
    <n v="7"/>
    <n v="0"/>
  </r>
  <r>
    <x v="146"/>
    <x v="34"/>
    <n v="73"/>
    <n v="0"/>
    <n v="0"/>
  </r>
  <r>
    <x v="147"/>
    <x v="37"/>
    <n v="85"/>
    <n v="0"/>
    <n v="6"/>
  </r>
  <r>
    <x v="148"/>
    <x v="30"/>
    <n v="64"/>
    <n v="0"/>
    <n v="0"/>
  </r>
  <r>
    <x v="149"/>
    <x v="32"/>
    <n v="73"/>
    <n v="0"/>
    <n v="0"/>
  </r>
  <r>
    <x v="150"/>
    <x v="28"/>
    <n v="77"/>
    <n v="0"/>
    <n v="0"/>
  </r>
  <r>
    <x v="151"/>
    <x v="16"/>
    <n v="61"/>
    <n v="5"/>
    <n v="0"/>
  </r>
  <r>
    <x v="152"/>
    <x v="38"/>
    <n v="77"/>
    <n v="5"/>
    <n v="0"/>
  </r>
  <r>
    <x v="153"/>
    <x v="23"/>
    <n v="79"/>
    <n v="9"/>
    <n v="0"/>
  </r>
  <r>
    <x v="154"/>
    <x v="23"/>
    <n v="65"/>
    <n v="4"/>
    <n v="7"/>
  </r>
  <r>
    <x v="155"/>
    <x v="39"/>
    <n v="6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F922-461B-4043-BCEE-683C25E5B284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3:E21" firstHeaderRow="0" firstDataRow="1" firstDataCol="1"/>
  <pivotFields count="8">
    <pivotField axis="axisRow" numFmtId="165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dataField="1" showAll="0">
      <items count="41">
        <item x="1"/>
        <item x="3"/>
        <item x="2"/>
        <item x="11"/>
        <item x="12"/>
        <item x="10"/>
        <item x="5"/>
        <item x="8"/>
        <item x="0"/>
        <item x="4"/>
        <item x="9"/>
        <item x="14"/>
        <item x="7"/>
        <item x="13"/>
        <item x="20"/>
        <item x="15"/>
        <item x="21"/>
        <item x="17"/>
        <item x="29"/>
        <item x="6"/>
        <item x="25"/>
        <item x="16"/>
        <item x="26"/>
        <item x="18"/>
        <item x="23"/>
        <item x="19"/>
        <item x="22"/>
        <item x="37"/>
        <item x="33"/>
        <item x="27"/>
        <item x="24"/>
        <item x="28"/>
        <item x="32"/>
        <item x="38"/>
        <item x="30"/>
        <item x="34"/>
        <item x="39"/>
        <item x="36"/>
        <item x="35"/>
        <item x="31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name="Quarter" axis="axisRow" showAll="0">
      <items count="7">
        <item sd="0" x="0"/>
        <item n="Q1" sd="0" x="1"/>
        <item n="Q2" sd="0" x="2"/>
        <item n="Q3" sd="0" x="3"/>
        <item n="Q4"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4">
    <field x="7"/>
    <field x="6"/>
    <field x="5"/>
    <field x="0"/>
  </rowFields>
  <rowItems count="18"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Interest for Cypress" fld="2" subtotal="average" baseField="7" baseItem="1"/>
    <dataField name="Interest for Nightwatch.js" fld="4" subtotal="average" baseField="0" baseItem="0"/>
    <dataField name="Interest for Playwright" fld="1" subtotal="average" baseField="7" baseItem="1"/>
    <dataField name="Interest for Selenium.js" fld="3" subtotal="average" baseField="0" baseItem="0"/>
  </dataFields>
  <formats count="18">
    <format dxfId="0">
      <pivotArea outline="0" collapsedLevelsAreSubtotals="1" fieldPosition="0"/>
    </format>
    <format dxfId="1">
      <pivotArea collapsedLevelsAreSubtotals="1" fieldPosition="0">
        <references count="1">
          <reference field="7" count="1">
            <x v="1"/>
          </reference>
        </references>
      </pivotArea>
    </format>
    <format dxfId="2">
      <pivotArea collapsedLevelsAreSubtotals="1" fieldPosition="0">
        <references count="2">
          <reference field="6" count="1">
            <x v="2"/>
          </reference>
          <reference field="7" count="1" selected="0">
            <x v="1"/>
          </reference>
        </references>
      </pivotArea>
    </format>
    <format dxfId="3">
      <pivotArea collapsedLevelsAreSubtotals="1" fieldPosition="0">
        <references count="2">
          <reference field="6" count="1">
            <x v="3"/>
          </reference>
          <reference field="7" count="1" selected="0">
            <x v="1"/>
          </reference>
        </references>
      </pivotArea>
    </format>
    <format dxfId="4">
      <pivotArea collapsedLevelsAreSubtotals="1" fieldPosition="0">
        <references count="2">
          <reference field="6" count="1">
            <x v="4"/>
          </reference>
          <reference field="7" count="1" selected="0">
            <x v="1"/>
          </reference>
        </references>
      </pivotArea>
    </format>
    <format dxfId="5">
      <pivotArea collapsedLevelsAreSubtotals="1" fieldPosition="0">
        <references count="1">
          <reference field="7" count="1">
            <x v="2"/>
          </reference>
        </references>
      </pivotArea>
    </format>
    <format dxfId="6">
      <pivotArea collapsedLevelsAreSubtotals="1" fieldPosition="0">
        <references count="2">
          <reference field="6" count="1">
            <x v="1"/>
          </reference>
          <reference field="7" count="1" selected="0">
            <x v="2"/>
          </reference>
        </references>
      </pivotArea>
    </format>
    <format dxfId="7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8">
      <pivotArea collapsedLevelsAreSubtotals="1" fieldPosition="0">
        <references count="2">
          <reference field="6" count="1">
            <x v="3"/>
          </reference>
          <reference field="7" count="1" selected="0">
            <x v="2"/>
          </reference>
        </references>
      </pivotArea>
    </format>
    <format dxfId="9">
      <pivotArea collapsedLevelsAreSubtotals="1" fieldPosition="0">
        <references count="2">
          <reference field="6" count="1">
            <x v="4"/>
          </reference>
          <reference field="7" count="1" selected="0">
            <x v="2"/>
          </reference>
        </references>
      </pivotArea>
    </format>
    <format dxfId="10">
      <pivotArea collapsedLevelsAreSubtotals="1" fieldPosition="0">
        <references count="1">
          <reference field="7" count="1">
            <x v="3"/>
          </reference>
        </references>
      </pivotArea>
    </format>
    <format dxfId="11">
      <pivotArea collapsedLevelsAreSubtotals="1" fieldPosition="0">
        <references count="2">
          <reference field="6" count="1">
            <x v="1"/>
          </reference>
          <reference field="7" count="1" selected="0">
            <x v="3"/>
          </reference>
        </references>
      </pivotArea>
    </format>
    <format dxfId="12">
      <pivotArea collapsedLevelsAreSubtotals="1" fieldPosition="0">
        <references count="2">
          <reference field="6" count="1">
            <x v="2"/>
          </reference>
          <reference field="7" count="1" selected="0">
            <x v="3"/>
          </reference>
        </references>
      </pivotArea>
    </format>
    <format dxfId="13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14">
      <pivotArea collapsedLevelsAreSubtotals="1" fieldPosition="0">
        <references count="2">
          <reference field="6" count="1">
            <x v="4"/>
          </reference>
          <reference field="7" count="1" selected="0">
            <x v="3"/>
          </reference>
        </references>
      </pivotArea>
    </format>
    <format dxfId="15">
      <pivotArea collapsedLevelsAreSubtotals="1" fieldPosition="0">
        <references count="1">
          <reference field="7" count="1">
            <x v="4"/>
          </reference>
        </references>
      </pivotArea>
    </format>
    <format dxfId="16">
      <pivotArea collapsedLevelsAreSubtotals="1" fieldPosition="0">
        <references count="2">
          <reference field="6" count="1">
            <x v="1"/>
          </reference>
          <reference field="7" count="1" selected="0">
            <x v="4"/>
          </reference>
        </references>
      </pivotArea>
    </format>
    <format dxfId="17">
      <pivotArea collapsedLevelsAreSubtotals="1" fieldPosition="0">
        <references count="2">
          <reference field="6" count="1">
            <x v="2"/>
          </reference>
          <reference field="7" count="1" selected="0">
            <x v="4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3BE5-BA19-4898-BBDC-B0E42B9D5952}">
  <dimension ref="A1:E157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23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s="4">
        <v>43989</v>
      </c>
      <c r="B2">
        <v>46</v>
      </c>
      <c r="C2">
        <v>0</v>
      </c>
      <c r="D2">
        <v>11</v>
      </c>
      <c r="E2">
        <v>4</v>
      </c>
    </row>
    <row r="3" spans="1:5" x14ac:dyDescent="0.25">
      <c r="A3" s="4">
        <v>43996</v>
      </c>
      <c r="B3">
        <v>42</v>
      </c>
      <c r="C3">
        <v>0</v>
      </c>
      <c r="D3">
        <v>0</v>
      </c>
      <c r="E3">
        <v>7</v>
      </c>
    </row>
    <row r="4" spans="1:5" x14ac:dyDescent="0.25">
      <c r="A4" s="4">
        <v>44003</v>
      </c>
      <c r="B4">
        <v>68</v>
      </c>
      <c r="C4">
        <v>0</v>
      </c>
      <c r="D4">
        <v>0</v>
      </c>
      <c r="E4">
        <v>0</v>
      </c>
    </row>
    <row r="5" spans="1:5" x14ac:dyDescent="0.25">
      <c r="A5" s="4">
        <v>44010</v>
      </c>
      <c r="B5">
        <v>66</v>
      </c>
      <c r="C5">
        <v>6</v>
      </c>
      <c r="D5">
        <v>5</v>
      </c>
      <c r="E5">
        <v>0</v>
      </c>
    </row>
    <row r="6" spans="1:5" x14ac:dyDescent="0.25">
      <c r="A6" s="4">
        <v>44017</v>
      </c>
      <c r="B6">
        <v>50</v>
      </c>
      <c r="C6">
        <v>0</v>
      </c>
      <c r="D6">
        <v>0</v>
      </c>
      <c r="E6">
        <v>0</v>
      </c>
    </row>
    <row r="7" spans="1:5" x14ac:dyDescent="0.25">
      <c r="A7" s="4">
        <v>44024</v>
      </c>
      <c r="B7">
        <v>49</v>
      </c>
      <c r="C7">
        <v>0</v>
      </c>
      <c r="D7">
        <v>4</v>
      </c>
      <c r="E7">
        <v>0</v>
      </c>
    </row>
    <row r="8" spans="1:5" x14ac:dyDescent="0.25">
      <c r="A8" s="4">
        <v>44031</v>
      </c>
      <c r="B8">
        <v>49</v>
      </c>
      <c r="C8">
        <v>0</v>
      </c>
      <c r="D8">
        <v>0</v>
      </c>
      <c r="E8">
        <v>0</v>
      </c>
    </row>
    <row r="9" spans="1:5" x14ac:dyDescent="0.25">
      <c r="A9" s="4">
        <v>44038</v>
      </c>
      <c r="B9">
        <v>57</v>
      </c>
      <c r="C9">
        <v>0</v>
      </c>
      <c r="D9">
        <v>12</v>
      </c>
      <c r="E9">
        <v>0</v>
      </c>
    </row>
    <row r="10" spans="1:5" x14ac:dyDescent="0.25">
      <c r="A10" s="4">
        <v>44045</v>
      </c>
      <c r="B10">
        <v>60</v>
      </c>
      <c r="C10">
        <v>0</v>
      </c>
      <c r="D10">
        <v>0</v>
      </c>
      <c r="E10">
        <v>0</v>
      </c>
    </row>
    <row r="11" spans="1:5" x14ac:dyDescent="0.25">
      <c r="A11" s="4">
        <v>44052</v>
      </c>
      <c r="B11">
        <v>54</v>
      </c>
      <c r="C11">
        <v>6</v>
      </c>
      <c r="D11">
        <v>0</v>
      </c>
      <c r="E11">
        <v>0</v>
      </c>
    </row>
    <row r="12" spans="1:5" x14ac:dyDescent="0.25">
      <c r="A12" s="4">
        <v>44059</v>
      </c>
      <c r="B12">
        <v>60</v>
      </c>
      <c r="C12">
        <v>4</v>
      </c>
      <c r="D12">
        <v>0</v>
      </c>
      <c r="E12">
        <v>4</v>
      </c>
    </row>
    <row r="13" spans="1:5" x14ac:dyDescent="0.25">
      <c r="A13" s="4">
        <v>44066</v>
      </c>
      <c r="B13">
        <v>79</v>
      </c>
      <c r="C13">
        <v>0</v>
      </c>
      <c r="D13">
        <v>0</v>
      </c>
      <c r="E13">
        <v>0</v>
      </c>
    </row>
    <row r="14" spans="1:5" x14ac:dyDescent="0.25">
      <c r="A14" s="4">
        <v>44073</v>
      </c>
      <c r="B14">
        <v>48</v>
      </c>
      <c r="C14">
        <v>0</v>
      </c>
      <c r="D14">
        <v>0</v>
      </c>
      <c r="E14">
        <v>0</v>
      </c>
    </row>
    <row r="15" spans="1:5" x14ac:dyDescent="0.25">
      <c r="A15" s="4">
        <v>44080</v>
      </c>
      <c r="B15">
        <v>44</v>
      </c>
      <c r="C15">
        <v>0</v>
      </c>
      <c r="D15">
        <v>0</v>
      </c>
      <c r="E15">
        <v>0</v>
      </c>
    </row>
    <row r="16" spans="1:5" x14ac:dyDescent="0.25">
      <c r="A16" s="4">
        <v>44087</v>
      </c>
      <c r="B16">
        <v>58</v>
      </c>
      <c r="C16">
        <v>0</v>
      </c>
      <c r="D16">
        <v>5</v>
      </c>
      <c r="E16">
        <v>0</v>
      </c>
    </row>
    <row r="17" spans="1:5" x14ac:dyDescent="0.25">
      <c r="A17" s="4">
        <v>44094</v>
      </c>
      <c r="B17">
        <v>46</v>
      </c>
      <c r="C17">
        <v>0</v>
      </c>
      <c r="D17">
        <v>0</v>
      </c>
      <c r="E17">
        <v>0</v>
      </c>
    </row>
    <row r="18" spans="1:5" x14ac:dyDescent="0.25">
      <c r="A18" s="4">
        <v>44101</v>
      </c>
      <c r="B18">
        <v>54</v>
      </c>
      <c r="C18">
        <v>0</v>
      </c>
      <c r="D18">
        <v>0</v>
      </c>
      <c r="E18">
        <v>4</v>
      </c>
    </row>
    <row r="19" spans="1:5" x14ac:dyDescent="0.25">
      <c r="A19" s="4">
        <v>44108</v>
      </c>
      <c r="B19">
        <v>42</v>
      </c>
      <c r="C19">
        <v>0</v>
      </c>
      <c r="D19">
        <v>0</v>
      </c>
      <c r="E19">
        <v>5</v>
      </c>
    </row>
    <row r="20" spans="1:5" x14ac:dyDescent="0.25">
      <c r="A20" s="4">
        <v>44115</v>
      </c>
      <c r="B20">
        <v>51</v>
      </c>
      <c r="C20">
        <v>0</v>
      </c>
      <c r="D20">
        <v>5</v>
      </c>
      <c r="E20">
        <v>11</v>
      </c>
    </row>
    <row r="21" spans="1:5" x14ac:dyDescent="0.25">
      <c r="A21" s="4">
        <v>44122</v>
      </c>
      <c r="B21">
        <v>46</v>
      </c>
      <c r="C21">
        <v>0</v>
      </c>
      <c r="D21">
        <v>9</v>
      </c>
      <c r="E21">
        <v>0</v>
      </c>
    </row>
    <row r="22" spans="1:5" x14ac:dyDescent="0.25">
      <c r="A22" s="4">
        <v>44129</v>
      </c>
      <c r="B22">
        <v>40</v>
      </c>
      <c r="C22">
        <v>8</v>
      </c>
      <c r="D22">
        <v>23</v>
      </c>
      <c r="E22">
        <v>0</v>
      </c>
    </row>
    <row r="23" spans="1:5" x14ac:dyDescent="0.25">
      <c r="A23" s="4">
        <v>44136</v>
      </c>
      <c r="B23">
        <v>35</v>
      </c>
      <c r="C23">
        <v>0</v>
      </c>
      <c r="D23">
        <v>4</v>
      </c>
      <c r="E23">
        <v>0</v>
      </c>
    </row>
    <row r="24" spans="1:5" x14ac:dyDescent="0.25">
      <c r="A24" s="4">
        <v>44143</v>
      </c>
      <c r="B24">
        <v>39</v>
      </c>
      <c r="C24">
        <v>0</v>
      </c>
      <c r="D24">
        <v>4</v>
      </c>
      <c r="E24">
        <v>17</v>
      </c>
    </row>
    <row r="25" spans="1:5" x14ac:dyDescent="0.25">
      <c r="A25" s="4">
        <v>44150</v>
      </c>
      <c r="B25">
        <v>49</v>
      </c>
      <c r="C25">
        <v>0</v>
      </c>
      <c r="D25">
        <v>15</v>
      </c>
      <c r="E25">
        <v>0</v>
      </c>
    </row>
    <row r="26" spans="1:5" x14ac:dyDescent="0.25">
      <c r="A26" s="4">
        <v>44157</v>
      </c>
      <c r="B26">
        <v>47</v>
      </c>
      <c r="C26">
        <v>5</v>
      </c>
      <c r="D26">
        <v>0</v>
      </c>
      <c r="E26">
        <v>0</v>
      </c>
    </row>
    <row r="27" spans="1:5" x14ac:dyDescent="0.25">
      <c r="A27" s="4">
        <v>44164</v>
      </c>
      <c r="B27">
        <v>39</v>
      </c>
      <c r="C27">
        <v>6</v>
      </c>
      <c r="D27">
        <v>0</v>
      </c>
      <c r="E27">
        <v>0</v>
      </c>
    </row>
    <row r="28" spans="1:5" x14ac:dyDescent="0.25">
      <c r="A28" s="4">
        <v>44171</v>
      </c>
      <c r="B28">
        <v>35</v>
      </c>
      <c r="C28">
        <v>0</v>
      </c>
      <c r="D28">
        <v>0</v>
      </c>
      <c r="E28">
        <v>5</v>
      </c>
    </row>
    <row r="29" spans="1:5" x14ac:dyDescent="0.25">
      <c r="A29" s="4">
        <v>44178</v>
      </c>
      <c r="B29">
        <v>61</v>
      </c>
      <c r="C29">
        <v>0</v>
      </c>
      <c r="D29">
        <v>0</v>
      </c>
      <c r="E29">
        <v>0</v>
      </c>
    </row>
    <row r="30" spans="1:5" x14ac:dyDescent="0.25">
      <c r="A30" s="4">
        <v>44185</v>
      </c>
      <c r="B30">
        <v>45</v>
      </c>
      <c r="C30">
        <v>0</v>
      </c>
      <c r="D30">
        <v>0</v>
      </c>
      <c r="E30">
        <v>7</v>
      </c>
    </row>
    <row r="31" spans="1:5" x14ac:dyDescent="0.25">
      <c r="A31" s="4">
        <v>44192</v>
      </c>
      <c r="B31">
        <v>22</v>
      </c>
      <c r="C31">
        <v>0</v>
      </c>
      <c r="D31">
        <v>0</v>
      </c>
      <c r="E31">
        <v>0</v>
      </c>
    </row>
    <row r="32" spans="1:5" x14ac:dyDescent="0.25">
      <c r="A32" s="4">
        <v>44199</v>
      </c>
      <c r="B32">
        <v>41</v>
      </c>
      <c r="C32">
        <v>0</v>
      </c>
      <c r="D32">
        <v>0</v>
      </c>
      <c r="E32">
        <v>12</v>
      </c>
    </row>
    <row r="33" spans="1:5" x14ac:dyDescent="0.25">
      <c r="A33" s="4">
        <v>44206</v>
      </c>
      <c r="B33">
        <v>54</v>
      </c>
      <c r="C33">
        <v>0</v>
      </c>
      <c r="D33">
        <v>0</v>
      </c>
      <c r="E33">
        <v>10</v>
      </c>
    </row>
    <row r="34" spans="1:5" x14ac:dyDescent="0.25">
      <c r="A34" s="4">
        <v>44213</v>
      </c>
      <c r="B34">
        <v>39</v>
      </c>
      <c r="C34">
        <v>0</v>
      </c>
      <c r="D34">
        <v>0</v>
      </c>
      <c r="E34">
        <v>0</v>
      </c>
    </row>
    <row r="35" spans="1:5" x14ac:dyDescent="0.25">
      <c r="A35" s="4">
        <v>44220</v>
      </c>
      <c r="B35">
        <v>46</v>
      </c>
      <c r="C35">
        <v>0</v>
      </c>
      <c r="D35">
        <v>10</v>
      </c>
      <c r="E35">
        <v>5</v>
      </c>
    </row>
    <row r="36" spans="1:5" x14ac:dyDescent="0.25">
      <c r="A36" s="4">
        <v>44227</v>
      </c>
      <c r="B36">
        <v>50</v>
      </c>
      <c r="C36">
        <v>0</v>
      </c>
      <c r="D36">
        <v>0</v>
      </c>
      <c r="E36">
        <v>0</v>
      </c>
    </row>
    <row r="37" spans="1:5" x14ac:dyDescent="0.25">
      <c r="A37" s="4">
        <v>44234</v>
      </c>
      <c r="B37">
        <v>49</v>
      </c>
      <c r="C37">
        <v>0</v>
      </c>
      <c r="D37">
        <v>13</v>
      </c>
      <c r="E37">
        <v>13</v>
      </c>
    </row>
    <row r="38" spans="1:5" x14ac:dyDescent="0.25">
      <c r="A38" s="4">
        <v>44241</v>
      </c>
      <c r="B38">
        <v>40</v>
      </c>
      <c r="C38">
        <v>0</v>
      </c>
      <c r="D38">
        <v>4</v>
      </c>
      <c r="E38">
        <v>0</v>
      </c>
    </row>
    <row r="39" spans="1:5" x14ac:dyDescent="0.25">
      <c r="A39" s="4">
        <v>44248</v>
      </c>
      <c r="B39">
        <v>53</v>
      </c>
      <c r="C39">
        <v>0</v>
      </c>
      <c r="D39">
        <v>8</v>
      </c>
      <c r="E39">
        <v>10</v>
      </c>
    </row>
    <row r="40" spans="1:5" x14ac:dyDescent="0.25">
      <c r="A40" s="4">
        <v>44255</v>
      </c>
      <c r="B40">
        <v>55</v>
      </c>
      <c r="C40">
        <v>0</v>
      </c>
      <c r="D40">
        <v>6</v>
      </c>
      <c r="E40">
        <v>5</v>
      </c>
    </row>
    <row r="41" spans="1:5" x14ac:dyDescent="0.25">
      <c r="A41" s="4">
        <v>44262</v>
      </c>
      <c r="B41">
        <v>34</v>
      </c>
      <c r="C41">
        <v>9</v>
      </c>
      <c r="D41">
        <v>0</v>
      </c>
      <c r="E41">
        <v>0</v>
      </c>
    </row>
    <row r="42" spans="1:5" x14ac:dyDescent="0.25">
      <c r="A42" s="4">
        <v>44269</v>
      </c>
      <c r="B42">
        <v>31</v>
      </c>
      <c r="C42">
        <v>0</v>
      </c>
      <c r="D42">
        <v>5</v>
      </c>
      <c r="E42">
        <v>6</v>
      </c>
    </row>
    <row r="43" spans="1:5" x14ac:dyDescent="0.25">
      <c r="A43" s="4">
        <v>44276</v>
      </c>
      <c r="B43">
        <v>34</v>
      </c>
      <c r="C43">
        <v>0</v>
      </c>
      <c r="D43">
        <v>0</v>
      </c>
      <c r="E43">
        <v>4</v>
      </c>
    </row>
    <row r="44" spans="1:5" x14ac:dyDescent="0.25">
      <c r="A44" s="4">
        <v>44283</v>
      </c>
      <c r="B44">
        <v>51</v>
      </c>
      <c r="C44">
        <v>8</v>
      </c>
      <c r="D44">
        <v>0</v>
      </c>
      <c r="E44">
        <v>0</v>
      </c>
    </row>
    <row r="45" spans="1:5" x14ac:dyDescent="0.25">
      <c r="A45" s="4">
        <v>44290</v>
      </c>
      <c r="B45">
        <v>49</v>
      </c>
      <c r="C45">
        <v>12</v>
      </c>
      <c r="D45">
        <v>7</v>
      </c>
      <c r="E45">
        <v>0</v>
      </c>
    </row>
    <row r="46" spans="1:5" x14ac:dyDescent="0.25">
      <c r="A46" s="4">
        <v>44297</v>
      </c>
      <c r="B46">
        <v>60</v>
      </c>
      <c r="C46">
        <v>0</v>
      </c>
      <c r="D46">
        <v>0</v>
      </c>
      <c r="E46">
        <v>0</v>
      </c>
    </row>
    <row r="47" spans="1:5" x14ac:dyDescent="0.25">
      <c r="A47" s="4">
        <v>44304</v>
      </c>
      <c r="B47">
        <v>49</v>
      </c>
      <c r="C47">
        <v>0</v>
      </c>
      <c r="D47">
        <v>16</v>
      </c>
      <c r="E47">
        <v>0</v>
      </c>
    </row>
    <row r="48" spans="1:5" x14ac:dyDescent="0.25">
      <c r="A48" s="4">
        <v>44311</v>
      </c>
      <c r="B48">
        <v>51</v>
      </c>
      <c r="C48">
        <v>0</v>
      </c>
      <c r="D48">
        <v>0</v>
      </c>
      <c r="E48">
        <v>0</v>
      </c>
    </row>
    <row r="49" spans="1:5" x14ac:dyDescent="0.25">
      <c r="A49" s="4">
        <v>44318</v>
      </c>
      <c r="B49">
        <v>36</v>
      </c>
      <c r="C49">
        <v>0</v>
      </c>
      <c r="D49">
        <v>0</v>
      </c>
      <c r="E49">
        <v>0</v>
      </c>
    </row>
    <row r="50" spans="1:5" x14ac:dyDescent="0.25">
      <c r="A50" s="4">
        <v>44325</v>
      </c>
      <c r="B50">
        <v>47</v>
      </c>
      <c r="C50">
        <v>4</v>
      </c>
      <c r="D50">
        <v>0</v>
      </c>
      <c r="E50">
        <v>0</v>
      </c>
    </row>
    <row r="51" spans="1:5" x14ac:dyDescent="0.25">
      <c r="A51" s="4">
        <v>44332</v>
      </c>
      <c r="B51">
        <v>69</v>
      </c>
      <c r="C51">
        <v>0</v>
      </c>
      <c r="D51">
        <v>0</v>
      </c>
      <c r="E51">
        <v>0</v>
      </c>
    </row>
    <row r="52" spans="1:5" x14ac:dyDescent="0.25">
      <c r="A52" s="4">
        <v>44339</v>
      </c>
      <c r="B52">
        <v>46</v>
      </c>
      <c r="C52">
        <v>0</v>
      </c>
      <c r="D52">
        <v>11</v>
      </c>
      <c r="E52">
        <v>0</v>
      </c>
    </row>
    <row r="53" spans="1:5" x14ac:dyDescent="0.25">
      <c r="A53" s="4">
        <v>44346</v>
      </c>
      <c r="B53">
        <v>59</v>
      </c>
      <c r="C53">
        <v>10</v>
      </c>
      <c r="D53">
        <v>0</v>
      </c>
      <c r="E53">
        <v>4</v>
      </c>
    </row>
    <row r="54" spans="1:5" x14ac:dyDescent="0.25">
      <c r="A54" s="4">
        <v>44353</v>
      </c>
      <c r="B54">
        <v>50</v>
      </c>
      <c r="C54">
        <v>6</v>
      </c>
      <c r="D54">
        <v>13</v>
      </c>
      <c r="E54">
        <v>0</v>
      </c>
    </row>
    <row r="55" spans="1:5" x14ac:dyDescent="0.25">
      <c r="A55" s="4">
        <v>44360</v>
      </c>
      <c r="B55">
        <v>40</v>
      </c>
      <c r="C55">
        <v>0</v>
      </c>
      <c r="D55">
        <v>7</v>
      </c>
      <c r="E55">
        <v>12</v>
      </c>
    </row>
    <row r="56" spans="1:5" x14ac:dyDescent="0.25">
      <c r="A56" s="4">
        <v>44367</v>
      </c>
      <c r="B56">
        <v>52</v>
      </c>
      <c r="C56">
        <v>0</v>
      </c>
      <c r="D56">
        <v>8</v>
      </c>
      <c r="E56">
        <v>16</v>
      </c>
    </row>
    <row r="57" spans="1:5" x14ac:dyDescent="0.25">
      <c r="A57" s="4">
        <v>44374</v>
      </c>
      <c r="B57">
        <v>51</v>
      </c>
      <c r="C57">
        <v>0</v>
      </c>
      <c r="D57">
        <v>0</v>
      </c>
      <c r="E57">
        <v>0</v>
      </c>
    </row>
    <row r="58" spans="1:5" x14ac:dyDescent="0.25">
      <c r="A58" s="4">
        <v>44381</v>
      </c>
      <c r="B58">
        <v>53</v>
      </c>
      <c r="C58">
        <v>0</v>
      </c>
      <c r="D58">
        <v>8</v>
      </c>
      <c r="E58">
        <v>0</v>
      </c>
    </row>
    <row r="59" spans="1:5" x14ac:dyDescent="0.25">
      <c r="A59" s="4">
        <v>44388</v>
      </c>
      <c r="B59">
        <v>48</v>
      </c>
      <c r="C59">
        <v>0</v>
      </c>
      <c r="D59">
        <v>0</v>
      </c>
      <c r="E59">
        <v>4</v>
      </c>
    </row>
    <row r="60" spans="1:5" x14ac:dyDescent="0.25">
      <c r="A60" s="4">
        <v>44395</v>
      </c>
      <c r="B60">
        <v>78</v>
      </c>
      <c r="C60">
        <v>0</v>
      </c>
      <c r="D60">
        <v>6</v>
      </c>
      <c r="E60">
        <v>8</v>
      </c>
    </row>
    <row r="61" spans="1:5" x14ac:dyDescent="0.25">
      <c r="A61" s="4">
        <v>44402</v>
      </c>
      <c r="B61">
        <v>47</v>
      </c>
      <c r="C61">
        <v>0</v>
      </c>
      <c r="D61">
        <v>0</v>
      </c>
      <c r="E61">
        <v>0</v>
      </c>
    </row>
    <row r="62" spans="1:5" x14ac:dyDescent="0.25">
      <c r="A62" s="4">
        <v>44409</v>
      </c>
      <c r="B62">
        <v>63</v>
      </c>
      <c r="C62">
        <v>6</v>
      </c>
      <c r="D62">
        <v>0</v>
      </c>
      <c r="E62">
        <v>6</v>
      </c>
    </row>
    <row r="63" spans="1:5" x14ac:dyDescent="0.25">
      <c r="A63" s="4">
        <v>44416</v>
      </c>
      <c r="B63">
        <v>57</v>
      </c>
      <c r="C63">
        <v>0</v>
      </c>
      <c r="D63">
        <v>7</v>
      </c>
      <c r="E63">
        <v>0</v>
      </c>
    </row>
    <row r="64" spans="1:5" x14ac:dyDescent="0.25">
      <c r="A64" s="4">
        <v>44423</v>
      </c>
      <c r="B64">
        <v>69</v>
      </c>
      <c r="C64">
        <v>0</v>
      </c>
      <c r="D64">
        <v>0</v>
      </c>
      <c r="E64">
        <v>0</v>
      </c>
    </row>
    <row r="65" spans="1:5" x14ac:dyDescent="0.25">
      <c r="A65" s="4">
        <v>44430</v>
      </c>
      <c r="B65">
        <v>47</v>
      </c>
      <c r="C65">
        <v>0</v>
      </c>
      <c r="D65">
        <v>7</v>
      </c>
      <c r="E65">
        <v>0</v>
      </c>
    </row>
    <row r="66" spans="1:5" x14ac:dyDescent="0.25">
      <c r="A66" s="4">
        <v>44437</v>
      </c>
      <c r="B66">
        <v>51</v>
      </c>
      <c r="C66">
        <v>0</v>
      </c>
      <c r="D66">
        <v>6</v>
      </c>
      <c r="E66">
        <v>0</v>
      </c>
    </row>
    <row r="67" spans="1:5" x14ac:dyDescent="0.25">
      <c r="A67" s="4">
        <v>44444</v>
      </c>
      <c r="B67">
        <v>51</v>
      </c>
      <c r="C67">
        <v>0</v>
      </c>
      <c r="D67">
        <v>0</v>
      </c>
      <c r="E67">
        <v>6</v>
      </c>
    </row>
    <row r="68" spans="1:5" x14ac:dyDescent="0.25">
      <c r="A68" s="4">
        <v>44451</v>
      </c>
      <c r="B68">
        <v>47</v>
      </c>
      <c r="C68">
        <v>0</v>
      </c>
      <c r="D68">
        <v>0</v>
      </c>
      <c r="E68">
        <v>0</v>
      </c>
    </row>
    <row r="69" spans="1:5" x14ac:dyDescent="0.25">
      <c r="A69" s="4">
        <v>44458</v>
      </c>
      <c r="B69">
        <v>65</v>
      </c>
      <c r="C69">
        <v>0</v>
      </c>
      <c r="D69">
        <v>10</v>
      </c>
      <c r="E69">
        <v>13</v>
      </c>
    </row>
    <row r="70" spans="1:5" x14ac:dyDescent="0.25">
      <c r="A70" s="4">
        <v>44465</v>
      </c>
      <c r="B70">
        <v>57</v>
      </c>
      <c r="C70">
        <v>11</v>
      </c>
      <c r="D70">
        <v>0</v>
      </c>
      <c r="E70">
        <v>0</v>
      </c>
    </row>
    <row r="71" spans="1:5" x14ac:dyDescent="0.25">
      <c r="A71" s="4">
        <v>44472</v>
      </c>
      <c r="B71">
        <v>52</v>
      </c>
      <c r="C71">
        <v>0</v>
      </c>
      <c r="D71">
        <v>5</v>
      </c>
      <c r="E71">
        <v>0</v>
      </c>
    </row>
    <row r="72" spans="1:5" x14ac:dyDescent="0.25">
      <c r="A72" s="4">
        <v>44479</v>
      </c>
      <c r="B72">
        <v>42</v>
      </c>
      <c r="C72">
        <v>0</v>
      </c>
      <c r="D72">
        <v>0</v>
      </c>
      <c r="E72">
        <v>0</v>
      </c>
    </row>
    <row r="73" spans="1:5" x14ac:dyDescent="0.25">
      <c r="A73" s="4">
        <v>44486</v>
      </c>
      <c r="B73">
        <v>39</v>
      </c>
      <c r="C73">
        <v>0</v>
      </c>
      <c r="D73">
        <v>0</v>
      </c>
      <c r="E73">
        <v>0</v>
      </c>
    </row>
    <row r="74" spans="1:5" x14ac:dyDescent="0.25">
      <c r="A74" s="4">
        <v>44493</v>
      </c>
      <c r="B74">
        <v>47</v>
      </c>
      <c r="C74">
        <v>14</v>
      </c>
      <c r="D74">
        <v>10</v>
      </c>
      <c r="E74">
        <v>0</v>
      </c>
    </row>
    <row r="75" spans="1:5" x14ac:dyDescent="0.25">
      <c r="A75" s="4">
        <v>44500</v>
      </c>
      <c r="B75">
        <v>63</v>
      </c>
      <c r="C75">
        <v>9</v>
      </c>
      <c r="D75">
        <v>6</v>
      </c>
      <c r="E75">
        <v>0</v>
      </c>
    </row>
    <row r="76" spans="1:5" x14ac:dyDescent="0.25">
      <c r="A76" s="4">
        <v>44507</v>
      </c>
      <c r="B76">
        <v>55</v>
      </c>
      <c r="C76">
        <v>0</v>
      </c>
      <c r="D76">
        <v>0</v>
      </c>
      <c r="E76">
        <v>8</v>
      </c>
    </row>
    <row r="77" spans="1:5" x14ac:dyDescent="0.25">
      <c r="A77" s="4">
        <v>44514</v>
      </c>
      <c r="B77">
        <v>47</v>
      </c>
      <c r="C77">
        <v>8</v>
      </c>
      <c r="D77">
        <v>13</v>
      </c>
      <c r="E77">
        <v>10</v>
      </c>
    </row>
    <row r="78" spans="1:5" x14ac:dyDescent="0.25">
      <c r="A78" s="4">
        <v>44521</v>
      </c>
      <c r="B78">
        <v>57</v>
      </c>
      <c r="C78">
        <v>0</v>
      </c>
      <c r="D78">
        <v>14</v>
      </c>
      <c r="E78">
        <v>0</v>
      </c>
    </row>
    <row r="79" spans="1:5" x14ac:dyDescent="0.25">
      <c r="A79" s="4">
        <v>44528</v>
      </c>
      <c r="B79">
        <v>53</v>
      </c>
      <c r="C79">
        <v>0</v>
      </c>
      <c r="D79">
        <v>12</v>
      </c>
      <c r="E79">
        <v>0</v>
      </c>
    </row>
    <row r="80" spans="1:5" x14ac:dyDescent="0.25">
      <c r="A80" s="4">
        <v>44535</v>
      </c>
      <c r="B80">
        <v>60</v>
      </c>
      <c r="C80">
        <v>0</v>
      </c>
      <c r="D80">
        <v>11</v>
      </c>
      <c r="E80">
        <v>0</v>
      </c>
    </row>
    <row r="81" spans="1:5" x14ac:dyDescent="0.25">
      <c r="A81" s="4">
        <v>44542</v>
      </c>
      <c r="B81">
        <v>47</v>
      </c>
      <c r="C81">
        <v>0</v>
      </c>
      <c r="D81">
        <v>9</v>
      </c>
      <c r="E81">
        <v>0</v>
      </c>
    </row>
    <row r="82" spans="1:5" x14ac:dyDescent="0.25">
      <c r="A82" s="4">
        <v>44549</v>
      </c>
      <c r="B82">
        <v>43</v>
      </c>
      <c r="C82">
        <v>0</v>
      </c>
      <c r="D82">
        <v>7</v>
      </c>
      <c r="E82">
        <v>0</v>
      </c>
    </row>
    <row r="83" spans="1:5" x14ac:dyDescent="0.25">
      <c r="A83" s="4">
        <v>44556</v>
      </c>
      <c r="B83">
        <v>46</v>
      </c>
      <c r="C83">
        <v>0</v>
      </c>
      <c r="D83">
        <v>0</v>
      </c>
      <c r="E83">
        <v>0</v>
      </c>
    </row>
    <row r="84" spans="1:5" x14ac:dyDescent="0.25">
      <c r="A84" s="4">
        <v>44563</v>
      </c>
      <c r="B84">
        <v>81</v>
      </c>
      <c r="C84">
        <v>0</v>
      </c>
      <c r="D84">
        <v>0</v>
      </c>
      <c r="E84">
        <v>0</v>
      </c>
    </row>
    <row r="85" spans="1:5" x14ac:dyDescent="0.25">
      <c r="A85" s="4">
        <v>44570</v>
      </c>
      <c r="B85">
        <v>61</v>
      </c>
      <c r="C85">
        <v>9</v>
      </c>
      <c r="D85">
        <v>13</v>
      </c>
      <c r="E85">
        <v>0</v>
      </c>
    </row>
    <row r="86" spans="1:5" x14ac:dyDescent="0.25">
      <c r="A86" s="4">
        <v>44577</v>
      </c>
      <c r="B86">
        <v>76</v>
      </c>
      <c r="C86">
        <v>0</v>
      </c>
      <c r="D86">
        <v>14</v>
      </c>
      <c r="E86">
        <v>0</v>
      </c>
    </row>
    <row r="87" spans="1:5" x14ac:dyDescent="0.25">
      <c r="A87" s="4">
        <v>44584</v>
      </c>
      <c r="B87">
        <v>76</v>
      </c>
      <c r="C87">
        <v>6</v>
      </c>
      <c r="D87">
        <v>5</v>
      </c>
      <c r="E87">
        <v>4</v>
      </c>
    </row>
    <row r="88" spans="1:5" x14ac:dyDescent="0.25">
      <c r="A88" s="4">
        <v>44591</v>
      </c>
      <c r="B88">
        <v>88</v>
      </c>
      <c r="C88">
        <v>0</v>
      </c>
      <c r="D88">
        <v>5</v>
      </c>
      <c r="E88">
        <v>0</v>
      </c>
    </row>
    <row r="89" spans="1:5" x14ac:dyDescent="0.25">
      <c r="A89" s="4">
        <v>44598</v>
      </c>
      <c r="B89">
        <v>88</v>
      </c>
      <c r="C89">
        <v>0</v>
      </c>
      <c r="D89">
        <v>15</v>
      </c>
      <c r="E89">
        <v>0</v>
      </c>
    </row>
    <row r="90" spans="1:5" x14ac:dyDescent="0.25">
      <c r="A90" s="4">
        <v>44605</v>
      </c>
      <c r="B90">
        <v>68</v>
      </c>
      <c r="C90">
        <v>0</v>
      </c>
      <c r="D90">
        <v>18</v>
      </c>
      <c r="E90">
        <v>8</v>
      </c>
    </row>
    <row r="91" spans="1:5" x14ac:dyDescent="0.25">
      <c r="A91" s="4">
        <v>44612</v>
      </c>
      <c r="B91">
        <v>69</v>
      </c>
      <c r="C91">
        <v>13</v>
      </c>
      <c r="D91">
        <v>13</v>
      </c>
      <c r="E91">
        <v>0</v>
      </c>
    </row>
    <row r="92" spans="1:5" x14ac:dyDescent="0.25">
      <c r="A92" s="4">
        <v>44619</v>
      </c>
      <c r="B92">
        <v>64</v>
      </c>
      <c r="C92">
        <v>0</v>
      </c>
      <c r="D92">
        <v>16</v>
      </c>
      <c r="E92">
        <v>0</v>
      </c>
    </row>
    <row r="93" spans="1:5" x14ac:dyDescent="0.25">
      <c r="A93" s="4">
        <v>44626</v>
      </c>
      <c r="B93">
        <v>76</v>
      </c>
      <c r="C93">
        <v>5</v>
      </c>
      <c r="D93">
        <v>25</v>
      </c>
      <c r="E93">
        <v>7</v>
      </c>
    </row>
    <row r="94" spans="1:5" x14ac:dyDescent="0.25">
      <c r="A94" s="4">
        <v>44633</v>
      </c>
      <c r="B94">
        <v>84</v>
      </c>
      <c r="C94">
        <v>0</v>
      </c>
      <c r="D94">
        <v>20</v>
      </c>
      <c r="E94">
        <v>0</v>
      </c>
    </row>
    <row r="95" spans="1:5" x14ac:dyDescent="0.25">
      <c r="A95" s="4">
        <v>44640</v>
      </c>
      <c r="B95">
        <v>71</v>
      </c>
      <c r="C95">
        <v>0</v>
      </c>
      <c r="D95">
        <v>18</v>
      </c>
      <c r="E95">
        <v>0</v>
      </c>
    </row>
    <row r="96" spans="1:5" x14ac:dyDescent="0.25">
      <c r="A96" s="4">
        <v>44647</v>
      </c>
      <c r="B96">
        <v>84</v>
      </c>
      <c r="C96">
        <v>0</v>
      </c>
      <c r="D96">
        <v>13</v>
      </c>
      <c r="E96">
        <v>11</v>
      </c>
    </row>
    <row r="97" spans="1:5" x14ac:dyDescent="0.25">
      <c r="A97" s="4">
        <v>44654</v>
      </c>
      <c r="B97">
        <v>97</v>
      </c>
      <c r="C97">
        <v>3</v>
      </c>
      <c r="D97">
        <v>13</v>
      </c>
      <c r="E97">
        <v>0</v>
      </c>
    </row>
    <row r="98" spans="1:5" x14ac:dyDescent="0.25">
      <c r="A98" s="4">
        <v>44661</v>
      </c>
      <c r="B98">
        <v>64</v>
      </c>
      <c r="C98">
        <v>0</v>
      </c>
      <c r="D98">
        <v>7</v>
      </c>
      <c r="E98">
        <v>0</v>
      </c>
    </row>
    <row r="99" spans="1:5" x14ac:dyDescent="0.25">
      <c r="A99" s="4">
        <v>44668</v>
      </c>
      <c r="B99">
        <v>79</v>
      </c>
      <c r="C99">
        <v>0</v>
      </c>
      <c r="D99">
        <v>25</v>
      </c>
      <c r="E99">
        <v>3</v>
      </c>
    </row>
    <row r="100" spans="1:5" x14ac:dyDescent="0.25">
      <c r="A100" s="4">
        <v>44675</v>
      </c>
      <c r="B100">
        <v>81</v>
      </c>
      <c r="C100">
        <v>0</v>
      </c>
      <c r="D100">
        <v>28</v>
      </c>
      <c r="E100">
        <v>0</v>
      </c>
    </row>
    <row r="101" spans="1:5" x14ac:dyDescent="0.25">
      <c r="A101" s="4">
        <v>44682</v>
      </c>
      <c r="B101">
        <v>85</v>
      </c>
      <c r="C101">
        <v>4</v>
      </c>
      <c r="D101">
        <v>9</v>
      </c>
      <c r="E101">
        <v>4</v>
      </c>
    </row>
    <row r="102" spans="1:5" x14ac:dyDescent="0.25">
      <c r="A102" s="4">
        <v>44689</v>
      </c>
      <c r="B102">
        <v>98</v>
      </c>
      <c r="C102">
        <v>0</v>
      </c>
      <c r="D102">
        <v>16</v>
      </c>
      <c r="E102">
        <v>3</v>
      </c>
    </row>
    <row r="103" spans="1:5" x14ac:dyDescent="0.25">
      <c r="A103" s="4">
        <v>44696</v>
      </c>
      <c r="B103">
        <v>96</v>
      </c>
      <c r="C103">
        <v>0</v>
      </c>
      <c r="D103">
        <v>30</v>
      </c>
      <c r="E103">
        <v>0</v>
      </c>
    </row>
    <row r="104" spans="1:5" x14ac:dyDescent="0.25">
      <c r="A104" s="4">
        <v>44703</v>
      </c>
      <c r="B104">
        <v>77</v>
      </c>
      <c r="C104">
        <v>3</v>
      </c>
      <c r="D104">
        <v>17</v>
      </c>
      <c r="E104">
        <v>0</v>
      </c>
    </row>
    <row r="105" spans="1:5" x14ac:dyDescent="0.25">
      <c r="A105" s="4">
        <v>44710</v>
      </c>
      <c r="B105">
        <v>90</v>
      </c>
      <c r="C105">
        <v>0</v>
      </c>
      <c r="D105">
        <v>30</v>
      </c>
      <c r="E105">
        <v>0</v>
      </c>
    </row>
    <row r="106" spans="1:5" x14ac:dyDescent="0.25">
      <c r="A106" s="4">
        <v>44717</v>
      </c>
      <c r="B106">
        <v>85</v>
      </c>
      <c r="C106">
        <v>0</v>
      </c>
      <c r="D106">
        <v>28</v>
      </c>
      <c r="E106">
        <v>0</v>
      </c>
    </row>
    <row r="107" spans="1:5" x14ac:dyDescent="0.25">
      <c r="A107" s="4">
        <v>44724</v>
      </c>
      <c r="B107">
        <v>90</v>
      </c>
      <c r="C107">
        <v>0</v>
      </c>
      <c r="D107">
        <v>18</v>
      </c>
      <c r="E107">
        <v>4</v>
      </c>
    </row>
    <row r="108" spans="1:5" x14ac:dyDescent="0.25">
      <c r="A108" s="4">
        <v>44731</v>
      </c>
      <c r="B108">
        <v>85</v>
      </c>
      <c r="C108">
        <v>6</v>
      </c>
      <c r="D108">
        <v>0</v>
      </c>
      <c r="E108">
        <v>0</v>
      </c>
    </row>
    <row r="109" spans="1:5" x14ac:dyDescent="0.25">
      <c r="A109" s="4">
        <v>44738</v>
      </c>
      <c r="B109">
        <v>84</v>
      </c>
      <c r="C109">
        <v>0</v>
      </c>
      <c r="D109">
        <v>20</v>
      </c>
      <c r="E109">
        <v>0</v>
      </c>
    </row>
    <row r="110" spans="1:5" x14ac:dyDescent="0.25">
      <c r="A110" s="4">
        <v>44745</v>
      </c>
      <c r="B110">
        <v>91</v>
      </c>
      <c r="C110">
        <v>4</v>
      </c>
      <c r="D110">
        <v>17</v>
      </c>
      <c r="E110">
        <v>0</v>
      </c>
    </row>
    <row r="111" spans="1:5" x14ac:dyDescent="0.25">
      <c r="A111" s="4">
        <v>44752</v>
      </c>
      <c r="B111">
        <v>85</v>
      </c>
      <c r="C111">
        <v>0</v>
      </c>
      <c r="D111">
        <v>20</v>
      </c>
      <c r="E111">
        <v>0</v>
      </c>
    </row>
    <row r="112" spans="1:5" x14ac:dyDescent="0.25">
      <c r="A112" s="4">
        <v>44759</v>
      </c>
      <c r="B112">
        <v>96</v>
      </c>
      <c r="C112">
        <v>12</v>
      </c>
      <c r="D112">
        <v>19</v>
      </c>
      <c r="E112">
        <v>9</v>
      </c>
    </row>
    <row r="113" spans="1:5" x14ac:dyDescent="0.25">
      <c r="A113" s="4">
        <v>44766</v>
      </c>
      <c r="B113">
        <v>92</v>
      </c>
      <c r="C113">
        <v>0</v>
      </c>
      <c r="D113">
        <v>17</v>
      </c>
      <c r="E113">
        <v>0</v>
      </c>
    </row>
    <row r="114" spans="1:5" x14ac:dyDescent="0.25">
      <c r="A114" s="4">
        <v>44773</v>
      </c>
      <c r="B114">
        <v>86</v>
      </c>
      <c r="C114">
        <v>0</v>
      </c>
      <c r="D114">
        <v>17</v>
      </c>
      <c r="E114">
        <v>0</v>
      </c>
    </row>
    <row r="115" spans="1:5" x14ac:dyDescent="0.25">
      <c r="A115" s="4">
        <v>44780</v>
      </c>
      <c r="B115">
        <v>98</v>
      </c>
      <c r="C115">
        <v>0</v>
      </c>
      <c r="D115">
        <v>31</v>
      </c>
      <c r="E115">
        <v>0</v>
      </c>
    </row>
    <row r="116" spans="1:5" x14ac:dyDescent="0.25">
      <c r="A116" s="4">
        <v>44787</v>
      </c>
      <c r="B116">
        <v>88</v>
      </c>
      <c r="C116">
        <v>13</v>
      </c>
      <c r="D116">
        <v>25</v>
      </c>
      <c r="E116">
        <v>0</v>
      </c>
    </row>
    <row r="117" spans="1:5" x14ac:dyDescent="0.25">
      <c r="A117" s="4">
        <v>44794</v>
      </c>
      <c r="B117">
        <v>91</v>
      </c>
      <c r="C117">
        <v>5</v>
      </c>
      <c r="D117">
        <v>20</v>
      </c>
      <c r="E117">
        <v>10</v>
      </c>
    </row>
    <row r="118" spans="1:5" x14ac:dyDescent="0.25">
      <c r="A118" s="4">
        <v>44801</v>
      </c>
      <c r="B118">
        <v>95</v>
      </c>
      <c r="C118">
        <v>0</v>
      </c>
      <c r="D118">
        <v>15</v>
      </c>
      <c r="E118">
        <v>0</v>
      </c>
    </row>
    <row r="119" spans="1:5" x14ac:dyDescent="0.25">
      <c r="A119" s="4">
        <v>44808</v>
      </c>
      <c r="B119">
        <v>84</v>
      </c>
      <c r="C119">
        <v>0</v>
      </c>
      <c r="D119">
        <v>12</v>
      </c>
      <c r="E119">
        <v>6</v>
      </c>
    </row>
    <row r="120" spans="1:5" x14ac:dyDescent="0.25">
      <c r="A120" s="4">
        <v>44815</v>
      </c>
      <c r="B120">
        <v>100</v>
      </c>
      <c r="C120">
        <v>0</v>
      </c>
      <c r="D120">
        <v>29</v>
      </c>
      <c r="E120">
        <v>5</v>
      </c>
    </row>
    <row r="121" spans="1:5" x14ac:dyDescent="0.25">
      <c r="A121" s="4">
        <v>44822</v>
      </c>
      <c r="B121">
        <v>69</v>
      </c>
      <c r="C121">
        <v>4</v>
      </c>
      <c r="D121">
        <v>36</v>
      </c>
      <c r="E121">
        <v>0</v>
      </c>
    </row>
    <row r="122" spans="1:5" x14ac:dyDescent="0.25">
      <c r="A122" s="4">
        <v>44829</v>
      </c>
      <c r="B122">
        <v>82</v>
      </c>
      <c r="C122">
        <v>0</v>
      </c>
      <c r="D122">
        <v>24</v>
      </c>
      <c r="E122">
        <v>0</v>
      </c>
    </row>
    <row r="123" spans="1:5" x14ac:dyDescent="0.25">
      <c r="A123" s="4">
        <v>44836</v>
      </c>
      <c r="B123">
        <v>92</v>
      </c>
      <c r="C123">
        <v>0</v>
      </c>
      <c r="D123">
        <v>25</v>
      </c>
      <c r="E123">
        <v>0</v>
      </c>
    </row>
    <row r="124" spans="1:5" x14ac:dyDescent="0.25">
      <c r="A124" s="4">
        <v>44843</v>
      </c>
      <c r="B124">
        <v>73</v>
      </c>
      <c r="C124">
        <v>0</v>
      </c>
      <c r="D124">
        <v>26</v>
      </c>
      <c r="E124">
        <v>0</v>
      </c>
    </row>
    <row r="125" spans="1:5" x14ac:dyDescent="0.25">
      <c r="A125" s="4">
        <v>44850</v>
      </c>
      <c r="B125">
        <v>83</v>
      </c>
      <c r="C125">
        <v>0</v>
      </c>
      <c r="D125">
        <v>30</v>
      </c>
      <c r="E125">
        <v>3</v>
      </c>
    </row>
    <row r="126" spans="1:5" x14ac:dyDescent="0.25">
      <c r="A126" s="4">
        <v>44857</v>
      </c>
      <c r="B126">
        <v>66</v>
      </c>
      <c r="C126">
        <v>0</v>
      </c>
      <c r="D126">
        <v>35</v>
      </c>
      <c r="E126">
        <v>7</v>
      </c>
    </row>
    <row r="127" spans="1:5" x14ac:dyDescent="0.25">
      <c r="A127" s="4">
        <v>44864</v>
      </c>
      <c r="B127">
        <v>82</v>
      </c>
      <c r="C127">
        <v>0</v>
      </c>
      <c r="D127">
        <v>35</v>
      </c>
      <c r="E127">
        <v>0</v>
      </c>
    </row>
    <row r="128" spans="1:5" x14ac:dyDescent="0.25">
      <c r="A128" s="4">
        <v>44871</v>
      </c>
      <c r="B128">
        <v>69</v>
      </c>
      <c r="C128">
        <v>0</v>
      </c>
      <c r="D128">
        <v>19</v>
      </c>
      <c r="E128">
        <v>8</v>
      </c>
    </row>
    <row r="129" spans="1:5" x14ac:dyDescent="0.25">
      <c r="A129" s="4">
        <v>44878</v>
      </c>
      <c r="B129">
        <v>59</v>
      </c>
      <c r="C129">
        <v>0</v>
      </c>
      <c r="D129">
        <v>15</v>
      </c>
      <c r="E129">
        <v>7</v>
      </c>
    </row>
    <row r="130" spans="1:5" x14ac:dyDescent="0.25">
      <c r="A130" s="4">
        <v>44885</v>
      </c>
      <c r="B130">
        <v>63</v>
      </c>
      <c r="C130">
        <v>0</v>
      </c>
      <c r="D130">
        <v>19</v>
      </c>
      <c r="E130">
        <v>0</v>
      </c>
    </row>
    <row r="131" spans="1:5" x14ac:dyDescent="0.25">
      <c r="A131" s="4">
        <v>44892</v>
      </c>
      <c r="B131">
        <v>90</v>
      </c>
      <c r="C131">
        <v>0</v>
      </c>
      <c r="D131">
        <v>28</v>
      </c>
      <c r="E131">
        <v>4</v>
      </c>
    </row>
    <row r="132" spans="1:5" x14ac:dyDescent="0.25">
      <c r="A132" s="4">
        <v>44899</v>
      </c>
      <c r="B132">
        <v>73</v>
      </c>
      <c r="C132">
        <v>0</v>
      </c>
      <c r="D132">
        <v>16</v>
      </c>
      <c r="E132">
        <v>5</v>
      </c>
    </row>
    <row r="133" spans="1:5" x14ac:dyDescent="0.25">
      <c r="A133" s="4">
        <v>44906</v>
      </c>
      <c r="B133">
        <v>82</v>
      </c>
      <c r="C133">
        <v>0</v>
      </c>
      <c r="D133">
        <v>37</v>
      </c>
      <c r="E133">
        <v>7</v>
      </c>
    </row>
    <row r="134" spans="1:5" x14ac:dyDescent="0.25">
      <c r="A134" s="4">
        <v>44913</v>
      </c>
      <c r="B134">
        <v>71</v>
      </c>
      <c r="C134">
        <v>0</v>
      </c>
      <c r="D134">
        <v>37</v>
      </c>
      <c r="E134">
        <v>5</v>
      </c>
    </row>
    <row r="135" spans="1:5" x14ac:dyDescent="0.25">
      <c r="A135" s="4">
        <v>44920</v>
      </c>
      <c r="B135">
        <v>54</v>
      </c>
      <c r="C135">
        <v>0</v>
      </c>
      <c r="D135">
        <v>21</v>
      </c>
      <c r="E135">
        <v>4</v>
      </c>
    </row>
    <row r="136" spans="1:5" x14ac:dyDescent="0.25">
      <c r="A136" s="4">
        <v>44927</v>
      </c>
      <c r="B136">
        <v>92</v>
      </c>
      <c r="C136">
        <v>0</v>
      </c>
      <c r="D136">
        <v>40</v>
      </c>
      <c r="E136">
        <v>0</v>
      </c>
    </row>
    <row r="137" spans="1:5" x14ac:dyDescent="0.25">
      <c r="A137" s="4">
        <v>44934</v>
      </c>
      <c r="B137">
        <v>82</v>
      </c>
      <c r="C137">
        <v>0</v>
      </c>
      <c r="D137">
        <v>29</v>
      </c>
      <c r="E137">
        <v>4</v>
      </c>
    </row>
    <row r="138" spans="1:5" x14ac:dyDescent="0.25">
      <c r="A138" s="4">
        <v>44941</v>
      </c>
      <c r="B138">
        <v>82</v>
      </c>
      <c r="C138">
        <v>0</v>
      </c>
      <c r="D138">
        <v>47</v>
      </c>
      <c r="E138">
        <v>5</v>
      </c>
    </row>
    <row r="139" spans="1:5" x14ac:dyDescent="0.25">
      <c r="A139" s="4">
        <v>44948</v>
      </c>
      <c r="B139">
        <v>90</v>
      </c>
      <c r="C139">
        <v>0</v>
      </c>
      <c r="D139">
        <v>28</v>
      </c>
      <c r="E139">
        <v>0</v>
      </c>
    </row>
    <row r="140" spans="1:5" x14ac:dyDescent="0.25">
      <c r="A140" s="4">
        <v>44955</v>
      </c>
      <c r="B140">
        <v>80</v>
      </c>
      <c r="C140">
        <v>0</v>
      </c>
      <c r="D140">
        <v>31</v>
      </c>
      <c r="E140">
        <v>6</v>
      </c>
    </row>
    <row r="141" spans="1:5" x14ac:dyDescent="0.25">
      <c r="A141" s="4">
        <v>44962</v>
      </c>
      <c r="B141">
        <v>90</v>
      </c>
      <c r="C141">
        <v>0</v>
      </c>
      <c r="D141">
        <v>38</v>
      </c>
      <c r="E141">
        <v>10</v>
      </c>
    </row>
    <row r="142" spans="1:5" x14ac:dyDescent="0.25">
      <c r="A142" s="4">
        <v>44969</v>
      </c>
      <c r="B142">
        <v>80</v>
      </c>
      <c r="C142">
        <v>5</v>
      </c>
      <c r="D142">
        <v>34</v>
      </c>
      <c r="E142">
        <v>4</v>
      </c>
    </row>
    <row r="143" spans="1:5" x14ac:dyDescent="0.25">
      <c r="A143" s="4">
        <v>44976</v>
      </c>
      <c r="B143">
        <v>87</v>
      </c>
      <c r="C143">
        <v>0</v>
      </c>
      <c r="D143">
        <v>30</v>
      </c>
      <c r="E143">
        <v>4</v>
      </c>
    </row>
    <row r="144" spans="1:5" x14ac:dyDescent="0.25">
      <c r="A144" s="4">
        <v>44983</v>
      </c>
      <c r="B144">
        <v>71</v>
      </c>
      <c r="C144">
        <v>0</v>
      </c>
      <c r="D144">
        <v>41</v>
      </c>
      <c r="E144">
        <v>0</v>
      </c>
    </row>
    <row r="145" spans="1:5" x14ac:dyDescent="0.25">
      <c r="A145" s="4">
        <v>44990</v>
      </c>
      <c r="B145">
        <v>85</v>
      </c>
      <c r="C145">
        <v>0</v>
      </c>
      <c r="D145">
        <v>45</v>
      </c>
      <c r="E145">
        <v>0</v>
      </c>
    </row>
    <row r="146" spans="1:5" x14ac:dyDescent="0.25">
      <c r="A146" s="4">
        <v>44997</v>
      </c>
      <c r="B146">
        <v>95</v>
      </c>
      <c r="C146">
        <v>13</v>
      </c>
      <c r="D146">
        <v>44</v>
      </c>
      <c r="E146">
        <v>0</v>
      </c>
    </row>
    <row r="147" spans="1:5" x14ac:dyDescent="0.25">
      <c r="A147" s="4">
        <v>45004</v>
      </c>
      <c r="B147">
        <v>79</v>
      </c>
      <c r="C147">
        <v>0</v>
      </c>
      <c r="D147">
        <v>34</v>
      </c>
      <c r="E147">
        <v>7</v>
      </c>
    </row>
    <row r="148" spans="1:5" x14ac:dyDescent="0.25">
      <c r="A148" s="4">
        <v>45011</v>
      </c>
      <c r="B148">
        <v>73</v>
      </c>
      <c r="C148">
        <v>0</v>
      </c>
      <c r="D148">
        <v>41</v>
      </c>
      <c r="E148">
        <v>0</v>
      </c>
    </row>
    <row r="149" spans="1:5" x14ac:dyDescent="0.25">
      <c r="A149" s="4">
        <v>45018</v>
      </c>
      <c r="B149">
        <v>85</v>
      </c>
      <c r="C149">
        <v>6</v>
      </c>
      <c r="D149">
        <v>33</v>
      </c>
      <c r="E149">
        <v>0</v>
      </c>
    </row>
    <row r="150" spans="1:5" x14ac:dyDescent="0.25">
      <c r="A150" s="4">
        <v>45025</v>
      </c>
      <c r="B150">
        <v>64</v>
      </c>
      <c r="C150">
        <v>0</v>
      </c>
      <c r="D150">
        <v>40</v>
      </c>
      <c r="E150">
        <v>0</v>
      </c>
    </row>
    <row r="151" spans="1:5" x14ac:dyDescent="0.25">
      <c r="A151" s="4">
        <v>45032</v>
      </c>
      <c r="B151">
        <v>73</v>
      </c>
      <c r="C151">
        <v>0</v>
      </c>
      <c r="D151">
        <v>38</v>
      </c>
      <c r="E151">
        <v>0</v>
      </c>
    </row>
    <row r="152" spans="1:5" x14ac:dyDescent="0.25">
      <c r="A152" s="4">
        <v>45039</v>
      </c>
      <c r="B152">
        <v>77</v>
      </c>
      <c r="C152">
        <v>0</v>
      </c>
      <c r="D152">
        <v>37</v>
      </c>
      <c r="E152">
        <v>0</v>
      </c>
    </row>
    <row r="153" spans="1:5" x14ac:dyDescent="0.25">
      <c r="A153" s="4">
        <v>45046</v>
      </c>
      <c r="B153">
        <v>61</v>
      </c>
      <c r="C153">
        <v>0</v>
      </c>
      <c r="D153">
        <v>25</v>
      </c>
      <c r="E153">
        <v>5</v>
      </c>
    </row>
    <row r="154" spans="1:5" x14ac:dyDescent="0.25">
      <c r="A154" s="4">
        <v>45053</v>
      </c>
      <c r="B154">
        <v>77</v>
      </c>
      <c r="C154">
        <v>0</v>
      </c>
      <c r="D154">
        <v>39</v>
      </c>
      <c r="E154">
        <v>5</v>
      </c>
    </row>
    <row r="155" spans="1:5" x14ac:dyDescent="0.25">
      <c r="A155" s="4">
        <v>45060</v>
      </c>
      <c r="B155">
        <v>79</v>
      </c>
      <c r="C155">
        <v>0</v>
      </c>
      <c r="D155">
        <v>29</v>
      </c>
      <c r="E155">
        <v>9</v>
      </c>
    </row>
    <row r="156" spans="1:5" x14ac:dyDescent="0.25">
      <c r="A156" s="4">
        <v>45067</v>
      </c>
      <c r="B156">
        <v>65</v>
      </c>
      <c r="C156">
        <v>7</v>
      </c>
      <c r="D156">
        <v>29</v>
      </c>
      <c r="E156">
        <v>4</v>
      </c>
    </row>
    <row r="157" spans="1:5" x14ac:dyDescent="0.25">
      <c r="A157" s="4">
        <v>45074</v>
      </c>
      <c r="B157">
        <v>64</v>
      </c>
      <c r="C157">
        <v>0</v>
      </c>
      <c r="D157">
        <v>43</v>
      </c>
      <c r="E15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3F1-4658-4308-BDD4-3475A58480B6}">
  <dimension ref="A3:E21"/>
  <sheetViews>
    <sheetView topLeftCell="A13" workbookViewId="0">
      <selection activeCell="S22" sqref="S22"/>
    </sheetView>
  </sheetViews>
  <sheetFormatPr baseColWidth="10" defaultRowHeight="15" x14ac:dyDescent="0.25"/>
  <cols>
    <col min="1" max="1" width="21" bestFit="1" customWidth="1"/>
    <col min="2" max="2" width="18.42578125" bestFit="1" customWidth="1"/>
    <col min="3" max="3" width="23.85546875" bestFit="1" customWidth="1"/>
    <col min="4" max="4" width="21" bestFit="1" customWidth="1"/>
    <col min="5" max="5" width="22.140625" bestFit="1" customWidth="1"/>
    <col min="6" max="8" width="2" bestFit="1" customWidth="1"/>
    <col min="9" max="41" width="3" bestFit="1" customWidth="1"/>
    <col min="42" max="42" width="12.5703125" bestFit="1" customWidth="1"/>
  </cols>
  <sheetData>
    <row r="3" spans="1:5" x14ac:dyDescent="0.25">
      <c r="A3" s="8" t="s">
        <v>10</v>
      </c>
      <c r="B3" t="s">
        <v>12</v>
      </c>
      <c r="C3" t="s">
        <v>14</v>
      </c>
      <c r="D3" t="s">
        <v>11</v>
      </c>
      <c r="E3" t="s">
        <v>13</v>
      </c>
    </row>
    <row r="4" spans="1:5" x14ac:dyDescent="0.25">
      <c r="A4" s="5" t="s">
        <v>15</v>
      </c>
      <c r="B4" s="6">
        <v>49.366666666666667</v>
      </c>
      <c r="C4" s="6">
        <v>1.1666666666666667</v>
      </c>
      <c r="D4" s="6">
        <v>3.2333333333333334</v>
      </c>
      <c r="E4" s="6">
        <v>2.1333333333333333</v>
      </c>
    </row>
    <row r="5" spans="1:5" x14ac:dyDescent="0.25">
      <c r="A5" s="7" t="s">
        <v>16</v>
      </c>
      <c r="B5" s="6">
        <v>55.5</v>
      </c>
      <c r="C5" s="6">
        <v>1.5</v>
      </c>
      <c r="D5" s="6">
        <v>4</v>
      </c>
      <c r="E5" s="6">
        <v>2.75</v>
      </c>
    </row>
    <row r="6" spans="1:5" x14ac:dyDescent="0.25">
      <c r="A6" s="7" t="s">
        <v>17</v>
      </c>
      <c r="B6" s="6">
        <v>54.46153846153846</v>
      </c>
      <c r="C6" s="6">
        <v>0.76923076923076927</v>
      </c>
      <c r="D6" s="6">
        <v>1.6153846153846154</v>
      </c>
      <c r="E6" s="6">
        <v>0.61538461538461542</v>
      </c>
    </row>
    <row r="7" spans="1:5" x14ac:dyDescent="0.25">
      <c r="A7" s="7" t="s">
        <v>18</v>
      </c>
      <c r="B7" s="6">
        <v>42.384615384615387</v>
      </c>
      <c r="C7" s="6">
        <v>1.4615384615384615</v>
      </c>
      <c r="D7" s="6">
        <v>4.615384615384615</v>
      </c>
      <c r="E7" s="6">
        <v>3.4615384615384617</v>
      </c>
    </row>
    <row r="8" spans="1:5" x14ac:dyDescent="0.25">
      <c r="A8" s="5" t="s">
        <v>19</v>
      </c>
      <c r="B8" s="6">
        <v>50.384615384615387</v>
      </c>
      <c r="C8" s="6">
        <v>1.8653846153846154</v>
      </c>
      <c r="D8" s="6">
        <v>4.5961538461538458</v>
      </c>
      <c r="E8" s="6">
        <v>2.9230769230769229</v>
      </c>
    </row>
    <row r="9" spans="1:5" x14ac:dyDescent="0.25">
      <c r="A9" s="7" t="s">
        <v>20</v>
      </c>
      <c r="B9" s="6">
        <v>44.384615384615387</v>
      </c>
      <c r="C9" s="6">
        <v>1.3076923076923077</v>
      </c>
      <c r="D9" s="6">
        <v>3.5384615384615383</v>
      </c>
      <c r="E9" s="6">
        <v>5</v>
      </c>
    </row>
    <row r="10" spans="1:5" x14ac:dyDescent="0.25">
      <c r="A10" s="7" t="s">
        <v>16</v>
      </c>
      <c r="B10" s="6">
        <v>50.692307692307693</v>
      </c>
      <c r="C10" s="6">
        <v>2.4615384615384617</v>
      </c>
      <c r="D10" s="6">
        <v>4.7692307692307692</v>
      </c>
      <c r="E10" s="6">
        <v>2.4615384615384617</v>
      </c>
    </row>
    <row r="11" spans="1:5" x14ac:dyDescent="0.25">
      <c r="A11" s="7" t="s">
        <v>17</v>
      </c>
      <c r="B11" s="6">
        <v>56.384615384615387</v>
      </c>
      <c r="C11" s="6">
        <v>1.3076923076923077</v>
      </c>
      <c r="D11" s="6">
        <v>3.3846153846153846</v>
      </c>
      <c r="E11" s="6">
        <v>2.8461538461538463</v>
      </c>
    </row>
    <row r="12" spans="1:5" x14ac:dyDescent="0.25">
      <c r="A12" s="7" t="s">
        <v>18</v>
      </c>
      <c r="B12" s="6">
        <v>50.07692307692308</v>
      </c>
      <c r="C12" s="6">
        <v>2.3846153846153846</v>
      </c>
      <c r="D12" s="6">
        <v>6.6923076923076925</v>
      </c>
      <c r="E12" s="6">
        <v>1.3846153846153846</v>
      </c>
    </row>
    <row r="13" spans="1:5" x14ac:dyDescent="0.25">
      <c r="A13" s="5" t="s">
        <v>21</v>
      </c>
      <c r="B13" s="6">
        <v>80.980769230769226</v>
      </c>
      <c r="C13" s="6">
        <v>1.6730769230769231</v>
      </c>
      <c r="D13" s="6">
        <v>20.01923076923077</v>
      </c>
      <c r="E13" s="6">
        <v>2.3846153846153846</v>
      </c>
    </row>
    <row r="14" spans="1:5" x14ac:dyDescent="0.25">
      <c r="A14" s="7" t="s">
        <v>20</v>
      </c>
      <c r="B14" s="6">
        <v>75.84615384615384</v>
      </c>
      <c r="C14" s="6">
        <v>2.5384615384615383</v>
      </c>
      <c r="D14" s="6">
        <v>13.461538461538462</v>
      </c>
      <c r="E14" s="6">
        <v>2.3076923076923075</v>
      </c>
    </row>
    <row r="15" spans="1:5" x14ac:dyDescent="0.25">
      <c r="A15" s="7" t="s">
        <v>16</v>
      </c>
      <c r="B15" s="6">
        <v>85.461538461538467</v>
      </c>
      <c r="C15" s="6">
        <v>1.2307692307692308</v>
      </c>
      <c r="D15" s="6">
        <v>18.53846153846154</v>
      </c>
      <c r="E15" s="6">
        <v>1.0769230769230769</v>
      </c>
    </row>
    <row r="16" spans="1:5" x14ac:dyDescent="0.25">
      <c r="A16" s="7" t="s">
        <v>17</v>
      </c>
      <c r="B16" s="6">
        <v>89</v>
      </c>
      <c r="C16" s="6">
        <v>2.9230769230769229</v>
      </c>
      <c r="D16" s="6">
        <v>21.692307692307693</v>
      </c>
      <c r="E16" s="6">
        <v>2.3076923076923075</v>
      </c>
    </row>
    <row r="17" spans="1:5" x14ac:dyDescent="0.25">
      <c r="A17" s="7" t="s">
        <v>18</v>
      </c>
      <c r="B17" s="6">
        <v>73.615384615384613</v>
      </c>
      <c r="C17" s="6">
        <v>0</v>
      </c>
      <c r="D17" s="6">
        <v>26.384615384615383</v>
      </c>
      <c r="E17" s="6">
        <v>3.8461538461538463</v>
      </c>
    </row>
    <row r="18" spans="1:5" x14ac:dyDescent="0.25">
      <c r="A18" s="5" t="s">
        <v>22</v>
      </c>
      <c r="B18" s="6">
        <v>78.681818181818187</v>
      </c>
      <c r="C18" s="6">
        <v>1.4090909090909092</v>
      </c>
      <c r="D18" s="6">
        <v>36.136363636363633</v>
      </c>
      <c r="E18" s="6">
        <v>2.8636363636363638</v>
      </c>
    </row>
    <row r="19" spans="1:5" x14ac:dyDescent="0.25">
      <c r="A19" s="7" t="s">
        <v>20</v>
      </c>
      <c r="B19" s="6">
        <v>83.538461538461533</v>
      </c>
      <c r="C19" s="6">
        <v>1.3846153846153846</v>
      </c>
      <c r="D19" s="6">
        <v>37.07692307692308</v>
      </c>
      <c r="E19" s="6">
        <v>3.0769230769230771</v>
      </c>
    </row>
    <row r="20" spans="1:5" x14ac:dyDescent="0.25">
      <c r="A20" s="7" t="s">
        <v>16</v>
      </c>
      <c r="B20" s="6">
        <v>71.666666666666671</v>
      </c>
      <c r="C20" s="6">
        <v>1.4444444444444444</v>
      </c>
      <c r="D20" s="6">
        <v>34.777777777777779</v>
      </c>
      <c r="E20" s="6">
        <v>2.5555555555555554</v>
      </c>
    </row>
    <row r="21" spans="1:5" x14ac:dyDescent="0.25">
      <c r="A21" s="5" t="s">
        <v>24</v>
      </c>
      <c r="B21" s="1">
        <v>64.378205128205124</v>
      </c>
      <c r="C21" s="1">
        <v>1.6025641025641026</v>
      </c>
      <c r="D21" s="1">
        <v>13.923076923076923</v>
      </c>
      <c r="E21" s="1">
        <v>2.5833333333333335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AB34-8733-4737-8C12-1A28FA20982D}">
  <dimension ref="A2:F28"/>
  <sheetViews>
    <sheetView tabSelected="1" topLeftCell="A19" zoomScale="130" zoomScaleNormal="130" workbookViewId="0">
      <selection activeCell="Q26" sqref="Q26"/>
    </sheetView>
  </sheetViews>
  <sheetFormatPr baseColWidth="10" defaultRowHeight="15" x14ac:dyDescent="0.25"/>
  <cols>
    <col min="1" max="1" width="12.85546875" customWidth="1"/>
    <col min="2" max="2" width="62" customWidth="1"/>
  </cols>
  <sheetData>
    <row r="2" spans="1:6" x14ac:dyDescent="0.25">
      <c r="C2" t="s">
        <v>0</v>
      </c>
      <c r="D2" t="s">
        <v>5</v>
      </c>
      <c r="E2" t="s">
        <v>2</v>
      </c>
      <c r="F2" t="s">
        <v>1</v>
      </c>
    </row>
    <row r="3" spans="1:6" x14ac:dyDescent="0.25">
      <c r="A3" s="2" t="s">
        <v>6</v>
      </c>
      <c r="B3" t="s">
        <v>32</v>
      </c>
      <c r="C3">
        <v>4839698</v>
      </c>
      <c r="D3">
        <v>179653</v>
      </c>
      <c r="E3">
        <v>1994496</v>
      </c>
      <c r="F3">
        <v>2013031</v>
      </c>
    </row>
    <row r="4" spans="1:6" x14ac:dyDescent="0.25">
      <c r="A4" s="2"/>
      <c r="B4" t="s">
        <v>33</v>
      </c>
      <c r="C4">
        <v>3973052</v>
      </c>
      <c r="D4">
        <v>195832</v>
      </c>
      <c r="E4">
        <v>610008</v>
      </c>
      <c r="F4">
        <v>2594117</v>
      </c>
    </row>
    <row r="5" spans="1:6" x14ac:dyDescent="0.25">
      <c r="A5" s="2"/>
      <c r="B5" t="s">
        <v>3</v>
      </c>
      <c r="C5">
        <v>43434</v>
      </c>
      <c r="D5">
        <v>11370</v>
      </c>
      <c r="E5">
        <v>51509</v>
      </c>
      <c r="F5">
        <v>26651</v>
      </c>
    </row>
    <row r="6" spans="1:6" x14ac:dyDescent="0.25">
      <c r="A6" s="2"/>
      <c r="B6" t="s">
        <v>4</v>
      </c>
      <c r="C6">
        <v>21000</v>
      </c>
      <c r="D6">
        <v>3000</v>
      </c>
      <c r="E6">
        <v>9000</v>
      </c>
      <c r="F6">
        <v>23000</v>
      </c>
    </row>
    <row r="7" spans="1:6" x14ac:dyDescent="0.25">
      <c r="A7" s="2"/>
      <c r="B7" t="s">
        <v>25</v>
      </c>
      <c r="C7" s="1">
        <f>GETPIVOTDATA("Interest for Cypress",'Google Trends - avg by quarter'!$A$3,"Quarter","Q2","Années (Semaine)",2023)</f>
        <v>71.666666666666671</v>
      </c>
      <c r="D7" s="1">
        <f>GETPIVOTDATA("Interest for Nightwatch.js",'Google Trends - avg by quarter'!$A$3,"Quarter","Q2","Années (Semaine)",2023)</f>
        <v>1.4444444444444444</v>
      </c>
      <c r="E7" s="1">
        <f>GETPIVOTDATA("Interest for Playwright",'Google Trends - avg by quarter'!$A$3,"Quarter","Q2","Années (Semaine)",2023)</f>
        <v>34.777777777777779</v>
      </c>
      <c r="F7" s="1">
        <f>GETPIVOTDATA("Interest for Selenium.js",'Google Trends - avg by quarter'!$A$3,"Quarter","Q2","Années (Semaine)",2023)</f>
        <v>2.5555555555555554</v>
      </c>
    </row>
    <row r="8" spans="1:6" x14ac:dyDescent="0.25">
      <c r="A8" s="2"/>
      <c r="B8" t="s">
        <v>30</v>
      </c>
      <c r="C8" s="1">
        <f>GETPIVOTDATA("Interest for Cypress",'Google Trends - avg by quarter'!$A$3,"Quarter","Q2","Années (Semaine)",2022)</f>
        <v>85.461538461538467</v>
      </c>
      <c r="D8" s="1">
        <f>GETPIVOTDATA("Interest for Nightwatch.js",'Google Trends - avg by quarter'!$A$3,"Quarter","Q2","Années (Semaine)",2022)</f>
        <v>1.2307692307692308</v>
      </c>
      <c r="E8" s="1">
        <f>GETPIVOTDATA("Interest for Playwright",'Google Trends - avg by quarter'!$A$3,"Quarter","Q2","Années (Semaine)",2022)</f>
        <v>18.53846153846154</v>
      </c>
      <c r="F8" s="1">
        <f>GETPIVOTDATA("Interest for Selenium.js",'Google Trends - avg by quarter'!$A$3,"Quarter","Q2","Années (Semaine)",2022)</f>
        <v>1.0769230769230769</v>
      </c>
    </row>
    <row r="9" spans="1:6" x14ac:dyDescent="0.25">
      <c r="A9" s="9"/>
      <c r="C9" s="1"/>
      <c r="D9" s="1"/>
      <c r="E9" s="1"/>
      <c r="F9" s="1"/>
    </row>
    <row r="10" spans="1:6" x14ac:dyDescent="0.25">
      <c r="A10" s="3" t="s">
        <v>36</v>
      </c>
      <c r="B10" t="s">
        <v>37</v>
      </c>
      <c r="C10" s="1">
        <f>GETPIVOTDATA("Interest for Cypress",'Google Trends - avg by quarter'!$A$3,"Quarter","Q2","Années (Semaine)",2023) - GETPIVOTDATA("Interest for Cypress",'Google Trends - avg by quarter'!$A$3,"Quarter","Q2","Années (Semaine)",2022)</f>
        <v>-13.794871794871796</v>
      </c>
      <c r="D10" s="1">
        <f t="shared" ref="D10:F10" si="0">D7-D8</f>
        <v>0.21367521367521358</v>
      </c>
      <c r="E10" s="1">
        <f t="shared" si="0"/>
        <v>16.239316239316238</v>
      </c>
      <c r="F10" s="1">
        <f t="shared" si="0"/>
        <v>1.4786324786324785</v>
      </c>
    </row>
    <row r="11" spans="1:6" x14ac:dyDescent="0.25">
      <c r="A11" s="3"/>
      <c r="B11" t="s">
        <v>38</v>
      </c>
      <c r="C11" s="10">
        <f t="shared" ref="C11:E11" si="1">100*(C3-C4)/C4</f>
        <v>21.813104887627951</v>
      </c>
      <c r="D11" s="10">
        <f t="shared" si="1"/>
        <v>-8.261673270966952</v>
      </c>
      <c r="E11" s="10">
        <f t="shared" si="1"/>
        <v>226.96226934728725</v>
      </c>
      <c r="F11" s="10">
        <f>100*(F3-F4)/F4</f>
        <v>-22.40014617690721</v>
      </c>
    </row>
    <row r="16" spans="1:6" x14ac:dyDescent="0.25">
      <c r="C16" t="s">
        <v>0</v>
      </c>
      <c r="D16" t="s">
        <v>5</v>
      </c>
      <c r="E16" t="s">
        <v>2</v>
      </c>
      <c r="F16" t="s">
        <v>1</v>
      </c>
    </row>
    <row r="17" spans="1:6" x14ac:dyDescent="0.25">
      <c r="A17" s="3" t="s">
        <v>7</v>
      </c>
      <c r="B17" t="s">
        <v>34</v>
      </c>
      <c r="C17">
        <f>ROUNDUP(100*(C3/MAX($C3:$F3)),0)</f>
        <v>100</v>
      </c>
      <c r="D17">
        <f>ROUNDUP(100*(D3/MAX($C3:$F3)),0)</f>
        <v>4</v>
      </c>
      <c r="E17">
        <f>ROUNDUP(100*(E3/MAX($C3:$F3)),0)</f>
        <v>42</v>
      </c>
      <c r="F17">
        <f>ROUNDUP(100*(F3/MAX($C3:$F3)),0)</f>
        <v>42</v>
      </c>
    </row>
    <row r="18" spans="1:6" x14ac:dyDescent="0.25">
      <c r="A18" s="3"/>
      <c r="B18" t="s">
        <v>3</v>
      </c>
      <c r="C18">
        <f>ROUNDUP(100*(C5/MAX($C5:$F5)),0)</f>
        <v>85</v>
      </c>
      <c r="D18">
        <f>ROUNDUP(100*(D5/MAX($C5:$F5)),0)</f>
        <v>23</v>
      </c>
      <c r="E18">
        <f>ROUNDUP(100*(E5/MAX($C5:$F5)),0)</f>
        <v>100</v>
      </c>
      <c r="F18">
        <f>ROUNDUP(100*(F5/MAX($C5:$F5)),0)</f>
        <v>52</v>
      </c>
    </row>
    <row r="19" spans="1:6" x14ac:dyDescent="0.25">
      <c r="A19" s="3"/>
      <c r="B19" t="s">
        <v>4</v>
      </c>
      <c r="C19">
        <f>ROUNDUP(100*(C6/MAX($C6:$F6)),0)</f>
        <v>92</v>
      </c>
      <c r="D19">
        <f>ROUNDUP(100*(D6/MAX($C6:$F6)),0)</f>
        <v>14</v>
      </c>
      <c r="E19">
        <f>ROUNDUP(100*(E6/MAX($C6:$F6)),0)</f>
        <v>40</v>
      </c>
      <c r="F19">
        <f>ROUNDUP(100*(F6/MAX($C6:$F6)),0)</f>
        <v>100</v>
      </c>
    </row>
    <row r="20" spans="1:6" x14ac:dyDescent="0.25">
      <c r="A20" s="3"/>
      <c r="B20" t="s">
        <v>25</v>
      </c>
      <c r="C20">
        <f>ROUNDUP(100*(C7/MAX($C7:$F7)),0)</f>
        <v>100</v>
      </c>
      <c r="D20">
        <f>ROUNDUP(100*(D7/MAX($C7:$F7)),0)</f>
        <v>3</v>
      </c>
      <c r="E20">
        <f>ROUNDUP(100*(E7/MAX($C7:$F7)),0)</f>
        <v>49</v>
      </c>
      <c r="F20">
        <f>ROUNDUP(100*(F7/MAX($C7:$F7)),0)</f>
        <v>4</v>
      </c>
    </row>
    <row r="24" spans="1:6" x14ac:dyDescent="0.25">
      <c r="C24" t="s">
        <v>0</v>
      </c>
      <c r="D24" t="s">
        <v>5</v>
      </c>
      <c r="E24" t="s">
        <v>2</v>
      </c>
      <c r="F24" t="s">
        <v>1</v>
      </c>
    </row>
    <row r="25" spans="1:6" x14ac:dyDescent="0.25">
      <c r="A25" s="3" t="s">
        <v>9</v>
      </c>
      <c r="B25" t="s">
        <v>35</v>
      </c>
      <c r="C25">
        <f>ROUNDUP(100*(C3/SUM($C3:$F3)),0)</f>
        <v>54</v>
      </c>
      <c r="D25">
        <f>ROUNDUP(100*(D3/SUM($C3:$F3)),0)</f>
        <v>2</v>
      </c>
      <c r="E25">
        <f>ROUNDUP(100*(E3/SUM($C3:$F3)),0)</f>
        <v>23</v>
      </c>
      <c r="F25">
        <f>ROUNDUP(100*(F3/SUM($C3:$F3)),0)</f>
        <v>23</v>
      </c>
    </row>
    <row r="26" spans="1:6" x14ac:dyDescent="0.25">
      <c r="A26" s="3"/>
      <c r="B26" t="s">
        <v>8</v>
      </c>
      <c r="C26">
        <f>ROUNDUP(100*(C5/SUM($C5:$F5)),0)</f>
        <v>33</v>
      </c>
      <c r="D26">
        <f>ROUNDUP(100*(D5/SUM($C5:$F5)),0)</f>
        <v>9</v>
      </c>
      <c r="E26">
        <f>ROUNDUP(100*(E5/SUM($C5:$F5)),0)</f>
        <v>39</v>
      </c>
      <c r="F26">
        <f>ROUNDUP(100*(F5/SUM($C5:$F5)),0)</f>
        <v>21</v>
      </c>
    </row>
    <row r="27" spans="1:6" x14ac:dyDescent="0.25">
      <c r="A27" s="3"/>
      <c r="B27" t="s">
        <v>4</v>
      </c>
      <c r="C27">
        <f>ROUNDUP(100*(C6/SUM($C6:$F6)),0)</f>
        <v>38</v>
      </c>
      <c r="D27">
        <f>ROUNDUP(100*(D6/SUM($C6:$F6)),0)</f>
        <v>6</v>
      </c>
      <c r="E27">
        <f>ROUNDUP(100*(E6/SUM($C6:$F6)),0)</f>
        <v>17</v>
      </c>
      <c r="F27">
        <f>ROUNDUP(100*(F6/SUM($C6:$F6)),0)</f>
        <v>42</v>
      </c>
    </row>
    <row r="28" spans="1:6" x14ac:dyDescent="0.25">
      <c r="A28" s="3"/>
      <c r="B28" t="s">
        <v>31</v>
      </c>
      <c r="C28">
        <f>ROUNDUP(100*(C7/SUM($C7:$F7)),0)</f>
        <v>65</v>
      </c>
      <c r="D28">
        <f>ROUNDUP(100*(D7/SUM($C7:$F7)),0)</f>
        <v>2</v>
      </c>
      <c r="E28">
        <f>ROUNDUP(100*(E7/SUM($C7:$F7)),0)</f>
        <v>32</v>
      </c>
      <c r="F28">
        <f>ROUNDUP(100*(F7/SUM($C7:$F7)),0)</f>
        <v>3</v>
      </c>
    </row>
  </sheetData>
  <mergeCells count="4">
    <mergeCell ref="A3:A8"/>
    <mergeCell ref="A17:A20"/>
    <mergeCell ref="A25:A28"/>
    <mergeCell ref="A10:A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Google Trends - raw data</vt:lpstr>
      <vt:lpstr>Google Trends - avg by quarter</vt:lpstr>
      <vt:lpstr>synthetic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Alhusaine NEMER</dc:creator>
  <cp:lastModifiedBy>Alhusaine NEMER</cp:lastModifiedBy>
  <dcterms:created xsi:type="dcterms:W3CDTF">2023-05-17T04:49:46Z</dcterms:created>
  <dcterms:modified xsi:type="dcterms:W3CDTF">2023-06-11T00:11:30Z</dcterms:modified>
</cp:coreProperties>
</file>