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pugalol/itmo/5 course/theoretical foundations of computer graphics and computational optics/lab2-02.10.22/"/>
    </mc:Choice>
  </mc:AlternateContent>
  <xr:revisionPtr revIDLastSave="0" documentId="13_ncr:1_{3EBBD104-7579-904A-9D17-1462E79FF30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oin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7" i="2"/>
  <c r="V10" i="2"/>
  <c r="V9" i="2"/>
  <c r="V8" i="2"/>
  <c r="V7" i="2"/>
  <c r="U8" i="2"/>
  <c r="U9" i="2"/>
  <c r="U10" i="2"/>
  <c r="U7" i="2"/>
  <c r="S10" i="2"/>
  <c r="S9" i="2"/>
  <c r="S8" i="2"/>
  <c r="S7" i="2"/>
  <c r="B5" i="2"/>
  <c r="B4" i="2"/>
  <c r="B3" i="2"/>
  <c r="B2" i="2"/>
  <c r="D5" i="2" l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I6" i="2" l="1"/>
  <c r="J6" i="2" s="1"/>
  <c r="I14" i="2"/>
  <c r="J14" i="2" s="1"/>
  <c r="I22" i="2"/>
  <c r="J22" i="2" s="1"/>
  <c r="I30" i="2"/>
  <c r="J30" i="2" s="1"/>
  <c r="I38" i="2"/>
  <c r="J38" i="2" s="1"/>
  <c r="I29" i="2"/>
  <c r="J29" i="2" s="1"/>
  <c r="I7" i="2"/>
  <c r="J7" i="2" s="1"/>
  <c r="I15" i="2"/>
  <c r="J15" i="2" s="1"/>
  <c r="I23" i="2"/>
  <c r="J23" i="2" s="1"/>
  <c r="I31" i="2"/>
  <c r="J31" i="2" s="1"/>
  <c r="I39" i="2"/>
  <c r="J39" i="2" s="1"/>
  <c r="I37" i="2"/>
  <c r="J37" i="2" s="1"/>
  <c r="I8" i="2"/>
  <c r="J8" i="2" s="1"/>
  <c r="I16" i="2"/>
  <c r="J16" i="2" s="1"/>
  <c r="I24" i="2"/>
  <c r="J24" i="2" s="1"/>
  <c r="I32" i="2"/>
  <c r="J32" i="2" s="1"/>
  <c r="I40" i="2"/>
  <c r="J40" i="2" s="1"/>
  <c r="I21" i="2"/>
  <c r="J21" i="2" s="1"/>
  <c r="I9" i="2"/>
  <c r="J9" i="2" s="1"/>
  <c r="I17" i="2"/>
  <c r="J17" i="2" s="1"/>
  <c r="I25" i="2"/>
  <c r="J25" i="2" s="1"/>
  <c r="I33" i="2"/>
  <c r="J33" i="2" s="1"/>
  <c r="I41" i="2"/>
  <c r="J41" i="2" s="1"/>
  <c r="I42" i="2"/>
  <c r="J42" i="2" s="1"/>
  <c r="I4" i="2"/>
  <c r="J4" i="2" s="1"/>
  <c r="I28" i="2"/>
  <c r="J28" i="2" s="1"/>
  <c r="I10" i="2"/>
  <c r="J10" i="2" s="1"/>
  <c r="I18" i="2"/>
  <c r="J18" i="2" s="1"/>
  <c r="I26" i="2"/>
  <c r="J26" i="2" s="1"/>
  <c r="I34" i="2"/>
  <c r="J34" i="2" s="1"/>
  <c r="I20" i="2"/>
  <c r="J20" i="2" s="1"/>
  <c r="I44" i="2"/>
  <c r="J44" i="2" s="1"/>
  <c r="I13" i="2"/>
  <c r="J13" i="2" s="1"/>
  <c r="I11" i="2"/>
  <c r="J11" i="2" s="1"/>
  <c r="I19" i="2"/>
  <c r="J19" i="2" s="1"/>
  <c r="I27" i="2"/>
  <c r="J27" i="2" s="1"/>
  <c r="I35" i="2"/>
  <c r="J35" i="2" s="1"/>
  <c r="I43" i="2"/>
  <c r="J43" i="2" s="1"/>
  <c r="I12" i="2"/>
  <c r="J12" i="2" s="1"/>
  <c r="I36" i="2"/>
  <c r="J36" i="2" s="1"/>
  <c r="I5" i="2"/>
  <c r="J5" i="2" s="1"/>
  <c r="L8" i="2"/>
  <c r="M8" i="2" s="1"/>
  <c r="L16" i="2"/>
  <c r="M16" i="2" s="1"/>
  <c r="L24" i="2"/>
  <c r="M24" i="2" s="1"/>
  <c r="L32" i="2"/>
  <c r="M32" i="2" s="1"/>
  <c r="L40" i="2"/>
  <c r="M40" i="2" s="1"/>
  <c r="L9" i="2"/>
  <c r="M9" i="2" s="1"/>
  <c r="L17" i="2"/>
  <c r="M17" i="2" s="1"/>
  <c r="L25" i="2"/>
  <c r="M25" i="2" s="1"/>
  <c r="L33" i="2"/>
  <c r="M33" i="2" s="1"/>
  <c r="L41" i="2"/>
  <c r="M41" i="2" s="1"/>
  <c r="L15" i="2"/>
  <c r="M15" i="2" s="1"/>
  <c r="L10" i="2"/>
  <c r="M10" i="2" s="1"/>
  <c r="L18" i="2"/>
  <c r="M18" i="2" s="1"/>
  <c r="L26" i="2"/>
  <c r="M26" i="2" s="1"/>
  <c r="L34" i="2"/>
  <c r="M34" i="2" s="1"/>
  <c r="L42" i="2"/>
  <c r="M42" i="2" s="1"/>
  <c r="L7" i="2"/>
  <c r="M7" i="2" s="1"/>
  <c r="L11" i="2"/>
  <c r="M11" i="2" s="1"/>
  <c r="L19" i="2"/>
  <c r="M19" i="2" s="1"/>
  <c r="L27" i="2"/>
  <c r="M27" i="2" s="1"/>
  <c r="L35" i="2"/>
  <c r="M35" i="2" s="1"/>
  <c r="L43" i="2"/>
  <c r="M43" i="2" s="1"/>
  <c r="L14" i="2"/>
  <c r="M14" i="2" s="1"/>
  <c r="L39" i="2"/>
  <c r="M39" i="2" s="1"/>
  <c r="L12" i="2"/>
  <c r="M12" i="2" s="1"/>
  <c r="L20" i="2"/>
  <c r="M20" i="2" s="1"/>
  <c r="L28" i="2"/>
  <c r="M28" i="2" s="1"/>
  <c r="L36" i="2"/>
  <c r="M36" i="2" s="1"/>
  <c r="L44" i="2"/>
  <c r="M44" i="2" s="1"/>
  <c r="L30" i="2"/>
  <c r="M30" i="2" s="1"/>
  <c r="L31" i="2"/>
  <c r="M31" i="2" s="1"/>
  <c r="L5" i="2"/>
  <c r="M5" i="2" s="1"/>
  <c r="L13" i="2"/>
  <c r="M13" i="2" s="1"/>
  <c r="L21" i="2"/>
  <c r="M21" i="2" s="1"/>
  <c r="L29" i="2"/>
  <c r="M29" i="2" s="1"/>
  <c r="L37" i="2"/>
  <c r="M37" i="2" s="1"/>
  <c r="L4" i="2"/>
  <c r="M4" i="2" s="1"/>
  <c r="L6" i="2"/>
  <c r="M6" i="2" s="1"/>
  <c r="L22" i="2"/>
  <c r="M22" i="2" s="1"/>
  <c r="L38" i="2"/>
  <c r="M38" i="2" s="1"/>
  <c r="L23" i="2"/>
  <c r="M23" i="2" s="1"/>
  <c r="E36" i="2"/>
  <c r="G36" i="2" s="1"/>
  <c r="E5" i="2"/>
  <c r="G5" i="2" s="1"/>
  <c r="E13" i="2"/>
  <c r="G13" i="2" s="1"/>
  <c r="E21" i="2"/>
  <c r="G21" i="2" s="1"/>
  <c r="E29" i="2"/>
  <c r="G29" i="2" s="1"/>
  <c r="E37" i="2"/>
  <c r="G37" i="2" s="1"/>
  <c r="E6" i="2"/>
  <c r="G6" i="2" s="1"/>
  <c r="E14" i="2"/>
  <c r="G14" i="2" s="1"/>
  <c r="E22" i="2"/>
  <c r="G22" i="2" s="1"/>
  <c r="E30" i="2"/>
  <c r="G30" i="2" s="1"/>
  <c r="E38" i="2"/>
  <c r="G38" i="2" s="1"/>
  <c r="E7" i="2"/>
  <c r="G7" i="2" s="1"/>
  <c r="E15" i="2"/>
  <c r="G15" i="2" s="1"/>
  <c r="E23" i="2"/>
  <c r="G23" i="2" s="1"/>
  <c r="E31" i="2"/>
  <c r="G31" i="2" s="1"/>
  <c r="E39" i="2"/>
  <c r="G39" i="2" s="1"/>
  <c r="E11" i="2"/>
  <c r="G11" i="2" s="1"/>
  <c r="E28" i="2"/>
  <c r="G28" i="2" s="1"/>
  <c r="E8" i="2"/>
  <c r="G8" i="2" s="1"/>
  <c r="E16" i="2"/>
  <c r="G16" i="2" s="1"/>
  <c r="E24" i="2"/>
  <c r="G24" i="2" s="1"/>
  <c r="E32" i="2"/>
  <c r="G32" i="2" s="1"/>
  <c r="E40" i="2"/>
  <c r="G40" i="2" s="1"/>
  <c r="E17" i="2"/>
  <c r="G17" i="2" s="1"/>
  <c r="E25" i="2"/>
  <c r="G25" i="2" s="1"/>
  <c r="E41" i="2"/>
  <c r="G41" i="2" s="1"/>
  <c r="E27" i="2"/>
  <c r="G27" i="2" s="1"/>
  <c r="E4" i="2"/>
  <c r="G4" i="2" s="1"/>
  <c r="E44" i="2"/>
  <c r="G44" i="2" s="1"/>
  <c r="E9" i="2"/>
  <c r="G9" i="2" s="1"/>
  <c r="E33" i="2"/>
  <c r="G33" i="2" s="1"/>
  <c r="E35" i="2"/>
  <c r="G35" i="2" s="1"/>
  <c r="E20" i="2"/>
  <c r="G20" i="2" s="1"/>
  <c r="E10" i="2"/>
  <c r="G10" i="2" s="1"/>
  <c r="E18" i="2"/>
  <c r="G18" i="2" s="1"/>
  <c r="E26" i="2"/>
  <c r="G26" i="2" s="1"/>
  <c r="E34" i="2"/>
  <c r="G34" i="2" s="1"/>
  <c r="E42" i="2"/>
  <c r="G42" i="2" s="1"/>
  <c r="E19" i="2"/>
  <c r="G19" i="2" s="1"/>
  <c r="E43" i="2"/>
  <c r="G43" i="2" s="1"/>
  <c r="E12" i="2"/>
  <c r="G12" i="2" s="1"/>
  <c r="O12" i="2"/>
  <c r="P12" i="2" s="1"/>
  <c r="O20" i="2"/>
  <c r="P20" i="2" s="1"/>
  <c r="O28" i="2"/>
  <c r="P28" i="2" s="1"/>
  <c r="O36" i="2"/>
  <c r="P36" i="2" s="1"/>
  <c r="O44" i="2"/>
  <c r="P44" i="2" s="1"/>
  <c r="O14" i="2"/>
  <c r="P14" i="2" s="1"/>
  <c r="O30" i="2"/>
  <c r="P30" i="2" s="1"/>
  <c r="O5" i="2"/>
  <c r="P5" i="2" s="1"/>
  <c r="O13" i="2"/>
  <c r="P13" i="2" s="1"/>
  <c r="O21" i="2"/>
  <c r="P21" i="2" s="1"/>
  <c r="O29" i="2"/>
  <c r="P29" i="2" s="1"/>
  <c r="O37" i="2"/>
  <c r="P37" i="2" s="1"/>
  <c r="O4" i="2"/>
  <c r="P4" i="2" s="1"/>
  <c r="O6" i="2"/>
  <c r="P6" i="2" s="1"/>
  <c r="O22" i="2"/>
  <c r="P22" i="2" s="1"/>
  <c r="O38" i="2"/>
  <c r="P38" i="2" s="1"/>
  <c r="O7" i="2"/>
  <c r="P7" i="2" s="1"/>
  <c r="O15" i="2"/>
  <c r="P15" i="2" s="1"/>
  <c r="O23" i="2"/>
  <c r="P23" i="2" s="1"/>
  <c r="O31" i="2"/>
  <c r="P31" i="2" s="1"/>
  <c r="O39" i="2"/>
  <c r="P39" i="2" s="1"/>
  <c r="O11" i="2"/>
  <c r="P11" i="2" s="1"/>
  <c r="O43" i="2"/>
  <c r="P43" i="2" s="1"/>
  <c r="O8" i="2"/>
  <c r="P8" i="2" s="1"/>
  <c r="O16" i="2"/>
  <c r="P16" i="2" s="1"/>
  <c r="O24" i="2"/>
  <c r="P24" i="2" s="1"/>
  <c r="O32" i="2"/>
  <c r="P32" i="2" s="1"/>
  <c r="O40" i="2"/>
  <c r="P40" i="2" s="1"/>
  <c r="O35" i="2"/>
  <c r="P35" i="2" s="1"/>
  <c r="O9" i="2"/>
  <c r="P9" i="2" s="1"/>
  <c r="O17" i="2"/>
  <c r="P17" i="2" s="1"/>
  <c r="O25" i="2"/>
  <c r="P25" i="2" s="1"/>
  <c r="O33" i="2"/>
  <c r="P33" i="2" s="1"/>
  <c r="O41" i="2"/>
  <c r="P41" i="2" s="1"/>
  <c r="O19" i="2"/>
  <c r="P19" i="2" s="1"/>
  <c r="O10" i="2"/>
  <c r="P10" i="2" s="1"/>
  <c r="O18" i="2"/>
  <c r="P18" i="2" s="1"/>
  <c r="O26" i="2"/>
  <c r="P26" i="2" s="1"/>
  <c r="O34" i="2"/>
  <c r="P34" i="2" s="1"/>
  <c r="O42" i="2"/>
  <c r="P42" i="2" s="1"/>
  <c r="O27" i="2"/>
  <c r="P27" i="2" s="1"/>
  <c r="G2" i="2" l="1"/>
  <c r="M2" i="2"/>
  <c r="J2" i="2"/>
  <c r="P2" i="2"/>
</calcChain>
</file>

<file path=xl/sharedStrings.xml><?xml version="1.0" encoding="utf-8"?>
<sst xmlns="http://schemas.openxmlformats.org/spreadsheetml/2006/main" count="27" uniqueCount="17">
  <si>
    <t>Analytical</t>
  </si>
  <si>
    <t>Lumicept</t>
  </si>
  <si>
    <t>E, W/m²</t>
  </si>
  <si>
    <t>λ</t>
  </si>
  <si>
    <t>V(λ)</t>
  </si>
  <si>
    <t>V(λ)*E(λ)*dλ</t>
  </si>
  <si>
    <t>dλ*E(λ)</t>
  </si>
  <si>
    <t>Eν, lx</t>
  </si>
  <si>
    <t>∆E, %</t>
  </si>
  <si>
    <r>
      <t>E</t>
    </r>
    <r>
      <rPr>
        <sz val="14"/>
        <color theme="1"/>
        <rFont val="Calibri"/>
        <family val="2"/>
      </rPr>
      <t>ν</t>
    </r>
    <r>
      <rPr>
        <sz val="14"/>
        <color theme="1"/>
        <rFont val="Calibri"/>
        <family val="2"/>
        <scheme val="minor"/>
      </rPr>
      <t>, lx</t>
    </r>
  </si>
  <si>
    <t>Радиометрические</t>
  </si>
  <si>
    <t>Фотометрические</t>
  </si>
  <si>
    <t>Аналитические значения расчитаны в скрипте analitical.py</t>
  </si>
  <si>
    <t>p1</t>
  </si>
  <si>
    <t>p2</t>
  </si>
  <si>
    <t>p(Emin)</t>
  </si>
  <si>
    <t>p(Emax)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</si>
</sst>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2CEF-B8A8-4718-A8AF-4D18ED558D6C}">
  <dimension ref="B1:X44"/>
  <sheetViews>
    <sheetView tabSelected="1" zoomScaleNormal="100" workbookViewId="0">
      <selection activeCell="V19" sqref="V19"/>
    </sheetView>
  </sheetViews>
  <sheetFormatPr baseColWidth="10" defaultColWidth="8.83203125" defaultRowHeight="15" x14ac:dyDescent="0.2"/>
  <cols>
    <col min="1" max="1" width="8.6640625" customWidth="1"/>
    <col min="2" max="2" width="10.6640625" customWidth="1"/>
    <col min="3" max="3" width="3.6640625" customWidth="1"/>
    <col min="4" max="7" width="7.83203125" customWidth="1"/>
    <col min="10" max="10" width="12" bestFit="1" customWidth="1"/>
    <col min="18" max="18" width="9" customWidth="1"/>
    <col min="19" max="19" width="18.6640625" customWidth="1"/>
  </cols>
  <sheetData>
    <row r="1" spans="2:24" x14ac:dyDescent="0.2">
      <c r="R1" s="7"/>
      <c r="S1" s="7"/>
      <c r="T1" s="7"/>
      <c r="U1" s="7"/>
      <c r="V1" s="7"/>
      <c r="W1" s="7"/>
    </row>
    <row r="2" spans="2:24" x14ac:dyDescent="0.2">
      <c r="B2">
        <f>0.815291889103419</f>
        <v>0.81529188910341899</v>
      </c>
      <c r="G2">
        <f>683*SUM(G4:G44)</f>
        <v>145.12803674708783</v>
      </c>
      <c r="J2">
        <f>683*SUM(J4:J44)</f>
        <v>119.55766025855266</v>
      </c>
      <c r="M2">
        <f>683*SUM(M4:M44)</f>
        <v>40.418942630015145</v>
      </c>
      <c r="P2">
        <f>683*SUM(P4:P44)</f>
        <v>354.1345856960823</v>
      </c>
    </row>
    <row r="3" spans="2:24" x14ac:dyDescent="0.2">
      <c r="B3">
        <f>0.671644107326051</f>
        <v>0.67164410732605095</v>
      </c>
      <c r="D3" s="2" t="s">
        <v>3</v>
      </c>
      <c r="E3" s="3" t="s">
        <v>6</v>
      </c>
      <c r="F3" s="3" t="s">
        <v>4</v>
      </c>
      <c r="G3" s="3" t="s">
        <v>5</v>
      </c>
      <c r="I3" s="3" t="s">
        <v>6</v>
      </c>
      <c r="J3" s="3" t="s">
        <v>5</v>
      </c>
      <c r="L3" s="3" t="s">
        <v>6</v>
      </c>
      <c r="M3" s="3" t="s">
        <v>5</v>
      </c>
      <c r="O3" s="3" t="s">
        <v>6</v>
      </c>
      <c r="P3" s="3" t="s">
        <v>5</v>
      </c>
      <c r="S3" s="9" t="s">
        <v>12</v>
      </c>
      <c r="T3" s="9"/>
      <c r="U3" s="9"/>
      <c r="V3" s="9"/>
      <c r="W3" s="9"/>
      <c r="X3" s="9"/>
    </row>
    <row r="4" spans="2:24" x14ac:dyDescent="0.2">
      <c r="B4">
        <f>0.227063197649499</f>
        <v>0.227063197649499</v>
      </c>
      <c r="C4">
        <v>1</v>
      </c>
      <c r="D4">
        <v>380</v>
      </c>
      <c r="E4">
        <f>$B$2/41</f>
        <v>1.9885168026912658E-2</v>
      </c>
      <c r="F4">
        <v>4.0000000000000003E-5</v>
      </c>
      <c r="G4">
        <f>E4*$F$4</f>
        <v>7.9540672107650642E-7</v>
      </c>
      <c r="I4">
        <f>$B$3/41</f>
        <v>1.6381563593318316E-2</v>
      </c>
      <c r="J4">
        <f>I4*$F4</f>
        <v>6.552625437327327E-7</v>
      </c>
      <c r="L4">
        <f>$B$4/41</f>
        <v>5.5381267719389997E-3</v>
      </c>
      <c r="M4">
        <f>L4*$F4</f>
        <v>2.2152507087756E-7</v>
      </c>
      <c r="O4">
        <f>$B$5/41</f>
        <v>4.8522848503626585E-2</v>
      </c>
      <c r="P4">
        <f>O4*$F4</f>
        <v>1.9409139401450634E-6</v>
      </c>
      <c r="S4" s="8" t="s">
        <v>10</v>
      </c>
      <c r="T4" s="8"/>
      <c r="U4" s="8"/>
      <c r="V4" s="8" t="s">
        <v>11</v>
      </c>
      <c r="W4" s="8"/>
      <c r="X4" s="8"/>
    </row>
    <row r="5" spans="2:24" x14ac:dyDescent="0.2">
      <c r="B5">
        <f>1.98943678864869</f>
        <v>1.9894367886486899</v>
      </c>
      <c r="C5">
        <f>C4+1</f>
        <v>2</v>
      </c>
      <c r="D5">
        <f>D4+10</f>
        <v>390</v>
      </c>
      <c r="E5">
        <f t="shared" ref="E5:E44" si="0">$B$2/41</f>
        <v>1.9885168026912658E-2</v>
      </c>
      <c r="F5">
        <v>1.2E-4</v>
      </c>
      <c r="G5">
        <f t="shared" ref="G5:G44" si="1">E5*F5</f>
        <v>2.3862201632295189E-6</v>
      </c>
      <c r="I5">
        <f t="shared" ref="I5:I44" si="2">$B$3/41</f>
        <v>1.6381563593318316E-2</v>
      </c>
      <c r="J5">
        <f t="shared" ref="J5:J44" si="3">I5*F5</f>
        <v>1.9657876311981981E-6</v>
      </c>
      <c r="L5">
        <f t="shared" ref="L5:L44" si="4">$B$4/41</f>
        <v>5.5381267719389997E-3</v>
      </c>
      <c r="M5">
        <f t="shared" ref="M5:M44" si="5">L5*$F5</f>
        <v>6.6457521263267997E-7</v>
      </c>
      <c r="O5">
        <f t="shared" ref="O5:O44" si="6">$B$5/41</f>
        <v>4.8522848503626585E-2</v>
      </c>
      <c r="P5">
        <f t="shared" ref="P5:P44" si="7">O5*$F5</f>
        <v>5.8227418204351901E-6</v>
      </c>
      <c r="S5" s="1" t="s">
        <v>0</v>
      </c>
      <c r="T5" s="1" t="s">
        <v>1</v>
      </c>
      <c r="V5" s="1" t="s">
        <v>0</v>
      </c>
      <c r="W5" s="1" t="s">
        <v>1</v>
      </c>
    </row>
    <row r="6" spans="2:24" ht="19" x14ac:dyDescent="0.2">
      <c r="C6">
        <f t="shared" ref="C6:C44" si="8">C5+1</f>
        <v>3</v>
      </c>
      <c r="D6">
        <f t="shared" ref="D6:D44" si="9">D5+10</f>
        <v>400</v>
      </c>
      <c r="E6">
        <f t="shared" si="0"/>
        <v>1.9885168026912658E-2</v>
      </c>
      <c r="F6">
        <v>4.0000000000000002E-4</v>
      </c>
      <c r="G6">
        <f t="shared" si="1"/>
        <v>7.9540672107650639E-6</v>
      </c>
      <c r="I6">
        <f t="shared" si="2"/>
        <v>1.6381563593318316E-2</v>
      </c>
      <c r="J6">
        <f t="shared" si="3"/>
        <v>6.552625437327327E-6</v>
      </c>
      <c r="L6">
        <f t="shared" si="4"/>
        <v>5.5381267719389997E-3</v>
      </c>
      <c r="M6">
        <f t="shared" si="5"/>
        <v>2.2152507087755998E-6</v>
      </c>
      <c r="O6">
        <f t="shared" si="6"/>
        <v>4.8522848503626585E-2</v>
      </c>
      <c r="P6">
        <f t="shared" si="7"/>
        <v>1.9409139401450635E-5</v>
      </c>
      <c r="S6" s="5" t="s">
        <v>2</v>
      </c>
      <c r="T6" s="5" t="s">
        <v>2</v>
      </c>
      <c r="U6" s="6" t="s">
        <v>8</v>
      </c>
      <c r="V6" s="5" t="s">
        <v>9</v>
      </c>
      <c r="W6" s="5" t="s">
        <v>7</v>
      </c>
      <c r="X6" s="6" t="s">
        <v>8</v>
      </c>
    </row>
    <row r="7" spans="2:24" x14ac:dyDescent="0.2">
      <c r="C7">
        <f t="shared" si="8"/>
        <v>4</v>
      </c>
      <c r="D7">
        <f t="shared" si="9"/>
        <v>410</v>
      </c>
      <c r="E7">
        <f t="shared" si="0"/>
        <v>1.9885168026912658E-2</v>
      </c>
      <c r="F7">
        <v>1.1999999999999999E-3</v>
      </c>
      <c r="G7">
        <f t="shared" si="1"/>
        <v>2.3862201632295187E-5</v>
      </c>
      <c r="I7">
        <f t="shared" si="2"/>
        <v>1.6381563593318316E-2</v>
      </c>
      <c r="J7">
        <f t="shared" si="3"/>
        <v>1.9657876311981978E-5</v>
      </c>
      <c r="L7">
        <f t="shared" si="4"/>
        <v>5.5381267719389997E-3</v>
      </c>
      <c r="M7">
        <f t="shared" si="5"/>
        <v>6.645752126326799E-6</v>
      </c>
      <c r="O7">
        <f t="shared" si="6"/>
        <v>4.8522848503626585E-2</v>
      </c>
      <c r="P7">
        <f t="shared" si="7"/>
        <v>5.8227418204351896E-5</v>
      </c>
      <c r="R7" t="s">
        <v>13</v>
      </c>
      <c r="S7">
        <f>B2</f>
        <v>0.81529188910341899</v>
      </c>
      <c r="T7">
        <v>0.81140000000000001</v>
      </c>
      <c r="U7">
        <f>ABS((T7-S7) /  T7* 100)</f>
        <v>0.4796511096153534</v>
      </c>
      <c r="V7">
        <f>G2</f>
        <v>145.12803674708783</v>
      </c>
      <c r="W7">
        <v>148.05000000000001</v>
      </c>
      <c r="X7">
        <f>(W7-V7) / V7 * 100</f>
        <v>2.0133692416746696</v>
      </c>
    </row>
    <row r="8" spans="2:24" x14ac:dyDescent="0.2">
      <c r="C8">
        <f t="shared" si="8"/>
        <v>5</v>
      </c>
      <c r="D8">
        <f t="shared" si="9"/>
        <v>420</v>
      </c>
      <c r="E8">
        <f t="shared" si="0"/>
        <v>1.9885168026912658E-2</v>
      </c>
      <c r="F8">
        <v>4.0000000000000001E-3</v>
      </c>
      <c r="G8">
        <f t="shared" si="1"/>
        <v>7.9540672107650636E-5</v>
      </c>
      <c r="I8">
        <f t="shared" si="2"/>
        <v>1.6381563593318316E-2</v>
      </c>
      <c r="J8">
        <f t="shared" si="3"/>
        <v>6.5526254373273268E-5</v>
      </c>
      <c r="L8">
        <f t="shared" si="4"/>
        <v>5.5381267719389997E-3</v>
      </c>
      <c r="M8">
        <f t="shared" si="5"/>
        <v>2.2152507087755999E-5</v>
      </c>
      <c r="O8">
        <f t="shared" si="6"/>
        <v>4.8522848503626585E-2</v>
      </c>
      <c r="P8">
        <f t="shared" si="7"/>
        <v>1.9409139401450635E-4</v>
      </c>
      <c r="R8" t="s">
        <v>14</v>
      </c>
      <c r="S8">
        <f>B3</f>
        <v>0.67164410732605095</v>
      </c>
      <c r="T8">
        <v>0.69147999999999998</v>
      </c>
      <c r="U8">
        <f>ABS((T8-S8) /  T8* 100)</f>
        <v>2.8686140848540855</v>
      </c>
      <c r="V8">
        <f>J2</f>
        <v>119.55766025855266</v>
      </c>
      <c r="W8">
        <v>126.17</v>
      </c>
      <c r="X8">
        <f t="shared" ref="X8:X10" si="10">(W8-V8) / V8 * 100</f>
        <v>5.5306700776409041</v>
      </c>
    </row>
    <row r="9" spans="2:24" x14ac:dyDescent="0.2">
      <c r="C9">
        <f t="shared" si="8"/>
        <v>6</v>
      </c>
      <c r="D9">
        <f t="shared" si="9"/>
        <v>430</v>
      </c>
      <c r="E9">
        <f t="shared" si="0"/>
        <v>1.9885168026912658E-2</v>
      </c>
      <c r="F9">
        <v>1.1599999999999999E-2</v>
      </c>
      <c r="G9">
        <f t="shared" si="1"/>
        <v>2.3066794911218681E-4</v>
      </c>
      <c r="I9">
        <f t="shared" si="2"/>
        <v>1.6381563593318316E-2</v>
      </c>
      <c r="J9">
        <f t="shared" si="3"/>
        <v>1.9002613768249245E-4</v>
      </c>
      <c r="L9">
        <f t="shared" si="4"/>
        <v>5.5381267719389997E-3</v>
      </c>
      <c r="M9">
        <f t="shared" si="5"/>
        <v>6.4242270554492397E-5</v>
      </c>
      <c r="O9">
        <f t="shared" si="6"/>
        <v>4.8522848503626585E-2</v>
      </c>
      <c r="P9">
        <f t="shared" si="7"/>
        <v>5.6286504264206833E-4</v>
      </c>
      <c r="R9" t="s">
        <v>15</v>
      </c>
      <c r="S9">
        <f>B4</f>
        <v>0.227063197649499</v>
      </c>
      <c r="T9">
        <v>0.23421600000000001</v>
      </c>
      <c r="U9">
        <f t="shared" ref="U9:U10" si="11">ABS((T9-S9) /  T9* 100)</f>
        <v>3.0539341251242456</v>
      </c>
      <c r="V9">
        <f>M2</f>
        <v>40.418942630015145</v>
      </c>
      <c r="W9">
        <v>42.734000000000002</v>
      </c>
      <c r="X9">
        <f t="shared" si="10"/>
        <v>5.7276544593863088</v>
      </c>
    </row>
    <row r="10" spans="2:24" x14ac:dyDescent="0.2">
      <c r="C10">
        <f t="shared" si="8"/>
        <v>7</v>
      </c>
      <c r="D10">
        <f t="shared" si="9"/>
        <v>440</v>
      </c>
      <c r="E10">
        <f t="shared" si="0"/>
        <v>1.9885168026912658E-2</v>
      </c>
      <c r="F10">
        <v>2.3E-2</v>
      </c>
      <c r="G10">
        <f t="shared" si="1"/>
        <v>4.5735886461899114E-4</v>
      </c>
      <c r="I10">
        <f t="shared" si="2"/>
        <v>1.6381563593318316E-2</v>
      </c>
      <c r="J10">
        <f t="shared" si="3"/>
        <v>3.7677596264632126E-4</v>
      </c>
      <c r="L10">
        <f t="shared" si="4"/>
        <v>5.5381267719389997E-3</v>
      </c>
      <c r="M10">
        <f t="shared" si="5"/>
        <v>1.27376915754597E-4</v>
      </c>
      <c r="O10">
        <f t="shared" si="6"/>
        <v>4.8522848503626585E-2</v>
      </c>
      <c r="P10">
        <f t="shared" si="7"/>
        <v>1.1160255155834113E-3</v>
      </c>
      <c r="R10" t="s">
        <v>16</v>
      </c>
      <c r="S10">
        <f>B5</f>
        <v>1.9894367886486899</v>
      </c>
      <c r="T10">
        <v>1.9920359999999999</v>
      </c>
      <c r="U10">
        <f t="shared" si="11"/>
        <v>0.13048013948091436</v>
      </c>
      <c r="V10">
        <f>P2</f>
        <v>354.1345856960823</v>
      </c>
      <c r="W10">
        <v>360.83</v>
      </c>
      <c r="X10">
        <f t="shared" si="10"/>
        <v>1.890641178341073</v>
      </c>
    </row>
    <row r="11" spans="2:24" x14ac:dyDescent="0.2">
      <c r="C11">
        <f t="shared" si="8"/>
        <v>8</v>
      </c>
      <c r="D11">
        <f t="shared" si="9"/>
        <v>450</v>
      </c>
      <c r="E11">
        <f t="shared" si="0"/>
        <v>1.9885168026912658E-2</v>
      </c>
      <c r="F11">
        <v>3.7999999999999999E-2</v>
      </c>
      <c r="G11">
        <f t="shared" si="1"/>
        <v>7.5563638502268101E-4</v>
      </c>
      <c r="I11">
        <f t="shared" si="2"/>
        <v>1.6381563593318316E-2</v>
      </c>
      <c r="J11">
        <f t="shared" si="3"/>
        <v>6.22499416546096E-4</v>
      </c>
      <c r="L11">
        <f t="shared" si="4"/>
        <v>5.5381267719389997E-3</v>
      </c>
      <c r="M11">
        <f t="shared" si="5"/>
        <v>2.1044881733368198E-4</v>
      </c>
      <c r="O11">
        <f t="shared" si="6"/>
        <v>4.8522848503626585E-2</v>
      </c>
      <c r="P11">
        <f t="shared" si="7"/>
        <v>1.8438682431378103E-3</v>
      </c>
    </row>
    <row r="12" spans="2:24" x14ac:dyDescent="0.2">
      <c r="C12">
        <f t="shared" si="8"/>
        <v>9</v>
      </c>
      <c r="D12">
        <f t="shared" si="9"/>
        <v>460</v>
      </c>
      <c r="E12">
        <f t="shared" si="0"/>
        <v>1.9885168026912658E-2</v>
      </c>
      <c r="F12">
        <v>0.06</v>
      </c>
      <c r="G12">
        <f t="shared" si="1"/>
        <v>1.1931100816147595E-3</v>
      </c>
      <c r="I12">
        <f t="shared" si="2"/>
        <v>1.6381563593318316E-2</v>
      </c>
      <c r="J12">
        <f t="shared" si="3"/>
        <v>9.8289381559909898E-4</v>
      </c>
      <c r="L12">
        <f t="shared" si="4"/>
        <v>5.5381267719389997E-3</v>
      </c>
      <c r="M12">
        <f t="shared" si="5"/>
        <v>3.3228760631633997E-4</v>
      </c>
      <c r="O12">
        <f t="shared" si="6"/>
        <v>4.8522848503626585E-2</v>
      </c>
      <c r="P12">
        <f t="shared" si="7"/>
        <v>2.9113709102175948E-3</v>
      </c>
    </row>
    <row r="13" spans="2:24" x14ac:dyDescent="0.2">
      <c r="C13">
        <f t="shared" si="8"/>
        <v>10</v>
      </c>
      <c r="D13">
        <f t="shared" si="9"/>
        <v>470</v>
      </c>
      <c r="E13">
        <f t="shared" si="0"/>
        <v>1.9885168026912658E-2</v>
      </c>
      <c r="F13">
        <v>9.0999999999999998E-2</v>
      </c>
      <c r="G13">
        <f t="shared" si="1"/>
        <v>1.8095502904490518E-3</v>
      </c>
      <c r="I13">
        <f t="shared" si="2"/>
        <v>1.6381563593318316E-2</v>
      </c>
      <c r="J13">
        <f t="shared" si="3"/>
        <v>1.4907222869919667E-3</v>
      </c>
      <c r="L13">
        <f t="shared" si="4"/>
        <v>5.5381267719389997E-3</v>
      </c>
      <c r="M13">
        <f t="shared" si="5"/>
        <v>5.0396953624644899E-4</v>
      </c>
      <c r="O13">
        <f t="shared" si="6"/>
        <v>4.8522848503626585E-2</v>
      </c>
      <c r="P13">
        <f t="shared" si="7"/>
        <v>4.415579213830019E-3</v>
      </c>
    </row>
    <row r="14" spans="2:24" x14ac:dyDescent="0.2">
      <c r="C14">
        <f t="shared" si="8"/>
        <v>11</v>
      </c>
      <c r="D14">
        <f t="shared" si="9"/>
        <v>480</v>
      </c>
      <c r="E14">
        <f t="shared" si="0"/>
        <v>1.9885168026912658E-2</v>
      </c>
      <c r="F14">
        <v>0.13900000000000001</v>
      </c>
      <c r="G14">
        <f t="shared" si="1"/>
        <v>2.7640383557408599E-3</v>
      </c>
      <c r="I14">
        <f t="shared" si="2"/>
        <v>1.6381563593318316E-2</v>
      </c>
      <c r="J14">
        <f t="shared" si="3"/>
        <v>2.2770373394712462E-3</v>
      </c>
      <c r="L14">
        <f t="shared" si="4"/>
        <v>5.5381267719389997E-3</v>
      </c>
      <c r="M14">
        <f t="shared" si="5"/>
        <v>7.6979962129952099E-4</v>
      </c>
      <c r="O14">
        <f t="shared" si="6"/>
        <v>4.8522848503626585E-2</v>
      </c>
      <c r="P14">
        <f t="shared" si="7"/>
        <v>6.7446759420040957E-3</v>
      </c>
    </row>
    <row r="15" spans="2:24" x14ac:dyDescent="0.2">
      <c r="C15">
        <f t="shared" si="8"/>
        <v>12</v>
      </c>
      <c r="D15">
        <f t="shared" si="9"/>
        <v>490</v>
      </c>
      <c r="E15">
        <f t="shared" si="0"/>
        <v>1.9885168026912658E-2</v>
      </c>
      <c r="F15">
        <v>0.20799999999999999</v>
      </c>
      <c r="G15">
        <f t="shared" si="1"/>
        <v>4.1361149495978324E-3</v>
      </c>
      <c r="I15">
        <f t="shared" si="2"/>
        <v>1.6381563593318316E-2</v>
      </c>
      <c r="J15">
        <f t="shared" si="3"/>
        <v>3.4073652274102095E-3</v>
      </c>
      <c r="L15">
        <f t="shared" si="4"/>
        <v>5.5381267719389997E-3</v>
      </c>
      <c r="M15">
        <f t="shared" si="5"/>
        <v>1.1519303685633118E-3</v>
      </c>
      <c r="O15">
        <f t="shared" si="6"/>
        <v>4.8522848503626585E-2</v>
      </c>
      <c r="P15">
        <f t="shared" si="7"/>
        <v>1.0092752488754329E-2</v>
      </c>
    </row>
    <row r="16" spans="2:24" x14ac:dyDescent="0.2">
      <c r="C16">
        <f t="shared" si="8"/>
        <v>13</v>
      </c>
      <c r="D16">
        <f t="shared" si="9"/>
        <v>500</v>
      </c>
      <c r="E16">
        <f t="shared" si="0"/>
        <v>1.9885168026912658E-2</v>
      </c>
      <c r="F16">
        <v>0.32300000000000001</v>
      </c>
      <c r="G16">
        <f t="shared" si="1"/>
        <v>6.4229092726927886E-3</v>
      </c>
      <c r="I16">
        <f t="shared" si="2"/>
        <v>1.6381563593318316E-2</v>
      </c>
      <c r="J16">
        <f t="shared" si="3"/>
        <v>5.2912450406418163E-3</v>
      </c>
      <c r="L16">
        <f t="shared" si="4"/>
        <v>5.5381267719389997E-3</v>
      </c>
      <c r="M16">
        <f t="shared" si="5"/>
        <v>1.788814947336297E-3</v>
      </c>
      <c r="O16">
        <f t="shared" si="6"/>
        <v>4.8522848503626585E-2</v>
      </c>
      <c r="P16">
        <f t="shared" si="7"/>
        <v>1.5672880066671387E-2</v>
      </c>
    </row>
    <row r="17" spans="3:16" x14ac:dyDescent="0.2">
      <c r="C17">
        <f t="shared" si="8"/>
        <v>14</v>
      </c>
      <c r="D17">
        <f t="shared" si="9"/>
        <v>510</v>
      </c>
      <c r="E17">
        <f t="shared" si="0"/>
        <v>1.9885168026912658E-2</v>
      </c>
      <c r="F17">
        <v>0.503</v>
      </c>
      <c r="G17">
        <f t="shared" si="1"/>
        <v>1.0002239517537067E-2</v>
      </c>
      <c r="I17">
        <f t="shared" si="2"/>
        <v>1.6381563593318316E-2</v>
      </c>
      <c r="J17">
        <f t="shared" si="3"/>
        <v>8.2399264874391132E-3</v>
      </c>
      <c r="L17">
        <f t="shared" si="4"/>
        <v>5.5381267719389997E-3</v>
      </c>
      <c r="M17">
        <f t="shared" si="5"/>
        <v>2.7856777662853167E-3</v>
      </c>
      <c r="O17">
        <f t="shared" si="6"/>
        <v>4.8522848503626585E-2</v>
      </c>
      <c r="P17">
        <f t="shared" si="7"/>
        <v>2.4406992797324171E-2</v>
      </c>
    </row>
    <row r="18" spans="3:16" x14ac:dyDescent="0.2">
      <c r="C18">
        <f t="shared" si="8"/>
        <v>15</v>
      </c>
      <c r="D18">
        <f t="shared" si="9"/>
        <v>520</v>
      </c>
      <c r="E18">
        <f t="shared" si="0"/>
        <v>1.9885168026912658E-2</v>
      </c>
      <c r="F18">
        <v>0.71</v>
      </c>
      <c r="G18">
        <f t="shared" si="1"/>
        <v>1.4118469299107986E-2</v>
      </c>
      <c r="I18">
        <f t="shared" si="2"/>
        <v>1.6381563593318316E-2</v>
      </c>
      <c r="J18">
        <f t="shared" si="3"/>
        <v>1.1630910151256004E-2</v>
      </c>
      <c r="L18">
        <f t="shared" si="4"/>
        <v>5.5381267719389997E-3</v>
      </c>
      <c r="M18">
        <f t="shared" si="5"/>
        <v>3.9320700080766897E-3</v>
      </c>
      <c r="O18">
        <f t="shared" si="6"/>
        <v>4.8522848503626585E-2</v>
      </c>
      <c r="P18">
        <f t="shared" si="7"/>
        <v>3.4451222437574876E-2</v>
      </c>
    </row>
    <row r="19" spans="3:16" x14ac:dyDescent="0.2">
      <c r="C19">
        <f t="shared" si="8"/>
        <v>16</v>
      </c>
      <c r="D19">
        <f t="shared" si="9"/>
        <v>530</v>
      </c>
      <c r="E19">
        <f t="shared" si="0"/>
        <v>1.9885168026912658E-2</v>
      </c>
      <c r="F19">
        <v>0.86199999999999999</v>
      </c>
      <c r="G19">
        <f t="shared" si="1"/>
        <v>1.714101483919871E-2</v>
      </c>
      <c r="I19">
        <f t="shared" si="2"/>
        <v>1.6381563593318316E-2</v>
      </c>
      <c r="J19">
        <f t="shared" si="3"/>
        <v>1.4120907817440388E-2</v>
      </c>
      <c r="L19">
        <f t="shared" si="4"/>
        <v>5.5381267719389997E-3</v>
      </c>
      <c r="M19">
        <f t="shared" si="5"/>
        <v>4.773865277411418E-3</v>
      </c>
      <c r="O19">
        <f t="shared" si="6"/>
        <v>4.8522848503626585E-2</v>
      </c>
      <c r="P19">
        <f t="shared" si="7"/>
        <v>4.1826695410126118E-2</v>
      </c>
    </row>
    <row r="20" spans="3:16" x14ac:dyDescent="0.2">
      <c r="C20">
        <f t="shared" si="8"/>
        <v>17</v>
      </c>
      <c r="D20">
        <f t="shared" si="9"/>
        <v>540</v>
      </c>
      <c r="E20">
        <f t="shared" si="0"/>
        <v>1.9885168026912658E-2</v>
      </c>
      <c r="F20">
        <v>0.95399999999999996</v>
      </c>
      <c r="G20">
        <f t="shared" si="1"/>
        <v>1.8970450297674676E-2</v>
      </c>
      <c r="I20">
        <f t="shared" si="2"/>
        <v>1.6381563593318316E-2</v>
      </c>
      <c r="J20">
        <f t="shared" si="3"/>
        <v>1.5628011668025674E-2</v>
      </c>
      <c r="L20">
        <f t="shared" si="4"/>
        <v>5.5381267719389997E-3</v>
      </c>
      <c r="M20">
        <f t="shared" si="5"/>
        <v>5.2833729404298058E-3</v>
      </c>
      <c r="O20">
        <f t="shared" si="6"/>
        <v>4.8522848503626585E-2</v>
      </c>
      <c r="P20">
        <f t="shared" si="7"/>
        <v>4.629079747245976E-2</v>
      </c>
    </row>
    <row r="21" spans="3:16" x14ac:dyDescent="0.2">
      <c r="C21">
        <f t="shared" si="8"/>
        <v>18</v>
      </c>
      <c r="D21">
        <f t="shared" si="9"/>
        <v>550</v>
      </c>
      <c r="E21">
        <f t="shared" si="0"/>
        <v>1.9885168026912658E-2</v>
      </c>
      <c r="F21">
        <v>0.995</v>
      </c>
      <c r="G21">
        <f t="shared" si="1"/>
        <v>1.9785742186778095E-2</v>
      </c>
      <c r="I21">
        <f t="shared" si="2"/>
        <v>1.6381563593318316E-2</v>
      </c>
      <c r="J21">
        <f t="shared" si="3"/>
        <v>1.6299655775351723E-2</v>
      </c>
      <c r="L21">
        <f t="shared" si="4"/>
        <v>5.5381267719389997E-3</v>
      </c>
      <c r="M21">
        <f t="shared" si="5"/>
        <v>5.5104361380793046E-3</v>
      </c>
      <c r="O21">
        <f t="shared" si="6"/>
        <v>4.8522848503626585E-2</v>
      </c>
      <c r="P21">
        <f t="shared" si="7"/>
        <v>4.8280234261108453E-2</v>
      </c>
    </row>
    <row r="22" spans="3:16" x14ac:dyDescent="0.2">
      <c r="C22">
        <f t="shared" si="8"/>
        <v>19</v>
      </c>
      <c r="D22">
        <f t="shared" si="9"/>
        <v>560</v>
      </c>
      <c r="E22">
        <f t="shared" si="0"/>
        <v>1.9885168026912658E-2</v>
      </c>
      <c r="F22">
        <v>0.995</v>
      </c>
      <c r="G22">
        <f t="shared" si="1"/>
        <v>1.9785742186778095E-2</v>
      </c>
      <c r="I22">
        <f t="shared" si="2"/>
        <v>1.6381563593318316E-2</v>
      </c>
      <c r="J22">
        <f t="shared" si="3"/>
        <v>1.6299655775351723E-2</v>
      </c>
      <c r="L22">
        <f t="shared" si="4"/>
        <v>5.5381267719389997E-3</v>
      </c>
      <c r="M22">
        <f t="shared" si="5"/>
        <v>5.5104361380793046E-3</v>
      </c>
      <c r="O22">
        <f t="shared" si="6"/>
        <v>4.8522848503626585E-2</v>
      </c>
      <c r="P22">
        <f t="shared" si="7"/>
        <v>4.8280234261108453E-2</v>
      </c>
    </row>
    <row r="23" spans="3:16" x14ac:dyDescent="0.2">
      <c r="C23">
        <f t="shared" si="8"/>
        <v>20</v>
      </c>
      <c r="D23">
        <f t="shared" si="9"/>
        <v>570</v>
      </c>
      <c r="E23">
        <f t="shared" si="0"/>
        <v>1.9885168026912658E-2</v>
      </c>
      <c r="F23">
        <v>0.95199999999999996</v>
      </c>
      <c r="G23">
        <f t="shared" si="1"/>
        <v>1.8930679961620848E-2</v>
      </c>
      <c r="I23">
        <f t="shared" si="2"/>
        <v>1.6381563593318316E-2</v>
      </c>
      <c r="J23">
        <f t="shared" si="3"/>
        <v>1.5595248540839036E-2</v>
      </c>
      <c r="L23">
        <f t="shared" si="4"/>
        <v>5.5381267719389997E-3</v>
      </c>
      <c r="M23">
        <f t="shared" si="5"/>
        <v>5.2722966868859276E-3</v>
      </c>
      <c r="O23">
        <f t="shared" si="6"/>
        <v>4.8522848503626585E-2</v>
      </c>
      <c r="P23">
        <f t="shared" si="7"/>
        <v>4.6193751775452506E-2</v>
      </c>
    </row>
    <row r="24" spans="3:16" x14ac:dyDescent="0.2">
      <c r="C24">
        <f t="shared" si="8"/>
        <v>21</v>
      </c>
      <c r="D24">
        <f t="shared" si="9"/>
        <v>580</v>
      </c>
      <c r="E24">
        <f t="shared" si="0"/>
        <v>1.9885168026912658E-2</v>
      </c>
      <c r="F24">
        <v>0.87</v>
      </c>
      <c r="G24">
        <f t="shared" si="1"/>
        <v>1.7300096183414011E-2</v>
      </c>
      <c r="I24">
        <f t="shared" si="2"/>
        <v>1.6381563593318316E-2</v>
      </c>
      <c r="J24">
        <f t="shared" si="3"/>
        <v>1.4251960326186934E-2</v>
      </c>
      <c r="L24">
        <f t="shared" si="4"/>
        <v>5.5381267719389997E-3</v>
      </c>
      <c r="M24">
        <f t="shared" si="5"/>
        <v>4.81817029158693E-3</v>
      </c>
      <c r="O24">
        <f t="shared" si="6"/>
        <v>4.8522848503626585E-2</v>
      </c>
      <c r="P24">
        <f t="shared" si="7"/>
        <v>4.2214878198155129E-2</v>
      </c>
    </row>
    <row r="25" spans="3:16" x14ac:dyDescent="0.2">
      <c r="C25">
        <f t="shared" si="8"/>
        <v>22</v>
      </c>
      <c r="D25">
        <f t="shared" si="9"/>
        <v>590</v>
      </c>
      <c r="E25">
        <f t="shared" si="0"/>
        <v>1.9885168026912658E-2</v>
      </c>
      <c r="F25">
        <v>0.75700000000000001</v>
      </c>
      <c r="G25">
        <f t="shared" si="1"/>
        <v>1.5053072196372882E-2</v>
      </c>
      <c r="I25">
        <f t="shared" si="2"/>
        <v>1.6381563593318316E-2</v>
      </c>
      <c r="J25">
        <f t="shared" si="3"/>
        <v>1.2400843640141965E-2</v>
      </c>
      <c r="L25">
        <f t="shared" si="4"/>
        <v>5.5381267719389997E-3</v>
      </c>
      <c r="M25">
        <f t="shared" si="5"/>
        <v>4.1923619663578231E-3</v>
      </c>
      <c r="O25">
        <f t="shared" si="6"/>
        <v>4.8522848503626585E-2</v>
      </c>
      <c r="P25">
        <f t="shared" si="7"/>
        <v>3.6731796317245324E-2</v>
      </c>
    </row>
    <row r="26" spans="3:16" x14ac:dyDescent="0.2">
      <c r="C26">
        <f t="shared" si="8"/>
        <v>23</v>
      </c>
      <c r="D26">
        <f t="shared" si="9"/>
        <v>600</v>
      </c>
      <c r="E26">
        <f t="shared" si="0"/>
        <v>1.9885168026912658E-2</v>
      </c>
      <c r="F26">
        <v>0.63100000000000001</v>
      </c>
      <c r="G26">
        <f t="shared" si="1"/>
        <v>1.2547541024981887E-2</v>
      </c>
      <c r="I26">
        <f t="shared" si="2"/>
        <v>1.6381563593318316E-2</v>
      </c>
      <c r="J26">
        <f t="shared" si="3"/>
        <v>1.0336766627383857E-2</v>
      </c>
      <c r="L26">
        <f t="shared" si="4"/>
        <v>5.5381267719389997E-3</v>
      </c>
      <c r="M26">
        <f t="shared" si="5"/>
        <v>3.494557993093509E-3</v>
      </c>
      <c r="O26">
        <f t="shared" si="6"/>
        <v>4.8522848503626585E-2</v>
      </c>
      <c r="P26">
        <f t="shared" si="7"/>
        <v>3.0617917405788377E-2</v>
      </c>
    </row>
    <row r="27" spans="3:16" x14ac:dyDescent="0.2">
      <c r="C27">
        <f t="shared" si="8"/>
        <v>24</v>
      </c>
      <c r="D27">
        <f t="shared" si="9"/>
        <v>610</v>
      </c>
      <c r="E27">
        <f t="shared" si="0"/>
        <v>1.9885168026912658E-2</v>
      </c>
      <c r="F27">
        <v>0.503</v>
      </c>
      <c r="G27">
        <f t="shared" si="1"/>
        <v>1.0002239517537067E-2</v>
      </c>
      <c r="I27">
        <f t="shared" si="2"/>
        <v>1.6381563593318316E-2</v>
      </c>
      <c r="J27">
        <f t="shared" si="3"/>
        <v>8.2399264874391132E-3</v>
      </c>
      <c r="L27">
        <f t="shared" si="4"/>
        <v>5.5381267719389997E-3</v>
      </c>
      <c r="M27">
        <f t="shared" si="5"/>
        <v>2.7856777662853167E-3</v>
      </c>
      <c r="O27">
        <f t="shared" si="6"/>
        <v>4.8522848503626585E-2</v>
      </c>
      <c r="P27">
        <f t="shared" si="7"/>
        <v>2.4406992797324171E-2</v>
      </c>
    </row>
    <row r="28" spans="3:16" x14ac:dyDescent="0.2">
      <c r="C28">
        <f t="shared" si="8"/>
        <v>25</v>
      </c>
      <c r="D28">
        <f t="shared" si="9"/>
        <v>620</v>
      </c>
      <c r="E28">
        <f t="shared" si="0"/>
        <v>1.9885168026912658E-2</v>
      </c>
      <c r="F28">
        <v>0.38100000000000001</v>
      </c>
      <c r="G28">
        <f t="shared" si="1"/>
        <v>7.5762490182537225E-3</v>
      </c>
      <c r="I28">
        <f t="shared" si="2"/>
        <v>1.6381563593318316E-2</v>
      </c>
      <c r="J28">
        <f t="shared" si="3"/>
        <v>6.2413757290542783E-3</v>
      </c>
      <c r="L28">
        <f t="shared" si="4"/>
        <v>5.5381267719389997E-3</v>
      </c>
      <c r="M28">
        <f t="shared" si="5"/>
        <v>2.1100263001087591E-3</v>
      </c>
      <c r="O28">
        <f t="shared" si="6"/>
        <v>4.8522848503626585E-2</v>
      </c>
      <c r="P28">
        <f t="shared" si="7"/>
        <v>1.8487205279881729E-2</v>
      </c>
    </row>
    <row r="29" spans="3:16" x14ac:dyDescent="0.2">
      <c r="C29">
        <f t="shared" si="8"/>
        <v>26</v>
      </c>
      <c r="D29">
        <f t="shared" si="9"/>
        <v>630</v>
      </c>
      <c r="E29">
        <f t="shared" si="0"/>
        <v>1.9885168026912658E-2</v>
      </c>
      <c r="F29">
        <v>0.26500000000000001</v>
      </c>
      <c r="G29">
        <f t="shared" si="1"/>
        <v>5.2695695271318546E-3</v>
      </c>
      <c r="I29">
        <f t="shared" si="2"/>
        <v>1.6381563593318316E-2</v>
      </c>
      <c r="J29">
        <f t="shared" si="3"/>
        <v>4.3411143522293543E-3</v>
      </c>
      <c r="L29">
        <f t="shared" si="4"/>
        <v>5.5381267719389997E-3</v>
      </c>
      <c r="M29">
        <f t="shared" si="5"/>
        <v>1.4676035945638351E-3</v>
      </c>
      <c r="O29">
        <f t="shared" si="6"/>
        <v>4.8522848503626585E-2</v>
      </c>
      <c r="P29">
        <f t="shared" si="7"/>
        <v>1.2858554853461046E-2</v>
      </c>
    </row>
    <row r="30" spans="3:16" x14ac:dyDescent="0.2">
      <c r="C30">
        <f t="shared" si="8"/>
        <v>27</v>
      </c>
      <c r="D30">
        <f t="shared" si="9"/>
        <v>640</v>
      </c>
      <c r="E30">
        <f t="shared" si="0"/>
        <v>1.9885168026912658E-2</v>
      </c>
      <c r="F30">
        <v>0.17499999999999999</v>
      </c>
      <c r="G30">
        <f t="shared" si="1"/>
        <v>3.4799044047097148E-3</v>
      </c>
      <c r="I30">
        <f t="shared" si="2"/>
        <v>1.6381563593318316E-2</v>
      </c>
      <c r="J30">
        <f t="shared" si="3"/>
        <v>2.8667736288307054E-3</v>
      </c>
      <c r="L30">
        <f t="shared" si="4"/>
        <v>5.5381267719389997E-3</v>
      </c>
      <c r="M30">
        <f t="shared" si="5"/>
        <v>9.6917218508932486E-4</v>
      </c>
      <c r="O30">
        <f t="shared" si="6"/>
        <v>4.8522848503626585E-2</v>
      </c>
      <c r="P30">
        <f t="shared" si="7"/>
        <v>8.4914984881346526E-3</v>
      </c>
    </row>
    <row r="31" spans="3:16" x14ac:dyDescent="0.2">
      <c r="C31">
        <f t="shared" si="8"/>
        <v>28</v>
      </c>
      <c r="D31">
        <f t="shared" si="9"/>
        <v>650</v>
      </c>
      <c r="E31">
        <f t="shared" si="0"/>
        <v>1.9885168026912658E-2</v>
      </c>
      <c r="F31">
        <v>0.107</v>
      </c>
      <c r="G31">
        <f t="shared" si="1"/>
        <v>2.1277129788796543E-3</v>
      </c>
      <c r="I31">
        <f t="shared" si="2"/>
        <v>1.6381563593318316E-2</v>
      </c>
      <c r="J31">
        <f t="shared" si="3"/>
        <v>1.7528273044850598E-3</v>
      </c>
      <c r="L31">
        <f t="shared" si="4"/>
        <v>5.5381267719389997E-3</v>
      </c>
      <c r="M31">
        <f t="shared" si="5"/>
        <v>5.9257956459747292E-4</v>
      </c>
      <c r="O31">
        <f t="shared" si="6"/>
        <v>4.8522848503626585E-2</v>
      </c>
      <c r="P31">
        <f t="shared" si="7"/>
        <v>5.1919447898880443E-3</v>
      </c>
    </row>
    <row r="32" spans="3:16" x14ac:dyDescent="0.2">
      <c r="C32">
        <f t="shared" si="8"/>
        <v>29</v>
      </c>
      <c r="D32">
        <f t="shared" si="9"/>
        <v>660</v>
      </c>
      <c r="E32">
        <f t="shared" si="0"/>
        <v>1.9885168026912658E-2</v>
      </c>
      <c r="F32">
        <v>6.0999999999999999E-2</v>
      </c>
      <c r="G32">
        <f t="shared" si="1"/>
        <v>1.212995249641672E-3</v>
      </c>
      <c r="I32">
        <f t="shared" si="2"/>
        <v>1.6381563593318316E-2</v>
      </c>
      <c r="J32">
        <f t="shared" si="3"/>
        <v>9.9927537919241726E-4</v>
      </c>
      <c r="L32">
        <f t="shared" si="4"/>
        <v>5.5381267719389997E-3</v>
      </c>
      <c r="M32">
        <f t="shared" si="5"/>
        <v>3.3782573308827898E-4</v>
      </c>
      <c r="O32">
        <f t="shared" si="6"/>
        <v>4.8522848503626585E-2</v>
      </c>
      <c r="P32">
        <f t="shared" si="7"/>
        <v>2.9598937587212216E-3</v>
      </c>
    </row>
    <row r="33" spans="3:16" x14ac:dyDescent="0.2">
      <c r="C33">
        <f t="shared" si="8"/>
        <v>30</v>
      </c>
      <c r="D33">
        <f t="shared" si="9"/>
        <v>670</v>
      </c>
      <c r="E33">
        <f t="shared" si="0"/>
        <v>1.9885168026912658E-2</v>
      </c>
      <c r="F33">
        <v>3.2000000000000001E-2</v>
      </c>
      <c r="G33">
        <f t="shared" si="1"/>
        <v>6.3632537686120509E-4</v>
      </c>
      <c r="I33">
        <f t="shared" si="2"/>
        <v>1.6381563593318316E-2</v>
      </c>
      <c r="J33">
        <f t="shared" si="3"/>
        <v>5.2421003498618615E-4</v>
      </c>
      <c r="L33">
        <f t="shared" si="4"/>
        <v>5.5381267719389997E-3</v>
      </c>
      <c r="M33">
        <f t="shared" si="5"/>
        <v>1.7722005670204799E-4</v>
      </c>
      <c r="O33">
        <f t="shared" si="6"/>
        <v>4.8522848503626585E-2</v>
      </c>
      <c r="P33">
        <f t="shared" si="7"/>
        <v>1.5527311521160508E-3</v>
      </c>
    </row>
    <row r="34" spans="3:16" x14ac:dyDescent="0.2">
      <c r="C34">
        <f t="shared" si="8"/>
        <v>31</v>
      </c>
      <c r="D34">
        <f t="shared" si="9"/>
        <v>680</v>
      </c>
      <c r="E34">
        <f t="shared" si="0"/>
        <v>1.9885168026912658E-2</v>
      </c>
      <c r="F34">
        <v>1.7000000000000001E-2</v>
      </c>
      <c r="G34">
        <f t="shared" si="1"/>
        <v>3.3804785645751522E-4</v>
      </c>
      <c r="I34">
        <f t="shared" si="2"/>
        <v>1.6381563593318316E-2</v>
      </c>
      <c r="J34">
        <f t="shared" si="3"/>
        <v>2.784865810864114E-4</v>
      </c>
      <c r="L34">
        <f t="shared" si="4"/>
        <v>5.5381267719389997E-3</v>
      </c>
      <c r="M34">
        <f t="shared" si="5"/>
        <v>9.4148155122962998E-5</v>
      </c>
      <c r="O34">
        <f t="shared" si="6"/>
        <v>4.8522848503626585E-2</v>
      </c>
      <c r="P34">
        <f t="shared" si="7"/>
        <v>8.2488842456165197E-4</v>
      </c>
    </row>
    <row r="35" spans="3:16" x14ac:dyDescent="0.2">
      <c r="C35">
        <f t="shared" si="8"/>
        <v>32</v>
      </c>
      <c r="D35">
        <f t="shared" si="9"/>
        <v>690</v>
      </c>
      <c r="E35">
        <f t="shared" si="0"/>
        <v>1.9885168026912658E-2</v>
      </c>
      <c r="F35">
        <v>8.2000000000000007E-3</v>
      </c>
      <c r="G35">
        <f t="shared" si="1"/>
        <v>1.6305837782068381E-4</v>
      </c>
      <c r="I35">
        <f t="shared" si="2"/>
        <v>1.6381563593318316E-2</v>
      </c>
      <c r="J35">
        <f t="shared" si="3"/>
        <v>1.3432882146521022E-4</v>
      </c>
      <c r="L35">
        <f t="shared" si="4"/>
        <v>5.5381267719389997E-3</v>
      </c>
      <c r="M35">
        <f t="shared" si="5"/>
        <v>4.54126395298998E-5</v>
      </c>
      <c r="O35">
        <f t="shared" si="6"/>
        <v>4.8522848503626585E-2</v>
      </c>
      <c r="P35">
        <f t="shared" si="7"/>
        <v>3.9788735772973801E-4</v>
      </c>
    </row>
    <row r="36" spans="3:16" x14ac:dyDescent="0.2">
      <c r="C36">
        <f t="shared" si="8"/>
        <v>33</v>
      </c>
      <c r="D36">
        <f t="shared" si="9"/>
        <v>700</v>
      </c>
      <c r="E36">
        <f t="shared" si="0"/>
        <v>1.9885168026912658E-2</v>
      </c>
      <c r="F36">
        <v>4.1000000000000003E-3</v>
      </c>
      <c r="G36">
        <f t="shared" si="1"/>
        <v>8.1529188910341903E-5</v>
      </c>
      <c r="I36">
        <f t="shared" si="2"/>
        <v>1.6381563593318316E-2</v>
      </c>
      <c r="J36">
        <f t="shared" si="3"/>
        <v>6.7164410732605109E-5</v>
      </c>
      <c r="L36">
        <f t="shared" si="4"/>
        <v>5.5381267719389997E-3</v>
      </c>
      <c r="M36">
        <f t="shared" si="5"/>
        <v>2.27063197649499E-5</v>
      </c>
      <c r="O36">
        <f t="shared" si="6"/>
        <v>4.8522848503626585E-2</v>
      </c>
      <c r="P36">
        <f t="shared" si="7"/>
        <v>1.9894367886486901E-4</v>
      </c>
    </row>
    <row r="37" spans="3:16" x14ac:dyDescent="0.2">
      <c r="C37">
        <f t="shared" si="8"/>
        <v>34</v>
      </c>
      <c r="D37">
        <f t="shared" si="9"/>
        <v>710</v>
      </c>
      <c r="E37">
        <f t="shared" si="0"/>
        <v>1.9885168026912658E-2</v>
      </c>
      <c r="F37">
        <v>2.0999999999999999E-3</v>
      </c>
      <c r="G37">
        <f t="shared" si="1"/>
        <v>4.1758852856516578E-5</v>
      </c>
      <c r="I37">
        <f t="shared" si="2"/>
        <v>1.6381563593318316E-2</v>
      </c>
      <c r="J37">
        <f t="shared" si="3"/>
        <v>3.4401283545968461E-5</v>
      </c>
      <c r="L37">
        <f t="shared" si="4"/>
        <v>5.5381267719389997E-3</v>
      </c>
      <c r="M37">
        <f t="shared" si="5"/>
        <v>1.1630066221071899E-5</v>
      </c>
      <c r="O37">
        <f t="shared" si="6"/>
        <v>4.8522848503626585E-2</v>
      </c>
      <c r="P37">
        <f t="shared" si="7"/>
        <v>1.0189798185761582E-4</v>
      </c>
    </row>
    <row r="38" spans="3:16" x14ac:dyDescent="0.2">
      <c r="C38">
        <f t="shared" si="8"/>
        <v>35</v>
      </c>
      <c r="D38">
        <f t="shared" si="9"/>
        <v>720</v>
      </c>
      <c r="E38">
        <f t="shared" si="0"/>
        <v>1.9885168026912658E-2</v>
      </c>
      <c r="F38">
        <v>1E-3</v>
      </c>
      <c r="G38">
        <f t="shared" si="1"/>
        <v>1.9885168026912659E-5</v>
      </c>
      <c r="I38">
        <f t="shared" si="2"/>
        <v>1.6381563593318316E-2</v>
      </c>
      <c r="J38">
        <f t="shared" si="3"/>
        <v>1.6381563593318317E-5</v>
      </c>
      <c r="L38">
        <f t="shared" si="4"/>
        <v>5.5381267719389997E-3</v>
      </c>
      <c r="M38">
        <f t="shared" si="5"/>
        <v>5.5381267719389997E-6</v>
      </c>
      <c r="O38">
        <f t="shared" si="6"/>
        <v>4.8522848503626585E-2</v>
      </c>
      <c r="P38">
        <f t="shared" si="7"/>
        <v>4.8522848503626587E-5</v>
      </c>
    </row>
    <row r="39" spans="3:16" x14ac:dyDescent="0.2">
      <c r="C39">
        <f t="shared" si="8"/>
        <v>36</v>
      </c>
      <c r="D39">
        <f t="shared" si="9"/>
        <v>730</v>
      </c>
      <c r="E39">
        <f t="shared" si="0"/>
        <v>1.9885168026912658E-2</v>
      </c>
      <c r="F39">
        <v>5.0000000000000001E-4</v>
      </c>
      <c r="G39">
        <f t="shared" si="1"/>
        <v>9.9425840134563295E-6</v>
      </c>
      <c r="I39">
        <f t="shared" si="2"/>
        <v>1.6381563593318316E-2</v>
      </c>
      <c r="J39">
        <f t="shared" si="3"/>
        <v>8.1907817966591585E-6</v>
      </c>
      <c r="L39">
        <f t="shared" si="4"/>
        <v>5.5381267719389997E-3</v>
      </c>
      <c r="M39">
        <f t="shared" si="5"/>
        <v>2.7690633859694999E-6</v>
      </c>
      <c r="O39">
        <f t="shared" si="6"/>
        <v>4.8522848503626585E-2</v>
      </c>
      <c r="P39">
        <f t="shared" si="7"/>
        <v>2.4261424251813293E-5</v>
      </c>
    </row>
    <row r="40" spans="3:16" x14ac:dyDescent="0.2">
      <c r="C40">
        <f t="shared" si="8"/>
        <v>37</v>
      </c>
      <c r="D40">
        <f t="shared" si="9"/>
        <v>740</v>
      </c>
      <c r="E40">
        <f t="shared" si="0"/>
        <v>1.9885168026912658E-2</v>
      </c>
      <c r="F40" s="4">
        <v>2.0000000000000001E-4</v>
      </c>
      <c r="G40">
        <f t="shared" si="1"/>
        <v>3.977033605382532E-6</v>
      </c>
      <c r="I40">
        <f t="shared" si="2"/>
        <v>1.6381563593318316E-2</v>
      </c>
      <c r="J40">
        <f t="shared" si="3"/>
        <v>3.2763127186636635E-6</v>
      </c>
      <c r="L40">
        <f t="shared" si="4"/>
        <v>5.5381267719389997E-3</v>
      </c>
      <c r="M40">
        <f t="shared" si="5"/>
        <v>1.1076253543877999E-6</v>
      </c>
      <c r="O40">
        <f t="shared" si="6"/>
        <v>4.8522848503626585E-2</v>
      </c>
      <c r="P40">
        <f t="shared" si="7"/>
        <v>9.7045697007253177E-6</v>
      </c>
    </row>
    <row r="41" spans="3:16" x14ac:dyDescent="0.2">
      <c r="C41">
        <f t="shared" si="8"/>
        <v>38</v>
      </c>
      <c r="D41">
        <f t="shared" si="9"/>
        <v>750</v>
      </c>
      <c r="E41">
        <f t="shared" si="0"/>
        <v>1.9885168026912658E-2</v>
      </c>
      <c r="F41">
        <v>1E-4</v>
      </c>
      <c r="G41">
        <f t="shared" si="1"/>
        <v>1.988516802691266E-6</v>
      </c>
      <c r="I41">
        <f t="shared" si="2"/>
        <v>1.6381563593318316E-2</v>
      </c>
      <c r="J41">
        <f t="shared" si="3"/>
        <v>1.6381563593318317E-6</v>
      </c>
      <c r="L41">
        <f t="shared" si="4"/>
        <v>5.5381267719389997E-3</v>
      </c>
      <c r="M41">
        <f t="shared" si="5"/>
        <v>5.5381267719389995E-7</v>
      </c>
      <c r="O41">
        <f t="shared" si="6"/>
        <v>4.8522848503626585E-2</v>
      </c>
      <c r="P41">
        <f t="shared" si="7"/>
        <v>4.8522848503626589E-6</v>
      </c>
    </row>
    <row r="42" spans="3:16" x14ac:dyDescent="0.2">
      <c r="C42">
        <f t="shared" si="8"/>
        <v>39</v>
      </c>
      <c r="D42">
        <f t="shared" si="9"/>
        <v>760</v>
      </c>
      <c r="E42">
        <f t="shared" si="0"/>
        <v>1.9885168026912658E-2</v>
      </c>
      <c r="F42">
        <v>1E-4</v>
      </c>
      <c r="G42">
        <f t="shared" si="1"/>
        <v>1.988516802691266E-6</v>
      </c>
      <c r="I42">
        <f t="shared" si="2"/>
        <v>1.6381563593318316E-2</v>
      </c>
      <c r="J42">
        <f t="shared" si="3"/>
        <v>1.6381563593318317E-6</v>
      </c>
      <c r="L42">
        <f t="shared" si="4"/>
        <v>5.5381267719389997E-3</v>
      </c>
      <c r="M42">
        <f t="shared" si="5"/>
        <v>5.5381267719389995E-7</v>
      </c>
      <c r="O42">
        <f t="shared" si="6"/>
        <v>4.8522848503626585E-2</v>
      </c>
      <c r="P42">
        <f t="shared" si="7"/>
        <v>4.8522848503626589E-6</v>
      </c>
    </row>
    <row r="43" spans="3:16" x14ac:dyDescent="0.2">
      <c r="C43">
        <f t="shared" si="8"/>
        <v>40</v>
      </c>
      <c r="D43">
        <f t="shared" si="9"/>
        <v>770</v>
      </c>
      <c r="E43">
        <f t="shared" si="0"/>
        <v>1.9885168026912658E-2</v>
      </c>
      <c r="F43">
        <v>0</v>
      </c>
      <c r="G43">
        <f t="shared" si="1"/>
        <v>0</v>
      </c>
      <c r="I43">
        <f t="shared" si="2"/>
        <v>1.6381563593318316E-2</v>
      </c>
      <c r="J43">
        <f t="shared" si="3"/>
        <v>0</v>
      </c>
      <c r="L43">
        <f t="shared" si="4"/>
        <v>5.5381267719389997E-3</v>
      </c>
      <c r="M43">
        <f t="shared" si="5"/>
        <v>0</v>
      </c>
      <c r="O43">
        <f t="shared" si="6"/>
        <v>4.8522848503626585E-2</v>
      </c>
      <c r="P43">
        <f t="shared" si="7"/>
        <v>0</v>
      </c>
    </row>
    <row r="44" spans="3:16" x14ac:dyDescent="0.2">
      <c r="C44">
        <f t="shared" si="8"/>
        <v>41</v>
      </c>
      <c r="D44">
        <f t="shared" si="9"/>
        <v>780</v>
      </c>
      <c r="E44">
        <f t="shared" si="0"/>
        <v>1.9885168026912658E-2</v>
      </c>
      <c r="F44">
        <v>0</v>
      </c>
      <c r="G44">
        <f t="shared" si="1"/>
        <v>0</v>
      </c>
      <c r="I44">
        <f t="shared" si="2"/>
        <v>1.6381563593318316E-2</v>
      </c>
      <c r="J44">
        <f t="shared" si="3"/>
        <v>0</v>
      </c>
      <c r="L44">
        <f t="shared" si="4"/>
        <v>5.5381267719389997E-3</v>
      </c>
      <c r="M44">
        <f t="shared" si="5"/>
        <v>0</v>
      </c>
      <c r="O44">
        <f t="shared" si="6"/>
        <v>4.8522848503626585E-2</v>
      </c>
      <c r="P44">
        <f t="shared" si="7"/>
        <v>0</v>
      </c>
    </row>
  </sheetData>
  <mergeCells count="3">
    <mergeCell ref="S4:U4"/>
    <mergeCell ref="V4:X4"/>
    <mergeCell ref="S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Microsoft Office User</cp:lastModifiedBy>
  <dcterms:created xsi:type="dcterms:W3CDTF">2015-06-05T18:19:34Z</dcterms:created>
  <dcterms:modified xsi:type="dcterms:W3CDTF">2022-10-05T17:13:41Z</dcterms:modified>
</cp:coreProperties>
</file>