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27" i="1"/>
  <c r="Q26" i="1"/>
  <c r="Q25" i="1"/>
  <c r="Q24" i="1"/>
  <c r="Q49" i="1" l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Q2" i="1"/>
  <c r="Q4" i="1"/>
</calcChain>
</file>

<file path=xl/sharedStrings.xml><?xml version="1.0" encoding="utf-8"?>
<sst xmlns="http://schemas.openxmlformats.org/spreadsheetml/2006/main" count="682" uniqueCount="303">
  <si>
    <t>カードID</t>
    <phoneticPr fontId="1"/>
  </si>
  <si>
    <t>04-tokoyo-o-n-1</t>
    <phoneticPr fontId="1"/>
  </si>
  <si>
    <t>メガミ</t>
    <phoneticPr fontId="1"/>
  </si>
  <si>
    <t>tokoyo</t>
    <phoneticPr fontId="1"/>
  </si>
  <si>
    <t>タイプ</t>
    <phoneticPr fontId="1"/>
  </si>
  <si>
    <t>種別</t>
    <rPh sb="0" eb="2">
      <t>シュベツ</t>
    </rPh>
    <phoneticPr fontId="1"/>
  </si>
  <si>
    <t>サブタイプ</t>
    <phoneticPr fontId="1"/>
  </si>
  <si>
    <t>通常札</t>
    <rPh sb="0" eb="2">
      <t>ツウジョウ</t>
    </rPh>
    <rPh sb="2" eb="3">
      <t>フダ</t>
    </rPh>
    <phoneticPr fontId="1"/>
  </si>
  <si>
    <t>攻撃</t>
  </si>
  <si>
    <t>攻撃</t>
    <rPh sb="0" eb="2">
      <t>コウゲキ</t>
    </rPh>
    <phoneticPr fontId="1"/>
  </si>
  <si>
    <t>適正距離</t>
    <rPh sb="0" eb="2">
      <t>テキセイ</t>
    </rPh>
    <rPh sb="2" eb="4">
      <t>キョリ</t>
    </rPh>
    <phoneticPr fontId="1"/>
  </si>
  <si>
    <t>ダメージ</t>
    <phoneticPr fontId="1"/>
  </si>
  <si>
    <t>-/1</t>
    <phoneticPr fontId="1"/>
  </si>
  <si>
    <t>納</t>
    <rPh sb="0" eb="1">
      <t>ノウ</t>
    </rPh>
    <phoneticPr fontId="1"/>
  </si>
  <si>
    <t>消費</t>
    <rPh sb="0" eb="2">
      <t>ショウヒ</t>
    </rPh>
    <phoneticPr fontId="1"/>
  </si>
  <si>
    <t>テキスト</t>
    <phoneticPr fontId="1"/>
  </si>
  <si>
    <t>名前</t>
    <rPh sb="0" eb="2">
      <t>ナマエ</t>
    </rPh>
    <phoneticPr fontId="1"/>
  </si>
  <si>
    <t>ふりがな</t>
    <phoneticPr fontId="1"/>
  </si>
  <si>
    <t>すきながし</t>
    <phoneticPr fontId="1"/>
  </si>
  <si>
    <t>切札</t>
    <rPh sb="0" eb="2">
      <t>キリフダ</t>
    </rPh>
    <phoneticPr fontId="1"/>
  </si>
  <si>
    <t>normal</t>
    <phoneticPr fontId="1"/>
  </si>
  <si>
    <t>special</t>
    <phoneticPr fontId="1"/>
  </si>
  <si>
    <t>attack</t>
    <phoneticPr fontId="1"/>
  </si>
  <si>
    <t>行動</t>
  </si>
  <si>
    <t>行動</t>
    <rPh sb="0" eb="2">
      <t>コウドウ</t>
    </rPh>
    <phoneticPr fontId="1"/>
  </si>
  <si>
    <t>action</t>
    <phoneticPr fontId="1"/>
  </si>
  <si>
    <t>不定</t>
    <rPh sb="0" eb="2">
      <t>フテイ</t>
    </rPh>
    <phoneticPr fontId="1"/>
  </si>
  <si>
    <t>variable</t>
    <phoneticPr fontId="1"/>
  </si>
  <si>
    <t>対応</t>
  </si>
  <si>
    <t>対応</t>
    <rPh sb="0" eb="2">
      <t>タイオウ</t>
    </rPh>
    <phoneticPr fontId="1"/>
  </si>
  <si>
    <t>reaction</t>
    <phoneticPr fontId="1"/>
  </si>
  <si>
    <t>全力</t>
  </si>
  <si>
    <t>全力</t>
    <rPh sb="0" eb="2">
      <t>ゼンリョク</t>
    </rPh>
    <phoneticPr fontId="1"/>
  </si>
  <si>
    <t>fullpower</t>
    <phoneticPr fontId="1"/>
  </si>
  <si>
    <t>【攻撃後】境地-あなたの集中力が2ならば、このカードを山札の上に戻す。</t>
    <phoneticPr fontId="1"/>
  </si>
  <si>
    <t>04-tokoyo-o-n-2</t>
  </si>
  <si>
    <t>04-tokoyo-o-n-3</t>
  </si>
  <si>
    <t>04-tokoyo-o-n-4</t>
  </si>
  <si>
    <t>04-tokoyo-o-n-5</t>
  </si>
  <si>
    <t>04-tokoyo-o-n-6</t>
  </si>
  <si>
    <t>04-tokoyo-o-n-7</t>
  </si>
  <si>
    <t>梳流し</t>
    <phoneticPr fontId="1"/>
  </si>
  <si>
    <t>雅打ち</t>
    <phoneticPr fontId="1"/>
  </si>
  <si>
    <t>跳ね兎</t>
  </si>
  <si>
    <t>-</t>
  </si>
  <si>
    <t>QA</t>
  </si>
  <si>
    <t>O-N-4</t>
  </si>
  <si>
    <t>詩舞</t>
  </si>
  <si>
    <t>O-N-5</t>
  </si>
  <si>
    <t>要返し</t>
  </si>
  <si>
    <t>O-N-6</t>
  </si>
  <si>
    <t>風舞台</t>
  </si>
  <si>
    <t>付与</t>
  </si>
  <si>
    <t>O-N-7</t>
  </si>
  <si>
    <t>晴舞台</t>
  </si>
  <si>
    <t>O-S-1</t>
  </si>
  <si>
    <t>久遠ノ花</t>
  </si>
  <si>
    <t>0-10</t>
  </si>
  <si>
    <t>O-S-2</t>
  </si>
  <si>
    <t>千歳ノ鳥</t>
  </si>
  <si>
    <t>O-S-3</t>
  </si>
  <si>
    <t>無窮ノ風</t>
  </si>
  <si>
    <t>O-S-4</t>
  </si>
  <si>
    <t>常世ノ月</t>
  </si>
  <si>
    <t>O-N-3</t>
  </si>
  <si>
    <t>2</t>
  </si>
  <si>
    <t>1</t>
  </si>
  <si>
    <t>2-4</t>
  </si>
  <si>
    <t>2-4</t>
    <phoneticPr fontId="1"/>
  </si>
  <si>
    <t>2/1</t>
    <phoneticPr fontId="1"/>
  </si>
  <si>
    <t>付与</t>
    <rPh sb="0" eb="2">
      <t>フヨ</t>
    </rPh>
    <phoneticPr fontId="1"/>
  </si>
  <si>
    <t>enhance</t>
    <phoneticPr fontId="1"/>
  </si>
  <si>
    <t>みやびうち</t>
    <phoneticPr fontId="1"/>
  </si>
  <si>
    <t>はねうさぎ</t>
    <phoneticPr fontId="1"/>
  </si>
  <si>
    <t>しぶ</t>
    <phoneticPr fontId="1"/>
  </si>
  <si>
    <t>かなめがえし</t>
    <phoneticPr fontId="1"/>
  </si>
  <si>
    <t>かぜぶたい</t>
    <phoneticPr fontId="1"/>
  </si>
  <si>
    <t>はれぶたい</t>
    <phoneticPr fontId="1"/>
  </si>
  <si>
    <t>【展開時】間合→自オーラ：2 
【破棄時】自オーラ→間合：2</t>
    <phoneticPr fontId="1"/>
  </si>
  <si>
    <t>【破棄時】境地-あなたの集中力が2ならば、ダスト→自オーラ：2 
【破棄時】境地-あなたは集中力を1得る。</t>
    <phoneticPr fontId="1"/>
  </si>
  <si>
    <t>捨て札か伏せ札からカードを2枚まで選ぶ。それらのカードを好きな順で山札の底に置く。 
ダスト→自オーラ：2</t>
    <phoneticPr fontId="1"/>
  </si>
  <si>
    <t>集中力を1得て、以下から1つを選ぶ。
・自フレア→自オーラ：1
・自オーラ→間合：1</t>
    <phoneticPr fontId="1"/>
  </si>
  <si>
    <t>現在の間合が3以下ならば、ダスト→間合：2</t>
    <phoneticPr fontId="1"/>
  </si>
  <si>
    <t>【攻撃後】境地-あなたの集中力が2ならば、対応した切札でない《攻撃》を打ち消す。</t>
    <phoneticPr fontId="1"/>
  </si>
  <si>
    <t>04-tokoyo-o-s-1</t>
    <phoneticPr fontId="1"/>
  </si>
  <si>
    <t>04-tokoyo-o-s-2</t>
  </si>
  <si>
    <t>04-tokoyo-o-s-3</t>
  </si>
  <si>
    <t>04-tokoyo-o-s-4</t>
  </si>
  <si>
    <t>5</t>
  </si>
  <si>
    <t>3-4</t>
  </si>
  <si>
    <t>3-8</t>
  </si>
  <si>
    <t>2/2</t>
    <phoneticPr fontId="1"/>
  </si>
  <si>
    <t>1/1</t>
    <phoneticPr fontId="1"/>
  </si>
  <si>
    <t>【攻撃後】対応した《攻撃》を打ち消す。</t>
    <phoneticPr fontId="1"/>
  </si>
  <si>
    <t>【攻撃後】山札を再構成する。 
(その際にダメージは受けない)</t>
    <phoneticPr fontId="1"/>
  </si>
  <si>
    <t>あなたの集中力は2になり、相手の集中力は0になり、相手を畏縮させる。</t>
    <phoneticPr fontId="1"/>
  </si>
  <si>
    <t>とこよのつき</t>
    <phoneticPr fontId="1"/>
  </si>
  <si>
    <t>むきゅうのかぜ</t>
    <phoneticPr fontId="1"/>
  </si>
  <si>
    <t>ちとせのとり</t>
    <phoneticPr fontId="1"/>
  </si>
  <si>
    <t>くおんのはな</t>
    <phoneticPr fontId="1"/>
  </si>
  <si>
    <t>4</t>
  </si>
  <si>
    <t>4</t>
    <phoneticPr fontId="1"/>
  </si>
  <si>
    <t>05-oboro-o-n-1</t>
    <phoneticPr fontId="1"/>
  </si>
  <si>
    <t>05-oboro-o-n-2</t>
  </si>
  <si>
    <t>05-oboro-o-n-3</t>
  </si>
  <si>
    <t>05-oboro-o-n-4</t>
  </si>
  <si>
    <t>05-oboro-o-n-5</t>
  </si>
  <si>
    <t>05-oboro-o-n-6</t>
  </si>
  <si>
    <t>05-oboro-o-n-7</t>
  </si>
  <si>
    <t>05-oboro-o-s-1</t>
    <phoneticPr fontId="1"/>
  </si>
  <si>
    <t>05-oboro-o-s-2</t>
  </si>
  <si>
    <t>05-oboro-o-s-3</t>
  </si>
  <si>
    <t>05-oboro-o-s-4</t>
  </si>
  <si>
    <t>oboro</t>
    <phoneticPr fontId="1"/>
  </si>
  <si>
    <t>O-N-1</t>
  </si>
  <si>
    <t>鋼糸</t>
  </si>
  <si>
    <t>設置</t>
  </si>
  <si>
    <t>O-N-2</t>
  </si>
  <si>
    <t>影菱</t>
  </si>
  <si>
    <t>斬撃乱舞</t>
  </si>
  <si>
    <t>3</t>
  </si>
  <si>
    <t>忍歩</t>
  </si>
  <si>
    <t>誘導</t>
  </si>
  <si>
    <t>分身の術</t>
  </si>
  <si>
    <t>生体活性</t>
  </si>
  <si>
    <t>熊介</t>
  </si>
  <si>
    <t>鳶影</t>
  </si>
  <si>
    <t>虚魚</t>
  </si>
  <si>
    <t>壬蔓</t>
  </si>
  <si>
    <t>こうし</t>
    <phoneticPr fontId="1"/>
  </si>
  <si>
    <t>かげびし</t>
    <phoneticPr fontId="1"/>
  </si>
  <si>
    <t>ざんげきらんぶ</t>
    <phoneticPr fontId="1"/>
  </si>
  <si>
    <t>にんぽ</t>
    <phoneticPr fontId="1"/>
  </si>
  <si>
    <t>ゆうどう</t>
    <phoneticPr fontId="1"/>
  </si>
  <si>
    <t>ぶんしんのじゅつ</t>
    <phoneticPr fontId="1"/>
  </si>
  <si>
    <t>せいたいかっせい</t>
    <phoneticPr fontId="1"/>
  </si>
  <si>
    <t>くますけ</t>
    <phoneticPr fontId="1"/>
  </si>
  <si>
    <t>とびかげ</t>
    <phoneticPr fontId="1"/>
  </si>
  <si>
    <t>うろうお</t>
    <phoneticPr fontId="1"/>
  </si>
  <si>
    <t>みかずら</t>
    <phoneticPr fontId="1"/>
  </si>
  <si>
    <t>2/2</t>
    <phoneticPr fontId="1"/>
  </si>
  <si>
    <t>2/1</t>
    <phoneticPr fontId="1"/>
  </si>
  <si>
    <t>3/2</t>
    <phoneticPr fontId="1"/>
  </si>
  <si>
    <t>4</t>
    <phoneticPr fontId="1"/>
  </si>
  <si>
    <t>3</t>
    <phoneticPr fontId="1"/>
  </si>
  <si>
    <t>4</t>
    <phoneticPr fontId="1"/>
  </si>
  <si>
    <t>0</t>
    <phoneticPr fontId="1"/>
  </si>
  <si>
    <t>設置　対応不可
【攻撃後】このカードを伏せ札から使用したならば、相手の手札を見てその中から1枚を選び、それを伏せ札にする。</t>
    <rPh sb="3" eb="5">
      <t>タイオウ</t>
    </rPh>
    <rPh sb="5" eb="7">
      <t>フカ</t>
    </rPh>
    <phoneticPr fontId="1"/>
  </si>
  <si>
    <t>【常時】相手がこのターン中にオーラへのダメージを受けているならば、この《攻撃》は+1/+1となる。</t>
    <phoneticPr fontId="1"/>
  </si>
  <si>
    <t>伏せ札から《全力》でないカードを1枚選び、そのカードを使用する。その後、そのカードが捨て札にあるならば捨て札からもう1回使用する。《攻撃》カードが使用されたならばそれらの《攻撃》は対応不可を得る（2回ともに対応不可を得る）。</t>
    <phoneticPr fontId="1"/>
  </si>
  <si>
    <t>隙　設置 
【破棄時】あなたの使用済の切札を1枚選び、それを未使用に戻す。</t>
    <phoneticPr fontId="1"/>
  </si>
  <si>
    <t>【攻撃後】攻撃『適正距離3-4、2/2』をX回行う。Xはあなたの伏せ札の枚数に等しい。</t>
    <phoneticPr fontId="1"/>
  </si>
  <si>
    <t>伏せ札から《全力》でないカードを1枚選び、そのカードを使用してもよい。この際、このカードが対応している《攻撃》があるならば、使用されたカードはそれに対応しているものと扱う。</t>
    <phoneticPr fontId="1"/>
  </si>
  <si>
    <t>【使用済】あなたは1回の再構成に対して、設置を持つカードを任意の枚数、任意の順で使用できる。</t>
    <phoneticPr fontId="1"/>
  </si>
  <si>
    <t>相オーラ→自フレア：1 
再起：あなたのフレアが0である。</t>
    <rPh sb="13" eb="15">
      <t>サイキ</t>
    </rPh>
    <phoneticPr fontId="1"/>
  </si>
  <si>
    <t>09-chikage-o-n-2</t>
  </si>
  <si>
    <t>09-chikage-o-n-3</t>
  </si>
  <si>
    <t>09-chikage-o-n-4</t>
  </si>
  <si>
    <t>09-chikage-o-n-5</t>
  </si>
  <si>
    <t>09-chikage-o-n-6</t>
  </si>
  <si>
    <t>09-chikage-o-n-7</t>
  </si>
  <si>
    <t>09-chikage-o-n-1</t>
    <phoneticPr fontId="1"/>
  </si>
  <si>
    <t>09-chikage-o-s-1</t>
    <phoneticPr fontId="1"/>
  </si>
  <si>
    <t>09-chikage-o-s-2</t>
  </si>
  <si>
    <t>09-chikage-o-s-3</t>
  </si>
  <si>
    <t>09-chikage-o-s-4</t>
  </si>
  <si>
    <t>chikage</t>
    <phoneticPr fontId="1"/>
  </si>
  <si>
    <t>09-chikage-o-p-1</t>
    <phoneticPr fontId="1"/>
  </si>
  <si>
    <t>09-chikage-o-p-2</t>
    <phoneticPr fontId="1"/>
  </si>
  <si>
    <t>09-chikage-o-p-3</t>
    <phoneticPr fontId="1"/>
  </si>
  <si>
    <t>09-chikage-o-p-4</t>
    <phoneticPr fontId="1"/>
  </si>
  <si>
    <t>飛苦無</t>
  </si>
  <si>
    <t>毒針</t>
  </si>
  <si>
    <t>遁術</t>
  </si>
  <si>
    <t>首切り</t>
  </si>
  <si>
    <t>0-3</t>
  </si>
  <si>
    <t>毒霧</t>
  </si>
  <si>
    <t>抜き足</t>
  </si>
  <si>
    <t>泥濘</t>
  </si>
  <si>
    <t>滅灯の魂毒</t>
  </si>
  <si>
    <t>叛旗の纏毒</t>
  </si>
  <si>
    <t>流転の霞毒</t>
  </si>
  <si>
    <t>闇昏千影の生きる道</t>
  </si>
  <si>
    <t>麻痺毒</t>
  </si>
  <si>
    <t>幻覚毒</t>
  </si>
  <si>
    <t>弛緩毒</t>
  </si>
  <si>
    <t>滅灯毒</t>
  </si>
  <si>
    <t>4-5</t>
  </si>
  <si>
    <t>1-3</t>
  </si>
  <si>
    <t>3-7</t>
  </si>
  <si>
    <t>とびくない</t>
    <phoneticPr fontId="1"/>
  </si>
  <si>
    <t>どくばり</t>
    <phoneticPr fontId="1"/>
  </si>
  <si>
    <t>とんじゅつ</t>
    <phoneticPr fontId="1"/>
  </si>
  <si>
    <t>くびきり</t>
    <phoneticPr fontId="1"/>
  </si>
  <si>
    <t>どくぎり</t>
    <phoneticPr fontId="1"/>
  </si>
  <si>
    <t>ぬきあし</t>
    <phoneticPr fontId="1"/>
  </si>
  <si>
    <t>でいねい</t>
    <phoneticPr fontId="1"/>
  </si>
  <si>
    <t>ほろびのみたまどく</t>
    <phoneticPr fontId="1"/>
  </si>
  <si>
    <t>はんきのまといどく</t>
    <phoneticPr fontId="1"/>
  </si>
  <si>
    <t>るてんのかすみどく</t>
    <phoneticPr fontId="1"/>
  </si>
  <si>
    <t>やみくらちかげのいきるみち</t>
    <phoneticPr fontId="1"/>
  </si>
  <si>
    <t>まひどく</t>
    <phoneticPr fontId="1"/>
  </si>
  <si>
    <t>げんかくどく</t>
    <phoneticPr fontId="1"/>
  </si>
  <si>
    <t>しかんどく</t>
    <phoneticPr fontId="1"/>
  </si>
  <si>
    <t>ほろびどく</t>
    <phoneticPr fontId="1"/>
  </si>
  <si>
    <t>追加札</t>
    <rPh sb="0" eb="2">
      <t>ツイカ</t>
    </rPh>
    <rPh sb="2" eb="3">
      <t>フダ</t>
    </rPh>
    <phoneticPr fontId="1"/>
  </si>
  <si>
    <t>extra</t>
    <phoneticPr fontId="1"/>
  </si>
  <si>
    <t>1/-</t>
    <phoneticPr fontId="1"/>
  </si>
  <si>
    <t>2/3</t>
    <phoneticPr fontId="1"/>
  </si>
  <si>
    <t>1/2</t>
    <phoneticPr fontId="1"/>
  </si>
  <si>
    <t>設置 
間合⇔ダスト：1 
このカードを伏せ札から使用したならば、伏せ札から設置を持つカードを1枚使用してもよい。</t>
    <phoneticPr fontId="1"/>
  </si>
  <si>
    <t>設置
以下から１つを選ぶ。
・間合→相オーラ：1
・相オーラ→相フレア：1</t>
    <phoneticPr fontId="1"/>
  </si>
  <si>
    <t>【攻撃後】毒袋から「麻痺毒」「幻覚毒」「弛緩毒」のいずれか1枚を選び、そのカードを相手の山札の一番上に置く。</t>
    <phoneticPr fontId="1"/>
  </si>
  <si>
    <t>【攻撃後】自オーラ→間合：2 
【攻撃後】このターン中、全てのプレイヤーは基本動作《前進》を行えない。</t>
    <phoneticPr fontId="1"/>
  </si>
  <si>
    <t>【攻撃後】相手の手札が2枚以上あるならば、相手は手札を1枚捨て札にする。</t>
    <phoneticPr fontId="1"/>
  </si>
  <si>
    <t>毒袋から「麻痺毒」「幻覚毒」「弛緩毒」のいずれか1枚を選び、そのカードを相手の手札に加える。</t>
    <phoneticPr fontId="1"/>
  </si>
  <si>
    <t>隙 
【展開中】現在の間合は2減少する。 
(間合は0未満にならない)</t>
    <phoneticPr fontId="1"/>
  </si>
  <si>
    <t>【展開中】相手は基本動作《後退》と《離脱》を行えない。</t>
    <phoneticPr fontId="1"/>
  </si>
  <si>
    <t>毒袋から「滅灯毒」を1枚を選び、そのカードを相手の山札の一番上に置く。</t>
    <phoneticPr fontId="1"/>
  </si>
  <si>
    <t>【展開中】相手によるオーラへのダメージかライフへのダメージのどちらかが「-」である《攻撃》は打ち消される。</t>
    <phoneticPr fontId="1"/>
  </si>
  <si>
    <t>再起：相手の手札が2枚以上ある。</t>
    <rPh sb="0" eb="2">
      <t>サイキ</t>
    </rPh>
    <phoneticPr fontId="1"/>
  </si>
  <si>
    <t>【展開中】あなたが1以上のライフへのダメージを受けた時、このカードの上の桜花結晶は全てダストに送られ、このカードは未使用に戻る。 
(破棄時効果は失敗する) 
【破棄時】あなたの他の切札が全て使用済ならば、あなたは勝利する。</t>
    <phoneticPr fontId="1"/>
  </si>
  <si>
    <t>毒（このカードは伏せ札にできない） 
【常時】このターン中にあなたが基本動作を行ったならば、このカードは使用できない。 
このカードを相手の毒袋に戻す。その後、このフェイズを終了する。</t>
    <phoneticPr fontId="1"/>
  </si>
  <si>
    <t>毒（このカードは伏せ札にできない） 
このカードを相手の毒袋に戻す。 
自フレア→ダスト：2</t>
    <phoneticPr fontId="1"/>
  </si>
  <si>
    <t>毒（このカードは伏せ札にできない） 
【展開中】あなたは《攻撃》カードを使用できない。 
【破棄時】このカードを相手の毒袋に戻す。</t>
    <phoneticPr fontId="1"/>
  </si>
  <si>
    <t>毒（このカードは伏せ札にできない） 
自オーラ→ダスト：3</t>
    <phoneticPr fontId="1"/>
  </si>
  <si>
    <t>対応不可 
【攻撃後】相手は手札から《攻撃》でないカード1枚を捨て札にする。それが行えない場合、相手は手札を公開する。 
【再起】境地-あなたの集中力が2である。</t>
    <phoneticPr fontId="1"/>
  </si>
  <si>
    <t>封印</t>
    <rPh sb="0" eb="2">
      <t>フウイン</t>
    </rPh>
    <phoneticPr fontId="1"/>
  </si>
  <si>
    <t>しこみばり / ふくみばり</t>
    <phoneticPr fontId="1"/>
  </si>
  <si>
    <t>しこみばり/ふくみばり</t>
  </si>
  <si>
    <t>閉</t>
  </si>
  <si>
    <t>4-6</t>
  </si>
  <si>
    <t>開</t>
  </si>
  <si>
    <t>0-2</t>
  </si>
  <si>
    <t>しこみび/ねこだまし</t>
  </si>
  <si>
    <t>5-6</t>
  </si>
  <si>
    <t>ふりはらい/たぐりよせ</t>
  </si>
  <si>
    <t>2-5</t>
  </si>
  <si>
    <t>間合⇔ダスト：1</t>
  </si>
  <si>
    <t>間合→ダスト：2</t>
  </si>
  <si>
    <t>ふりまわし/つきさし</t>
  </si>
  <si>
    <t>かさまわし</t>
  </si>
  <si>
    <t>ひきあし/もぐりこみ</t>
  </si>
  <si>
    <t>ダスト→間合：1</t>
  </si>
  <si>
    <t>間合→ダスト：1</t>
  </si>
  <si>
    <t>えんむすび</t>
  </si>
  <si>
    <t>【展開時】間合→ダスト：1【破棄時】ダスト→間合：1</t>
  </si>
  <si>
    <t>傘が空いていたら矢印(→)の向きが逆</t>
  </si>
  <si>
    <t>はらりゆき</t>
  </si>
  <si>
    <t>3-5</t>
  </si>
  <si>
    <t>即再起：傘を開閉する</t>
  </si>
  <si>
    <t>0-1</t>
  </si>
  <si>
    <t>0</t>
  </si>
  <si>
    <t>ゆらりび</t>
  </si>
  <si>
    <t>どろりうら</t>
  </si>
  <si>
    <t>7</t>
  </si>
  <si>
    <t>【展開中】ユキヒのカードが開閉両方の間合を持つ</t>
  </si>
  <si>
    <t>くるりみ</t>
  </si>
  <si>
    <t>ダスト→自オーラ：1　傘を開閉する</t>
  </si>
  <si>
    <t>06-yukihi-o-n-1</t>
    <phoneticPr fontId="1"/>
  </si>
  <si>
    <t>06-yukihi-o-n-2</t>
  </si>
  <si>
    <t>06-yukihi-o-n-3</t>
  </si>
  <si>
    <t>06-yukihi-o-n-4</t>
  </si>
  <si>
    <t>06-yukihi-o-n-5</t>
  </si>
  <si>
    <t>06-yukihi-o-n-6</t>
  </si>
  <si>
    <t>06-yukihi-o-n-7</t>
  </si>
  <si>
    <t>えんむすび</t>
    <phoneticPr fontId="1"/>
  </si>
  <si>
    <t>ひきあし / もぐりこみ</t>
    <phoneticPr fontId="1"/>
  </si>
  <si>
    <t>ふりまわし / つきさし</t>
    <phoneticPr fontId="1"/>
  </si>
  <si>
    <t>ふりはらい / たぐりよせ</t>
    <phoneticPr fontId="1"/>
  </si>
  <si>
    <t>しこみび / ねこだまし</t>
    <phoneticPr fontId="1"/>
  </si>
  <si>
    <t>06-yukihi-o-s-1</t>
    <phoneticPr fontId="1"/>
  </si>
  <si>
    <t>06-yukihi-o-s-2</t>
  </si>
  <si>
    <t>06-yukihi-o-s-3</t>
  </si>
  <si>
    <t>06-yukihi-o-s-4</t>
  </si>
  <si>
    <t>yukihi</t>
    <phoneticPr fontId="1"/>
  </si>
  <si>
    <t>2</t>
    <phoneticPr fontId="1"/>
  </si>
  <si>
    <t>5</t>
    <phoneticPr fontId="1"/>
  </si>
  <si>
    <t>3</t>
    <phoneticPr fontId="1"/>
  </si>
  <si>
    <t>1</t>
    <phoneticPr fontId="1"/>
  </si>
  <si>
    <t>傘を開閉し、このカードを手札へ</t>
    <phoneticPr fontId="1"/>
  </si>
  <si>
    <t>（開）</t>
    <rPh sb="1" eb="2">
      <t>ヒラ</t>
    </rPh>
    <phoneticPr fontId="1"/>
  </si>
  <si>
    <t>0-2</t>
    <phoneticPr fontId="1"/>
  </si>
  <si>
    <t>4-6</t>
    <phoneticPr fontId="1"/>
  </si>
  <si>
    <t>3/1</t>
    <phoneticPr fontId="1"/>
  </si>
  <si>
    <t>1/2</t>
    <phoneticPr fontId="1"/>
  </si>
  <si>
    <t xml:space="preserve">【攻撃後】このカードを手札に戻し、傘の開閉を行う。 </t>
    <phoneticPr fontId="1"/>
  </si>
  <si>
    <t>1/1</t>
    <phoneticPr fontId="1"/>
  </si>
  <si>
    <t>5-6</t>
    <phoneticPr fontId="1"/>
  </si>
  <si>
    <t>0-2</t>
    <phoneticPr fontId="1"/>
  </si>
  <si>
    <t>5/-</t>
    <phoneticPr fontId="1"/>
  </si>
  <si>
    <t>-/2</t>
    <phoneticPr fontId="1"/>
  </si>
  <si>
    <t>傘の開閉時に手札から見せると、ダスト→自オーラ：1</t>
    <phoneticPr fontId="1"/>
  </si>
  <si>
    <t xml:space="preserve">【攻撃後】ダスト⇔間合：1 </t>
    <phoneticPr fontId="1"/>
  </si>
  <si>
    <t>【攻撃後】間合→ダスト：2</t>
    <phoneticPr fontId="1"/>
  </si>
  <si>
    <t xml:space="preserve">(このカードは使用しても効果はない) 
【常時】あなたが傘の開閉を行った時、このカードを手札から公開してもよい。そうした場合、 
ダスト→自オーラ：1
</t>
    <phoneticPr fontId="1"/>
  </si>
  <si>
    <t>【展開時】間合→ダスト：1 
【破棄時】ダスト→間合：1 
【常時】あなたの傘が開いているならば、このカードの矢印(→)は逆になる。</t>
    <phoneticPr fontId="1"/>
  </si>
  <si>
    <t xml:space="preserve">【即再起】あなたが傘の開閉を行う。 </t>
    <rPh sb="1" eb="2">
      <t>ソク</t>
    </rPh>
    <rPh sb="2" eb="4">
      <t>サイキ</t>
    </rPh>
    <phoneticPr fontId="1"/>
  </si>
  <si>
    <t>【展開中】あなたのユキヒの《攻撃》は傘を開いた状態と傘を閉じた状態両方の適正距離を持つ。</t>
    <phoneticPr fontId="1"/>
  </si>
  <si>
    <t>傘の開閉を行う。 
ダスト→自オーラ：1</t>
    <phoneticPr fontId="1"/>
  </si>
  <si>
    <t>7</t>
    <phoneticPr fontId="1"/>
  </si>
  <si>
    <t>0/0</t>
    <phoneticPr fontId="1"/>
  </si>
  <si>
    <t>4/5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</si>
</sst>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rgb="FF0000FF"/>
      <name val="ＭＳ ゴシック"/>
      <family val="3"/>
      <charset val="128"/>
    </font>
    <font>
      <sz val="9"/>
      <color rgb="FF2A2A2A"/>
      <name val="Arial"/>
      <family val="2"/>
    </font>
    <font>
      <sz val="9"/>
      <color rgb="FF2A2A2A"/>
      <name val="ＭＳ Ｐゴシック"/>
      <family val="3"/>
      <charset val="128"/>
    </font>
    <font>
      <sz val="9"/>
      <color rgb="FFFF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19" workbookViewId="0">
      <selection activeCell="J32" sqref="J32"/>
    </sheetView>
  </sheetViews>
  <sheetFormatPr defaultRowHeight="12" x14ac:dyDescent="0.15"/>
  <cols>
    <col min="1" max="1" width="16.5" style="4" bestFit="1" customWidth="1"/>
    <col min="2" max="2" width="9" style="4"/>
    <col min="3" max="3" width="18.375" style="4" bestFit="1" customWidth="1"/>
    <col min="4" max="7" width="9" style="4"/>
    <col min="8" max="9" width="12.75" style="4" bestFit="1" customWidth="1"/>
    <col min="10" max="10" width="12.75" style="2" bestFit="1" customWidth="1"/>
    <col min="11" max="11" width="12.75" style="4" bestFit="1" customWidth="1"/>
    <col min="12" max="14" width="9" style="4"/>
    <col min="15" max="15" width="56" style="4" bestFit="1" customWidth="1"/>
    <col min="16" max="16" width="12.75" style="4" bestFit="1" customWidth="1"/>
    <col min="17" max="17" width="255.625" style="1" bestFit="1" customWidth="1"/>
    <col min="18" max="16384" width="9" style="1"/>
  </cols>
  <sheetData>
    <row r="1" spans="1:17" ht="11.25" customHeight="1" x14ac:dyDescent="0.15">
      <c r="A1" s="4" t="s">
        <v>0</v>
      </c>
      <c r="B1" s="4" t="s">
        <v>2</v>
      </c>
      <c r="C1" s="4" t="s">
        <v>16</v>
      </c>
      <c r="D1" s="4" t="s">
        <v>17</v>
      </c>
      <c r="E1" s="4" t="s">
        <v>5</v>
      </c>
      <c r="F1" s="4" t="s">
        <v>4</v>
      </c>
      <c r="G1" s="4" t="s">
        <v>6</v>
      </c>
      <c r="H1" s="4" t="s">
        <v>10</v>
      </c>
      <c r="I1" s="4" t="s">
        <v>281</v>
      </c>
      <c r="J1" s="2" t="s">
        <v>11</v>
      </c>
      <c r="K1" s="4" t="s">
        <v>281</v>
      </c>
      <c r="L1" s="4" t="s">
        <v>13</v>
      </c>
      <c r="M1" s="4" t="s">
        <v>14</v>
      </c>
      <c r="N1" s="4" t="s">
        <v>227</v>
      </c>
      <c r="O1" s="4" t="s">
        <v>15</v>
      </c>
      <c r="P1" s="4" t="s">
        <v>281</v>
      </c>
    </row>
    <row r="2" spans="1:17" x14ac:dyDescent="0.15">
      <c r="A2" s="4" t="s">
        <v>1</v>
      </c>
      <c r="B2" s="4" t="s">
        <v>3</v>
      </c>
      <c r="C2" s="4" t="s">
        <v>41</v>
      </c>
      <c r="D2" s="4" t="s">
        <v>18</v>
      </c>
      <c r="E2" s="4" t="s">
        <v>7</v>
      </c>
      <c r="F2" s="4" t="s">
        <v>9</v>
      </c>
      <c r="H2" s="4">
        <v>4</v>
      </c>
      <c r="I2" s="4">
        <v>4</v>
      </c>
      <c r="J2" s="2" t="s">
        <v>12</v>
      </c>
      <c r="K2" s="4">
        <v>4</v>
      </c>
      <c r="O2" s="4" t="s">
        <v>34</v>
      </c>
      <c r="Q2" s="3" t="str">
        <f>", '"&amp;A2&amp;"': {megami: '"&amp;B2&amp;"', name: '"&amp;C2&amp;"', ruby: '"&amp;D2&amp;"', baseType: '"&amp;VLOOKUP(E2,Sheet2!$A$1:$B$99,2,FALSE)&amp;"', types: ['"&amp;VLOOKUP(F2,Sheet2!$D$1:$E$99,2,FALSE)&amp;"'"&amp;IF(G2&lt;&gt;"",", '"&amp; VLOOKUP(G2,Sheet2!$D$1:$E$99,2,FALSE) &amp;"'","")&amp;"]"&amp;IF(H2&lt;&gt;"", ", range: '"&amp;H2&amp;"'", "")&amp;IF(J2&lt;&gt;"", ", damage: '"&amp;J2&amp;"'", "")&amp;IF(L2&lt;&gt;"", ", capacity: '"&amp;L2&amp;"'", "")&amp;IF(M2&lt;&gt;"", ", cost: '"&amp;M2&amp;"'", "")&amp;", text: '"&amp;SUBSTITUTE(O2, CHAR(10), "\n")&amp;"'}"</f>
        <v>, '04-tokoyo-o-n-1': {megami: 'tokoyo', name: '梳流し', ruby: 'すきながし', baseType: 'normal', types: ['attack'], range: '4', damage: '-/1', text: '【攻撃後】境地-あなたの集中力が2ならば、このカードを山札の上に戻す。'}</v>
      </c>
    </row>
    <row r="3" spans="1:17" x14ac:dyDescent="0.15">
      <c r="A3" s="4" t="s">
        <v>35</v>
      </c>
      <c r="B3" s="4" t="s">
        <v>3</v>
      </c>
      <c r="C3" s="4" t="s">
        <v>42</v>
      </c>
      <c r="D3" s="4" t="s">
        <v>72</v>
      </c>
      <c r="E3" s="4" t="s">
        <v>7</v>
      </c>
      <c r="F3" s="4" t="s">
        <v>9</v>
      </c>
      <c r="H3" s="4" t="s">
        <v>68</v>
      </c>
      <c r="I3" s="4" t="s">
        <v>68</v>
      </c>
      <c r="J3" s="2" t="s">
        <v>69</v>
      </c>
      <c r="K3" s="4" t="s">
        <v>68</v>
      </c>
      <c r="O3" s="4" t="s">
        <v>83</v>
      </c>
      <c r="Q3" s="3" t="str">
        <f>", '"&amp;A3&amp;"': {megami: '"&amp;B3&amp;"', name: '"&amp;C3&amp;"', ruby: '"&amp;D3&amp;"', baseType: '"&amp;VLOOKUP(E3,Sheet2!$A$1:$B$99,2,FALSE)&amp;"', types: ['"&amp;VLOOKUP(F3,Sheet2!$D$1:$E$99,2,FALSE)&amp;"'"&amp;IF(G3&lt;&gt;"",", '"&amp; VLOOKUP(G3,Sheet2!$D$1:$E$99,2,FALSE) &amp;"'","")&amp;"]"&amp;IF(H3&lt;&gt;"", ", range: '"&amp;H3&amp;"'", "")&amp;IF(J3&lt;&gt;"", ", damage: '"&amp;J3&amp;"'", "")&amp;IF(L3&lt;&gt;"", ", capacity: '"&amp;L3&amp;"'", "")&amp;IF(M3&lt;&gt;"", ", cost: '"&amp;M3&amp;"'", "")&amp;", text: '"&amp;SUBSTITUTE(O3, CHAR(10), "\n")&amp;"'}"</f>
        <v>, '04-tokoyo-o-n-2': {megami: 'tokoyo', name: '雅打ち', ruby: 'みやびうち', baseType: 'normal', types: ['attack'], range: '2-4', damage: '2/1', text: '【攻撃後】境地-あなたの集中力が2ならば、対応した切札でない《攻撃》を打ち消す。'}</v>
      </c>
    </row>
    <row r="4" spans="1:17" x14ac:dyDescent="0.15">
      <c r="A4" s="4" t="s">
        <v>36</v>
      </c>
      <c r="B4" s="4" t="s">
        <v>3</v>
      </c>
      <c r="C4" s="4" t="s">
        <v>43</v>
      </c>
      <c r="D4" s="4" t="s">
        <v>73</v>
      </c>
      <c r="E4" s="4" t="s">
        <v>7</v>
      </c>
      <c r="F4" s="4" t="s">
        <v>23</v>
      </c>
      <c r="O4" s="5" t="s">
        <v>82</v>
      </c>
      <c r="Q4" s="3" t="str">
        <f>", '"&amp;A4&amp;"': {megami: '"&amp;B4&amp;"', name: '"&amp;C4&amp;"', ruby: '"&amp;D4&amp;"', baseType: '"&amp;VLOOKUP(E4,Sheet2!$A$1:$B$99,2,FALSE)&amp;"', types: ['"&amp;VLOOKUP(F4,Sheet2!$D$1:$E$99,2,FALSE)&amp;"'"&amp;IF(G4&lt;&gt;"",", '"&amp; VLOOKUP(G4,Sheet2!$D$1:$E$99,2,FALSE) &amp;"'","")&amp;"]"&amp;IF(H4&lt;&gt;"", ", range: '"&amp;H4&amp;"'", "")&amp;IF(J4&lt;&gt;"", ", damage: '"&amp;J4&amp;"'", "")&amp;IF(L4&lt;&gt;"", ", capacity: '"&amp;L4&amp;"'", "")&amp;IF(M4&lt;&gt;"", ", cost: '"&amp;M4&amp;"'", "")&amp;", text: '"&amp;SUBSTITUTE(O4, CHAR(10), "\n")&amp;"'}"</f>
        <v>, '04-tokoyo-o-n-3': {megami: 'tokoyo', name: '跳ね兎', ruby: 'はねうさぎ', baseType: 'normal', types: ['action'], text: '現在の間合が3以下ならば、ダスト→間合：2'}</v>
      </c>
    </row>
    <row r="5" spans="1:17" ht="36" x14ac:dyDescent="0.15">
      <c r="A5" s="4" t="s">
        <v>37</v>
      </c>
      <c r="B5" s="4" t="s">
        <v>3</v>
      </c>
      <c r="C5" s="4" t="s">
        <v>47</v>
      </c>
      <c r="D5" s="4" t="s">
        <v>74</v>
      </c>
      <c r="E5" s="4" t="s">
        <v>7</v>
      </c>
      <c r="F5" s="4" t="s">
        <v>23</v>
      </c>
      <c r="G5" s="4" t="s">
        <v>28</v>
      </c>
      <c r="O5" s="5" t="s">
        <v>81</v>
      </c>
      <c r="Q5" s="3" t="str">
        <f>", '"&amp;A5&amp;"': {megami: '"&amp;B5&amp;"', name: '"&amp;C5&amp;"', ruby: '"&amp;D5&amp;"', baseType: '"&amp;VLOOKUP(E5,Sheet2!$A$1:$B$99,2,FALSE)&amp;"', types: ['"&amp;VLOOKUP(F5,Sheet2!$D$1:$E$99,2,FALSE)&amp;"'"&amp;IF(G5&lt;&gt;"",", '"&amp; VLOOKUP(G5,Sheet2!$D$1:$E$99,2,FALSE) &amp;"'","")&amp;"]"&amp;IF(H5&lt;&gt;"", ", range: '"&amp;H5&amp;"'", "")&amp;IF(J5&lt;&gt;"", ", damage: '"&amp;J5&amp;"'", "")&amp;IF(L5&lt;&gt;"", ", capacity: '"&amp;L5&amp;"'", "")&amp;IF(M5&lt;&gt;"", ", cost: '"&amp;M5&amp;"'", "")&amp;", text: '"&amp;SUBSTITUTE(O5, CHAR(10), "\n")&amp;"'}"</f>
        <v>, '04-tokoyo-o-n-4': {megami: 'tokoyo', name: '詩舞', ruby: 'しぶ', baseType: 'normal', types: ['action', 'reaction'], text: '集中力を1得て、以下から1つを選ぶ。\n・自フレア→自オーラ：1\n・自オーラ→間合：1'}</v>
      </c>
    </row>
    <row r="6" spans="1:17" ht="36" x14ac:dyDescent="0.15">
      <c r="A6" s="4" t="s">
        <v>38</v>
      </c>
      <c r="B6" s="4" t="s">
        <v>3</v>
      </c>
      <c r="C6" s="4" t="s">
        <v>49</v>
      </c>
      <c r="D6" s="4" t="s">
        <v>75</v>
      </c>
      <c r="E6" s="4" t="s">
        <v>7</v>
      </c>
      <c r="F6" s="4" t="s">
        <v>23</v>
      </c>
      <c r="G6" s="4" t="s">
        <v>31</v>
      </c>
      <c r="O6" s="5" t="s">
        <v>80</v>
      </c>
      <c r="Q6" s="3" t="str">
        <f>", '"&amp;A6&amp;"': {megami: '"&amp;B6&amp;"', name: '"&amp;C6&amp;"', ruby: '"&amp;D6&amp;"', baseType: '"&amp;VLOOKUP(E6,Sheet2!$A$1:$B$99,2,FALSE)&amp;"', types: ['"&amp;VLOOKUP(F6,Sheet2!$D$1:$E$99,2,FALSE)&amp;"'"&amp;IF(G6&lt;&gt;"",", '"&amp; VLOOKUP(G6,Sheet2!$D$1:$E$99,2,FALSE) &amp;"'","")&amp;"]"&amp;IF(H6&lt;&gt;"", ", range: '"&amp;H6&amp;"'", "")&amp;IF(J6&lt;&gt;"", ", damage: '"&amp;J6&amp;"'", "")&amp;IF(L6&lt;&gt;"", ", capacity: '"&amp;L6&amp;"'", "")&amp;IF(M6&lt;&gt;"", ", cost: '"&amp;M6&amp;"'", "")&amp;", text: '"&amp;SUBSTITUTE(O6, CHAR(10), "\n")&amp;"'}"</f>
        <v>, '04-tokoyo-o-n-5': {megami: 'tokoyo', name: '要返し', ruby: 'かなめがえし', baseType: 'normal', types: ['action', 'fullpower'], text: '捨て札か伏せ札からカードを2枚まで選ぶ。それらのカードを好きな順で山札の底に置く。 \nダスト→自オーラ：2'}</v>
      </c>
    </row>
    <row r="7" spans="1:17" ht="24" x14ac:dyDescent="0.15">
      <c r="A7" s="4" t="s">
        <v>39</v>
      </c>
      <c r="B7" s="4" t="s">
        <v>3</v>
      </c>
      <c r="C7" s="4" t="s">
        <v>51</v>
      </c>
      <c r="D7" s="4" t="s">
        <v>76</v>
      </c>
      <c r="E7" s="4" t="s">
        <v>7</v>
      </c>
      <c r="F7" s="4" t="s">
        <v>52</v>
      </c>
      <c r="L7" s="4">
        <v>2</v>
      </c>
      <c r="O7" s="5" t="s">
        <v>78</v>
      </c>
      <c r="Q7" s="3" t="str">
        <f>", '"&amp;A7&amp;"': {megami: '"&amp;B7&amp;"', name: '"&amp;C7&amp;"', ruby: '"&amp;D7&amp;"', baseType: '"&amp;VLOOKUP(E7,Sheet2!$A$1:$B$99,2,FALSE)&amp;"', types: ['"&amp;VLOOKUP(F7,Sheet2!$D$1:$E$99,2,FALSE)&amp;"'"&amp;IF(G7&lt;&gt;"",", '"&amp; VLOOKUP(G7,Sheet2!$D$1:$E$99,2,FALSE) &amp;"'","")&amp;"]"&amp;IF(H7&lt;&gt;"", ", range: '"&amp;H7&amp;"'", "")&amp;IF(J7&lt;&gt;"", ", damage: '"&amp;J7&amp;"'", "")&amp;IF(L7&lt;&gt;"", ", capacity: '"&amp;L7&amp;"'", "")&amp;IF(M7&lt;&gt;"", ", cost: '"&amp;M7&amp;"'", "")&amp;", text: '"&amp;SUBSTITUTE(O7, CHAR(10), "\n")&amp;"'}"</f>
        <v>, '04-tokoyo-o-n-6': {megami: 'tokoyo', name: '風舞台', ruby: 'かぜぶたい', baseType: 'normal', types: ['enhance'], capacity: '2', text: '【展開時】間合→自オーラ：2 \n【破棄時】自オーラ→間合：2'}</v>
      </c>
    </row>
    <row r="8" spans="1:17" ht="24" x14ac:dyDescent="0.15">
      <c r="A8" s="4" t="s">
        <v>40</v>
      </c>
      <c r="B8" s="4" t="s">
        <v>3</v>
      </c>
      <c r="C8" s="4" t="s">
        <v>54</v>
      </c>
      <c r="D8" s="4" t="s">
        <v>77</v>
      </c>
      <c r="E8" s="4" t="s">
        <v>7</v>
      </c>
      <c r="F8" s="4" t="s">
        <v>52</v>
      </c>
      <c r="L8" s="4">
        <v>1</v>
      </c>
      <c r="O8" s="5" t="s">
        <v>79</v>
      </c>
      <c r="Q8" s="3" t="str">
        <f>", '"&amp;A8&amp;"': {megami: '"&amp;B8&amp;"', name: '"&amp;C8&amp;"', ruby: '"&amp;D8&amp;"', baseType: '"&amp;VLOOKUP(E8,Sheet2!$A$1:$B$99,2,FALSE)&amp;"', types: ['"&amp;VLOOKUP(F8,Sheet2!$D$1:$E$99,2,FALSE)&amp;"'"&amp;IF(G8&lt;&gt;"",", '"&amp; VLOOKUP(G8,Sheet2!$D$1:$E$99,2,FALSE) &amp;"'","")&amp;"]"&amp;IF(H8&lt;&gt;"", ", range: '"&amp;H8&amp;"'", "")&amp;IF(J8&lt;&gt;"", ", damage: '"&amp;J8&amp;"'", "")&amp;IF(L8&lt;&gt;"", ", capacity: '"&amp;L8&amp;"'", "")&amp;IF(M8&lt;&gt;"", ", cost: '"&amp;M8&amp;"'", "")&amp;", text: '"&amp;SUBSTITUTE(O8, CHAR(10), "\n")&amp;"'}"</f>
        <v>, '04-tokoyo-o-n-7': {megami: 'tokoyo', name: '晴舞台', ruby: 'はれぶたい', baseType: 'normal', types: ['enhance'], capacity: '1', text: '【破棄時】境地-あなたの集中力が2ならば、ダスト→自オーラ：2 \n【破棄時】境地-あなたは集中力を1得る。'}</v>
      </c>
    </row>
    <row r="9" spans="1:17" x14ac:dyDescent="0.15">
      <c r="A9" s="4" t="s">
        <v>84</v>
      </c>
      <c r="B9" s="4" t="s">
        <v>3</v>
      </c>
      <c r="C9" s="4" t="s">
        <v>56</v>
      </c>
      <c r="D9" s="4" t="s">
        <v>99</v>
      </c>
      <c r="E9" s="4" t="s">
        <v>19</v>
      </c>
      <c r="F9" s="4" t="s">
        <v>8</v>
      </c>
      <c r="H9" s="4" t="s">
        <v>57</v>
      </c>
      <c r="I9" s="4" t="s">
        <v>57</v>
      </c>
      <c r="J9" s="2" t="s">
        <v>12</v>
      </c>
      <c r="K9" s="4" t="s">
        <v>57</v>
      </c>
      <c r="M9" s="4" t="s">
        <v>88</v>
      </c>
      <c r="O9" s="4" t="s">
        <v>93</v>
      </c>
      <c r="Q9" s="3" t="str">
        <f>", '"&amp;A9&amp;"': {megami: '"&amp;B9&amp;"', name: '"&amp;C9&amp;"', ruby: '"&amp;D9&amp;"', baseType: '"&amp;VLOOKUP(E9,Sheet2!$A$1:$B$99,2,FALSE)&amp;"', types: ['"&amp;VLOOKUP(F9,Sheet2!$D$1:$E$99,2,FALSE)&amp;"'"&amp;IF(G9&lt;&gt;"",", '"&amp; VLOOKUP(G9,Sheet2!$D$1:$E$99,2,FALSE) &amp;"'","")&amp;"]"&amp;IF(H9&lt;&gt;"", ", range: '"&amp;H9&amp;"'", "")&amp;IF(J9&lt;&gt;"", ", damage: '"&amp;J9&amp;"'", "")&amp;IF(L9&lt;&gt;"", ", capacity: '"&amp;L9&amp;"'", "")&amp;IF(M9&lt;&gt;"", ", cost: '"&amp;M9&amp;"'", "")&amp;", text: '"&amp;SUBSTITUTE(O9, CHAR(10), "\n")&amp;"'}"</f>
        <v>, '04-tokoyo-o-s-1': {megami: 'tokoyo', name: '久遠ノ花', ruby: 'くおんのはな', baseType: 'special', types: ['attack'], range: '0-10', damage: '-/1', cost: '5', text: '【攻撃後】対応した《攻撃》を打ち消す。'}</v>
      </c>
    </row>
    <row r="10" spans="1:17" ht="24" x14ac:dyDescent="0.15">
      <c r="A10" s="4" t="s">
        <v>85</v>
      </c>
      <c r="B10" s="4" t="s">
        <v>3</v>
      </c>
      <c r="C10" s="4" t="s">
        <v>59</v>
      </c>
      <c r="D10" s="4" t="s">
        <v>98</v>
      </c>
      <c r="E10" s="4" t="s">
        <v>19</v>
      </c>
      <c r="F10" s="4" t="s">
        <v>8</v>
      </c>
      <c r="H10" s="4" t="s">
        <v>89</v>
      </c>
      <c r="I10" s="4" t="s">
        <v>89</v>
      </c>
      <c r="J10" s="2" t="s">
        <v>91</v>
      </c>
      <c r="K10" s="4" t="s">
        <v>89</v>
      </c>
      <c r="M10" s="4" t="s">
        <v>65</v>
      </c>
      <c r="O10" s="5" t="s">
        <v>94</v>
      </c>
      <c r="Q10" s="3" t="str">
        <f>", '"&amp;A10&amp;"': {megami: '"&amp;B10&amp;"', name: '"&amp;C10&amp;"', ruby: '"&amp;D10&amp;"', baseType: '"&amp;VLOOKUP(E10,Sheet2!$A$1:$B$99,2,FALSE)&amp;"', types: ['"&amp;VLOOKUP(F10,Sheet2!$D$1:$E$99,2,FALSE)&amp;"'"&amp;IF(G10&lt;&gt;"",", '"&amp; VLOOKUP(G10,Sheet2!$D$1:$E$99,2,FALSE) &amp;"'","")&amp;"]"&amp;IF(H10&lt;&gt;"", ", range: '"&amp;H10&amp;"'", "")&amp;IF(J10&lt;&gt;"", ", damage: '"&amp;J10&amp;"'", "")&amp;IF(L10&lt;&gt;"", ", capacity: '"&amp;L10&amp;"'", "")&amp;IF(M10&lt;&gt;"", ", cost: '"&amp;M10&amp;"'", "")&amp;", text: '"&amp;SUBSTITUTE(O10, CHAR(10), "\n")&amp;"'}"</f>
        <v>, '04-tokoyo-o-s-2': {megami: 'tokoyo', name: '千歳ノ鳥', ruby: 'ちとせのとり', baseType: 'special', types: ['attack'], range: '3-4', damage: '2/2', cost: '2', text: '【攻撃後】山札を再構成する。 \n(その際にダメージは受けない)'}</v>
      </c>
    </row>
    <row r="11" spans="1:17" ht="48" x14ac:dyDescent="0.15">
      <c r="A11" s="4" t="s">
        <v>86</v>
      </c>
      <c r="B11" s="4" t="s">
        <v>3</v>
      </c>
      <c r="C11" s="4" t="s">
        <v>61</v>
      </c>
      <c r="D11" s="4" t="s">
        <v>97</v>
      </c>
      <c r="E11" s="4" t="s">
        <v>19</v>
      </c>
      <c r="F11" s="4" t="s">
        <v>8</v>
      </c>
      <c r="H11" s="4" t="s">
        <v>90</v>
      </c>
      <c r="I11" s="4" t="s">
        <v>90</v>
      </c>
      <c r="J11" s="2" t="s">
        <v>92</v>
      </c>
      <c r="K11" s="4" t="s">
        <v>90</v>
      </c>
      <c r="M11" s="4" t="s">
        <v>66</v>
      </c>
      <c r="O11" s="5" t="s">
        <v>226</v>
      </c>
      <c r="Q11" s="3" t="str">
        <f>", '"&amp;A11&amp;"': {megami: '"&amp;B11&amp;"', name: '"&amp;C11&amp;"', ruby: '"&amp;D11&amp;"', baseType: '"&amp;VLOOKUP(E11,Sheet2!$A$1:$B$99,2,FALSE)&amp;"', types: ['"&amp;VLOOKUP(F11,Sheet2!$D$1:$E$99,2,FALSE)&amp;"'"&amp;IF(G11&lt;&gt;"",", '"&amp; VLOOKUP(G11,Sheet2!$D$1:$E$99,2,FALSE) &amp;"'","")&amp;"]"&amp;IF(H11&lt;&gt;"", ", range: '"&amp;H11&amp;"'", "")&amp;IF(J11&lt;&gt;"", ", damage: '"&amp;J11&amp;"'", "")&amp;IF(L11&lt;&gt;"", ", capacity: '"&amp;L11&amp;"'", "")&amp;IF(M11&lt;&gt;"", ", cost: '"&amp;M11&amp;"'", "")&amp;", text: '"&amp;SUBSTITUTE(O11, CHAR(10), "\n")&amp;"'}"</f>
        <v>, '04-tokoyo-o-s-3': {megami: 'tokoyo', name: '無窮ノ風', ruby: 'むきゅうのかぜ', baseType: 'special', types: ['attack'], range: '3-8', damage: '1/1', cost: '1', text: '対応不可 \n【攻撃後】相手は手札から《攻撃》でないカード1枚を捨て札にする。それが行えない場合、相手は手札を公開する。 \n【再起】境地-あなたの集中力が2である。'}</v>
      </c>
    </row>
    <row r="12" spans="1:17" x14ac:dyDescent="0.15">
      <c r="A12" s="4" t="s">
        <v>87</v>
      </c>
      <c r="B12" s="4" t="s">
        <v>3</v>
      </c>
      <c r="C12" s="4" t="s">
        <v>63</v>
      </c>
      <c r="D12" s="4" t="s">
        <v>96</v>
      </c>
      <c r="E12" s="4" t="s">
        <v>19</v>
      </c>
      <c r="F12" s="4" t="s">
        <v>23</v>
      </c>
      <c r="M12" s="4" t="s">
        <v>65</v>
      </c>
      <c r="O12" s="4" t="s">
        <v>95</v>
      </c>
      <c r="Q12" s="3" t="str">
        <f>", '"&amp;A12&amp;"': {megami: '"&amp;B12&amp;"', name: '"&amp;C12&amp;"', ruby: '"&amp;D12&amp;"', baseType: '"&amp;VLOOKUP(E12,Sheet2!$A$1:$B$99,2,FALSE)&amp;"', types: ['"&amp;VLOOKUP(F12,Sheet2!$D$1:$E$99,2,FALSE)&amp;"'"&amp;IF(G12&lt;&gt;"",", '"&amp; VLOOKUP(G12,Sheet2!$D$1:$E$99,2,FALSE) &amp;"'","")&amp;"]"&amp;IF(H12&lt;&gt;"", ", range: '"&amp;H12&amp;"'", "")&amp;IF(J12&lt;&gt;"", ", damage: '"&amp;J12&amp;"'", "")&amp;IF(L12&lt;&gt;"", ", capacity: '"&amp;L12&amp;"'", "")&amp;IF(M12&lt;&gt;"", ", cost: '"&amp;M12&amp;"'", "")&amp;", text: '"&amp;SUBSTITUTE(O12, CHAR(10), "\n")&amp;"'}"</f>
        <v>, '04-tokoyo-o-s-4': {megami: 'tokoyo', name: '常世ノ月', ruby: 'とこよのつき', baseType: 'special', types: ['action'], cost: '2', text: 'あなたの集中力は2になり、相手の集中力は0になり、相手を畏縮させる。'}</v>
      </c>
    </row>
    <row r="13" spans="1:17" x14ac:dyDescent="0.15">
      <c r="A13" s="4" t="s">
        <v>102</v>
      </c>
      <c r="B13" s="4" t="s">
        <v>113</v>
      </c>
      <c r="C13" s="4" t="s">
        <v>115</v>
      </c>
      <c r="D13" s="4" t="s">
        <v>129</v>
      </c>
      <c r="E13" s="4" t="s">
        <v>7</v>
      </c>
      <c r="F13" s="4" t="s">
        <v>8</v>
      </c>
      <c r="H13" s="4" t="s">
        <v>89</v>
      </c>
      <c r="I13" s="4" t="s">
        <v>89</v>
      </c>
      <c r="J13" s="2" t="s">
        <v>140</v>
      </c>
      <c r="K13" s="4" t="s">
        <v>89</v>
      </c>
      <c r="O13" s="6" t="s">
        <v>116</v>
      </c>
      <c r="Q13" s="3" t="str">
        <f>", '"&amp;A13&amp;"': {megami: '"&amp;B13&amp;"', name: '"&amp;C13&amp;"', ruby: '"&amp;D13&amp;"', baseType: '"&amp;VLOOKUP(E13,Sheet2!$A$1:$B$99,2,FALSE)&amp;"', types: ['"&amp;VLOOKUP(F13,Sheet2!$D$1:$E$99,2,FALSE)&amp;"'"&amp;IF(G13&lt;&gt;"",", '"&amp; VLOOKUP(G13,Sheet2!$D$1:$E$99,2,FALSE) &amp;"'","")&amp;"]"&amp;IF(H13&lt;&gt;"", ", range: '"&amp;H13&amp;"'", "")&amp;IF(J13&lt;&gt;"", ", damage: '"&amp;J13&amp;"'", "")&amp;IF(L13&lt;&gt;"", ", capacity: '"&amp;L13&amp;"'", "")&amp;IF(M13&lt;&gt;"", ", cost: '"&amp;M13&amp;"'", "")&amp;", text: '"&amp;SUBSTITUTE(O13, CHAR(10), "\n")&amp;"'}"</f>
        <v>, '05-oboro-o-n-1': {megami: 'oboro', name: '鋼糸', ruby: 'こうし', baseType: 'normal', types: ['attack'], range: '3-4', damage: '2/2', text: '設置'}</v>
      </c>
    </row>
    <row r="14" spans="1:17" ht="33.75" x14ac:dyDescent="0.15">
      <c r="A14" s="4" t="s">
        <v>103</v>
      </c>
      <c r="B14" s="4" t="s">
        <v>113</v>
      </c>
      <c r="C14" s="4" t="s">
        <v>118</v>
      </c>
      <c r="D14" s="4" t="s">
        <v>130</v>
      </c>
      <c r="E14" s="4" t="s">
        <v>7</v>
      </c>
      <c r="F14" s="4" t="s">
        <v>8</v>
      </c>
      <c r="H14" s="4" t="s">
        <v>65</v>
      </c>
      <c r="I14" s="4" t="s">
        <v>65</v>
      </c>
      <c r="J14" s="2" t="s">
        <v>141</v>
      </c>
      <c r="K14" s="4" t="s">
        <v>65</v>
      </c>
      <c r="O14" s="7" t="s">
        <v>147</v>
      </c>
      <c r="Q14" s="3" t="str">
        <f>", '"&amp;A14&amp;"': {megami: '"&amp;B14&amp;"', name: '"&amp;C14&amp;"', ruby: '"&amp;D14&amp;"', baseType: '"&amp;VLOOKUP(E14,Sheet2!$A$1:$B$99,2,FALSE)&amp;"', types: ['"&amp;VLOOKUP(F14,Sheet2!$D$1:$E$99,2,FALSE)&amp;"'"&amp;IF(G14&lt;&gt;"",", '"&amp; VLOOKUP(G14,Sheet2!$D$1:$E$99,2,FALSE) &amp;"'","")&amp;"]"&amp;IF(H14&lt;&gt;"", ", range: '"&amp;H14&amp;"'", "")&amp;IF(J14&lt;&gt;"", ", damage: '"&amp;J14&amp;"'", "")&amp;IF(L14&lt;&gt;"", ", capacity: '"&amp;L14&amp;"'", "")&amp;IF(M14&lt;&gt;"", ", cost: '"&amp;M14&amp;"'", "")&amp;", text: '"&amp;SUBSTITUTE(O14, CHAR(10), "\n")&amp;"'}"</f>
        <v>, '05-oboro-o-n-2': {megami: 'oboro', name: '影菱', ruby: 'かげびし', baseType: 'normal', types: ['attack'], range: '2', damage: '2/1', text: '設置　対応不可\n【攻撃後】このカードを伏せ札から使用したならば、相手の手札を見てその中から1枚を選び、それを伏せ札にする。'}</v>
      </c>
    </row>
    <row r="15" spans="1:17" ht="24" x14ac:dyDescent="0.15">
      <c r="A15" s="4" t="s">
        <v>104</v>
      </c>
      <c r="B15" s="4" t="s">
        <v>113</v>
      </c>
      <c r="C15" s="4" t="s">
        <v>119</v>
      </c>
      <c r="D15" s="4" t="s">
        <v>131</v>
      </c>
      <c r="E15" s="4" t="s">
        <v>7</v>
      </c>
      <c r="F15" s="4" t="s">
        <v>8</v>
      </c>
      <c r="G15" s="4" t="s">
        <v>31</v>
      </c>
      <c r="H15" s="4" t="s">
        <v>67</v>
      </c>
      <c r="I15" s="4" t="s">
        <v>67</v>
      </c>
      <c r="J15" s="2" t="s">
        <v>142</v>
      </c>
      <c r="K15" s="4" t="s">
        <v>67</v>
      </c>
      <c r="O15" s="5" t="s">
        <v>148</v>
      </c>
      <c r="Q15" s="3" t="str">
        <f>", '"&amp;A15&amp;"': {megami: '"&amp;B15&amp;"', name: '"&amp;C15&amp;"', ruby: '"&amp;D15&amp;"', baseType: '"&amp;VLOOKUP(E15,Sheet2!$A$1:$B$99,2,FALSE)&amp;"', types: ['"&amp;VLOOKUP(F15,Sheet2!$D$1:$E$99,2,FALSE)&amp;"'"&amp;IF(G15&lt;&gt;"",", '"&amp; VLOOKUP(G15,Sheet2!$D$1:$E$99,2,FALSE) &amp;"'","")&amp;"]"&amp;IF(H15&lt;&gt;"", ", range: '"&amp;H15&amp;"'", "")&amp;IF(J15&lt;&gt;"", ", damage: '"&amp;J15&amp;"'", "")&amp;IF(L15&lt;&gt;"", ", capacity: '"&amp;L15&amp;"'", "")&amp;IF(M15&lt;&gt;"", ", cost: '"&amp;M15&amp;"'", "")&amp;", text: '"&amp;SUBSTITUTE(O15, CHAR(10), "\n")&amp;"'}"</f>
        <v>, '05-oboro-o-n-3': {megami: 'oboro', name: '斬撃乱舞', ruby: 'ざんげきらんぶ', baseType: 'normal', types: ['attack', 'fullpower'], range: '2-4', damage: '3/2', text: '【常時】相手がこのターン中にオーラへのダメージを受けているならば、この《攻撃》は+1/+1となる。'}</v>
      </c>
    </row>
    <row r="16" spans="1:17" ht="48" x14ac:dyDescent="0.15">
      <c r="A16" s="4" t="s">
        <v>105</v>
      </c>
      <c r="B16" s="4" t="s">
        <v>113</v>
      </c>
      <c r="C16" s="4" t="s">
        <v>121</v>
      </c>
      <c r="D16" s="4" t="s">
        <v>132</v>
      </c>
      <c r="E16" s="4" t="s">
        <v>7</v>
      </c>
      <c r="F16" s="4" t="s">
        <v>23</v>
      </c>
      <c r="O16" s="5" t="s">
        <v>210</v>
      </c>
      <c r="Q16" s="3" t="str">
        <f>", '"&amp;A16&amp;"': {megami: '"&amp;B16&amp;"', name: '"&amp;C16&amp;"', ruby: '"&amp;D16&amp;"', baseType: '"&amp;VLOOKUP(E16,Sheet2!$A$1:$B$99,2,FALSE)&amp;"', types: ['"&amp;VLOOKUP(F16,Sheet2!$D$1:$E$99,2,FALSE)&amp;"'"&amp;IF(G16&lt;&gt;"",", '"&amp; VLOOKUP(G16,Sheet2!$D$1:$E$99,2,FALSE) &amp;"'","")&amp;"]"&amp;IF(H16&lt;&gt;"", ", range: '"&amp;H16&amp;"'", "")&amp;IF(J16&lt;&gt;"", ", damage: '"&amp;J16&amp;"'", "")&amp;IF(L16&lt;&gt;"", ", capacity: '"&amp;L16&amp;"'", "")&amp;IF(M16&lt;&gt;"", ", cost: '"&amp;M16&amp;"'", "")&amp;", text: '"&amp;SUBSTITUTE(O16, CHAR(10), "\n")&amp;"'}"</f>
        <v>, '05-oboro-o-n-4': {megami: 'oboro', name: '忍歩', ruby: 'にんぽ', baseType: 'normal', types: ['action'], text: '設置 \n間合⇔ダスト：1 \nこのカードを伏せ札から使用したならば、伏せ札から設置を持つカードを1枚使用してもよい。'}</v>
      </c>
    </row>
    <row r="17" spans="1:17" ht="48" x14ac:dyDescent="0.15">
      <c r="A17" s="4" t="s">
        <v>106</v>
      </c>
      <c r="B17" s="4" t="s">
        <v>113</v>
      </c>
      <c r="C17" s="4" t="s">
        <v>122</v>
      </c>
      <c r="D17" s="4" t="s">
        <v>133</v>
      </c>
      <c r="E17" s="4" t="s">
        <v>7</v>
      </c>
      <c r="F17" s="4" t="s">
        <v>23</v>
      </c>
      <c r="G17" s="4" t="s">
        <v>28</v>
      </c>
      <c r="O17" s="5" t="s">
        <v>211</v>
      </c>
      <c r="Q17" s="3" t="str">
        <f>", '"&amp;A17&amp;"': {megami: '"&amp;B17&amp;"', name: '"&amp;C17&amp;"', ruby: '"&amp;D17&amp;"', baseType: '"&amp;VLOOKUP(E17,Sheet2!$A$1:$B$99,2,FALSE)&amp;"', types: ['"&amp;VLOOKUP(F17,Sheet2!$D$1:$E$99,2,FALSE)&amp;"'"&amp;IF(G17&lt;&gt;"",", '"&amp; VLOOKUP(G17,Sheet2!$D$1:$E$99,2,FALSE) &amp;"'","")&amp;"]"&amp;IF(H17&lt;&gt;"", ", range: '"&amp;H17&amp;"'", "")&amp;IF(J17&lt;&gt;"", ", damage: '"&amp;J17&amp;"'", "")&amp;IF(L17&lt;&gt;"", ", capacity: '"&amp;L17&amp;"'", "")&amp;IF(M17&lt;&gt;"", ", cost: '"&amp;M17&amp;"'", "")&amp;", text: '"&amp;SUBSTITUTE(O17, CHAR(10), "\n")&amp;"'}"</f>
        <v>, '05-oboro-o-n-5': {megami: 'oboro', name: '誘導', ruby: 'ゆうどう', baseType: 'normal', types: ['action', 'reaction'], text: '設置\n以下から１つを選ぶ。\n・間合→相オーラ：1\n・相オーラ→相フレア：1'}</v>
      </c>
    </row>
    <row r="18" spans="1:17" ht="36" x14ac:dyDescent="0.15">
      <c r="A18" s="4" t="s">
        <v>107</v>
      </c>
      <c r="B18" s="4" t="s">
        <v>113</v>
      </c>
      <c r="C18" s="4" t="s">
        <v>123</v>
      </c>
      <c r="D18" s="4" t="s">
        <v>134</v>
      </c>
      <c r="E18" s="4" t="s">
        <v>7</v>
      </c>
      <c r="F18" s="4" t="s">
        <v>23</v>
      </c>
      <c r="G18" s="4" t="s">
        <v>31</v>
      </c>
      <c r="O18" s="5" t="s">
        <v>149</v>
      </c>
      <c r="Q18" s="3" t="str">
        <f>", '"&amp;A18&amp;"': {megami: '"&amp;B18&amp;"', name: '"&amp;C18&amp;"', ruby: '"&amp;D18&amp;"', baseType: '"&amp;VLOOKUP(E18,Sheet2!$A$1:$B$99,2,FALSE)&amp;"', types: ['"&amp;VLOOKUP(F18,Sheet2!$D$1:$E$99,2,FALSE)&amp;"'"&amp;IF(G18&lt;&gt;"",", '"&amp; VLOOKUP(G18,Sheet2!$D$1:$E$99,2,FALSE) &amp;"'","")&amp;"]"&amp;IF(H18&lt;&gt;"", ", range: '"&amp;H18&amp;"'", "")&amp;IF(J18&lt;&gt;"", ", damage: '"&amp;J18&amp;"'", "")&amp;IF(L18&lt;&gt;"", ", capacity: '"&amp;L18&amp;"'", "")&amp;IF(M18&lt;&gt;"", ", cost: '"&amp;M18&amp;"'", "")&amp;", text: '"&amp;SUBSTITUTE(O18, CHAR(10), "\n")&amp;"'}"</f>
        <v>, '05-oboro-o-n-6': {megami: 'oboro', name: '分身の術', ruby: 'ぶんしんのじゅつ', baseType: 'normal', types: ['action', 'fullpower'], text: '伏せ札から《全力》でないカードを1枚選び、そのカードを使用する。その後、そのカードが捨て札にあるならば捨て札からもう1回使用する。《攻撃》カードが使用されたならばそれらの《攻撃》は対応不可を得る（2回ともに対応不可を得る）。'}</v>
      </c>
    </row>
    <row r="19" spans="1:17" ht="24" x14ac:dyDescent="0.15">
      <c r="A19" s="4" t="s">
        <v>108</v>
      </c>
      <c r="B19" s="4" t="s">
        <v>113</v>
      </c>
      <c r="C19" s="4" t="s">
        <v>124</v>
      </c>
      <c r="D19" s="4" t="s">
        <v>135</v>
      </c>
      <c r="E19" s="4" t="s">
        <v>7</v>
      </c>
      <c r="F19" s="4" t="s">
        <v>52</v>
      </c>
      <c r="L19" s="4" t="s">
        <v>143</v>
      </c>
      <c r="O19" s="5" t="s">
        <v>150</v>
      </c>
      <c r="Q19" s="3" t="str">
        <f>", '"&amp;A19&amp;"': {megami: '"&amp;B19&amp;"', name: '"&amp;C19&amp;"', ruby: '"&amp;D19&amp;"', baseType: '"&amp;VLOOKUP(E19,Sheet2!$A$1:$B$99,2,FALSE)&amp;"', types: ['"&amp;VLOOKUP(F19,Sheet2!$D$1:$E$99,2,FALSE)&amp;"'"&amp;IF(G19&lt;&gt;"",", '"&amp; VLOOKUP(G19,Sheet2!$D$1:$E$99,2,FALSE) &amp;"'","")&amp;"]"&amp;IF(H19&lt;&gt;"", ", range: '"&amp;H19&amp;"'", "")&amp;IF(J19&lt;&gt;"", ", damage: '"&amp;J19&amp;"'", "")&amp;IF(L19&lt;&gt;"", ", capacity: '"&amp;L19&amp;"'", "")&amp;IF(M19&lt;&gt;"", ", cost: '"&amp;M19&amp;"'", "")&amp;", text: '"&amp;SUBSTITUTE(O19, CHAR(10), "\n")&amp;"'}"</f>
        <v>, '05-oboro-o-n-7': {megami: 'oboro', name: '生体活性', ruby: 'せいたいかっせい', baseType: 'normal', types: ['enhance'], capacity: '4', text: '隙　設置 \n【破棄時】あなたの使用済の切札を1枚選び、それを未使用に戻す。'}</v>
      </c>
    </row>
    <row r="20" spans="1:17" x14ac:dyDescent="0.15">
      <c r="A20" s="4" t="s">
        <v>109</v>
      </c>
      <c r="B20" s="4" t="s">
        <v>113</v>
      </c>
      <c r="C20" s="4" t="s">
        <v>125</v>
      </c>
      <c r="D20" s="4" t="s">
        <v>136</v>
      </c>
      <c r="E20" s="4" t="s">
        <v>19</v>
      </c>
      <c r="F20" s="4" t="s">
        <v>8</v>
      </c>
      <c r="G20" s="4" t="s">
        <v>31</v>
      </c>
      <c r="H20" s="4" t="s">
        <v>89</v>
      </c>
      <c r="I20" s="4" t="s">
        <v>89</v>
      </c>
      <c r="J20" s="2" t="s">
        <v>140</v>
      </c>
      <c r="K20" s="4" t="s">
        <v>89</v>
      </c>
      <c r="M20" s="4" t="s">
        <v>101</v>
      </c>
      <c r="O20" s="4" t="s">
        <v>151</v>
      </c>
      <c r="Q20" s="3" t="str">
        <f>", '"&amp;A20&amp;"': {megami: '"&amp;B20&amp;"', name: '"&amp;C20&amp;"', ruby: '"&amp;D20&amp;"', baseType: '"&amp;VLOOKUP(E20,Sheet2!$A$1:$B$99,2,FALSE)&amp;"', types: ['"&amp;VLOOKUP(F20,Sheet2!$D$1:$E$99,2,FALSE)&amp;"'"&amp;IF(G20&lt;&gt;"",", '"&amp; VLOOKUP(G20,Sheet2!$D$1:$E$99,2,FALSE) &amp;"'","")&amp;"]"&amp;IF(H20&lt;&gt;"", ", range: '"&amp;H20&amp;"'", "")&amp;IF(J20&lt;&gt;"", ", damage: '"&amp;J20&amp;"'", "")&amp;IF(L20&lt;&gt;"", ", capacity: '"&amp;L20&amp;"'", "")&amp;IF(M20&lt;&gt;"", ", cost: '"&amp;M20&amp;"'", "")&amp;", text: '"&amp;SUBSTITUTE(O20, CHAR(10), "\n")&amp;"'}"</f>
        <v>, '05-oboro-o-s-1': {megami: 'oboro', name: '熊介', ruby: 'くますけ', baseType: 'special', types: ['attack', 'fullpower'], range: '3-4', damage: '2/2', cost: '4', text: '【攻撃後】攻撃『適正距離3-4、2/2』をX回行う。Xはあなたの伏せ札の枚数に等しい。'}</v>
      </c>
    </row>
    <row r="21" spans="1:17" ht="36" x14ac:dyDescent="0.15">
      <c r="A21" s="4" t="s">
        <v>110</v>
      </c>
      <c r="B21" s="4" t="s">
        <v>113</v>
      </c>
      <c r="C21" s="4" t="s">
        <v>126</v>
      </c>
      <c r="D21" s="4" t="s">
        <v>137</v>
      </c>
      <c r="E21" s="4" t="s">
        <v>19</v>
      </c>
      <c r="F21" s="4" t="s">
        <v>23</v>
      </c>
      <c r="G21" s="4" t="s">
        <v>28</v>
      </c>
      <c r="M21" s="4" t="s">
        <v>144</v>
      </c>
      <c r="O21" s="5" t="s">
        <v>152</v>
      </c>
      <c r="Q21" s="3" t="str">
        <f>", '"&amp;A21&amp;"': {megami: '"&amp;B21&amp;"', name: '"&amp;C21&amp;"', ruby: '"&amp;D21&amp;"', baseType: '"&amp;VLOOKUP(E21,Sheet2!$A$1:$B$99,2,FALSE)&amp;"', types: ['"&amp;VLOOKUP(F21,Sheet2!$D$1:$E$99,2,FALSE)&amp;"'"&amp;IF(G21&lt;&gt;"",", '"&amp; VLOOKUP(G21,Sheet2!$D$1:$E$99,2,FALSE) &amp;"'","")&amp;"]"&amp;IF(H21&lt;&gt;"", ", range: '"&amp;H21&amp;"'", "")&amp;IF(J21&lt;&gt;"", ", damage: '"&amp;J21&amp;"'", "")&amp;IF(L21&lt;&gt;"", ", capacity: '"&amp;L21&amp;"'", "")&amp;IF(M21&lt;&gt;"", ", cost: '"&amp;M21&amp;"'", "")&amp;", text: '"&amp;SUBSTITUTE(O21, CHAR(10), "\n")&amp;"'}"</f>
        <v>, '05-oboro-o-s-2': {megami: 'oboro', name: '鳶影', ruby: 'とびかげ', baseType: 'special', types: ['action', 'reaction'], cost: '3', text: '伏せ札から《全力》でないカードを1枚選び、そのカードを使用してもよい。この際、このカードが対応している《攻撃》があるならば、使用されたカードはそれに対応しているものと扱う。'}</v>
      </c>
    </row>
    <row r="22" spans="1:17" ht="24" x14ac:dyDescent="0.15">
      <c r="A22" s="4" t="s">
        <v>111</v>
      </c>
      <c r="B22" s="4" t="s">
        <v>113</v>
      </c>
      <c r="C22" s="4" t="s">
        <v>127</v>
      </c>
      <c r="D22" s="4" t="s">
        <v>138</v>
      </c>
      <c r="E22" s="4" t="s">
        <v>19</v>
      </c>
      <c r="F22" s="4" t="s">
        <v>23</v>
      </c>
      <c r="M22" s="4" t="s">
        <v>145</v>
      </c>
      <c r="O22" s="5" t="s">
        <v>153</v>
      </c>
      <c r="Q22" s="3" t="str">
        <f>", '"&amp;A22&amp;"': {megami: '"&amp;B22&amp;"', name: '"&amp;C22&amp;"', ruby: '"&amp;D22&amp;"', baseType: '"&amp;VLOOKUP(E22,Sheet2!$A$1:$B$99,2,FALSE)&amp;"', types: ['"&amp;VLOOKUP(F22,Sheet2!$D$1:$E$99,2,FALSE)&amp;"'"&amp;IF(G22&lt;&gt;"",", '"&amp; VLOOKUP(G22,Sheet2!$D$1:$E$99,2,FALSE) &amp;"'","")&amp;"]"&amp;IF(H22&lt;&gt;"", ", range: '"&amp;H22&amp;"'", "")&amp;IF(J22&lt;&gt;"", ", damage: '"&amp;J22&amp;"'", "")&amp;IF(L22&lt;&gt;"", ", capacity: '"&amp;L22&amp;"'", "")&amp;IF(M22&lt;&gt;"", ", cost: '"&amp;M22&amp;"'", "")&amp;", text: '"&amp;SUBSTITUTE(O22, CHAR(10), "\n")&amp;"'}"</f>
        <v>, '05-oboro-o-s-3': {megami: 'oboro', name: '虚魚', ruby: 'うろうお', baseType: 'special', types: ['action'], cost: '4', text: '【使用済】あなたは1回の再構成に対して、設置を持つカードを任意の枚数、任意の順で使用できる。'}</v>
      </c>
    </row>
    <row r="23" spans="1:17" ht="24" x14ac:dyDescent="0.15">
      <c r="A23" s="4" t="s">
        <v>112</v>
      </c>
      <c r="B23" s="4" t="s">
        <v>113</v>
      </c>
      <c r="C23" s="4" t="s">
        <v>128</v>
      </c>
      <c r="D23" s="4" t="s">
        <v>139</v>
      </c>
      <c r="E23" s="4" t="s">
        <v>19</v>
      </c>
      <c r="F23" s="4" t="s">
        <v>23</v>
      </c>
      <c r="M23" s="4" t="s">
        <v>146</v>
      </c>
      <c r="O23" s="5" t="s">
        <v>154</v>
      </c>
      <c r="Q23" s="3" t="str">
        <f>", '"&amp;A23&amp;"': {megami: '"&amp;B23&amp;"', name: '"&amp;C23&amp;"', ruby: '"&amp;D23&amp;"', baseType: '"&amp;VLOOKUP(E23,Sheet2!$A$1:$B$99,2,FALSE)&amp;"', types: ['"&amp;VLOOKUP(F23,Sheet2!$D$1:$E$99,2,FALSE)&amp;"'"&amp;IF(G23&lt;&gt;"",", '"&amp; VLOOKUP(G23,Sheet2!$D$1:$E$99,2,FALSE) &amp;"'","")&amp;"]"&amp;IF(H23&lt;&gt;"", ", range: '"&amp;H23&amp;"'", "")&amp;IF(J23&lt;&gt;"", ", damage: '"&amp;J23&amp;"'", "")&amp;IF(L23&lt;&gt;"", ", capacity: '"&amp;L23&amp;"'", "")&amp;IF(M23&lt;&gt;"", ", cost: '"&amp;M23&amp;"'", "")&amp;", text: '"&amp;SUBSTITUTE(O23, CHAR(10), "\n")&amp;"'}"</f>
        <v>, '05-oboro-o-s-4': {megami: 'oboro', name: '壬蔓', ruby: 'みかずら', baseType: 'special', types: ['action'], cost: '0', text: '相オーラ→自フレア：1 \n再起：あなたのフレアが0である。'}</v>
      </c>
    </row>
    <row r="24" spans="1:17" x14ac:dyDescent="0.15">
      <c r="A24" s="4" t="s">
        <v>259</v>
      </c>
      <c r="B24" s="4" t="s">
        <v>275</v>
      </c>
      <c r="C24" s="4" t="s">
        <v>228</v>
      </c>
      <c r="E24" s="4" t="s">
        <v>7</v>
      </c>
      <c r="F24" s="4" t="s">
        <v>8</v>
      </c>
      <c r="H24" s="8" t="s">
        <v>283</v>
      </c>
      <c r="I24" s="8" t="s">
        <v>282</v>
      </c>
      <c r="J24" s="8" t="s">
        <v>284</v>
      </c>
      <c r="K24" s="8" t="s">
        <v>285</v>
      </c>
      <c r="P24" s="8"/>
      <c r="Q24" s="9" t="str">
        <f>", '"&amp;A24&amp;"': {megami: '"&amp;B24&amp;"', name: '"&amp;C24&amp;"', ruby: '"&amp;D24&amp;"', baseType: '"&amp;VLOOKUP(E24,Sheet2!$A$1:$B$99,2,FALSE)&amp;"', types: ['"&amp;VLOOKUP(F24,Sheet2!$D$1:$E$99,2,FALSE)&amp;"'"&amp;IF(G24&lt;&gt;"",", '"&amp; VLOOKUP(G24,Sheet2!$D$1:$E$99,2,FALSE) &amp;"'","")&amp;"]"&amp;IF(H24&lt;&gt;"", ", range: '"&amp;H24&amp;"'", "")&amp;IF(I24&lt;&gt;"", ", rangeOpened: '"&amp;I24&amp;"'", "")&amp;IF(J24&lt;&gt;"", ", damage: '"&amp;J24&amp;"'", "")&amp;IF(K24&lt;&gt;"", ", damageOpened: '"&amp;K24&amp;"'", "")&amp;IF(L24&lt;&gt;"", ", capacity: '"&amp;L24&amp;"'", "")&amp;IF(M24&lt;&gt;"", ", cost: '"&amp;M24&amp;"'", "")&amp;", text: '"&amp;SUBSTITUTE(O24, CHAR(10), "\n")&amp;", textOpened: '"&amp;SUBSTITUTE(P24, CHAR(10), "\n")&amp;"'}"</f>
        <v>, '06-yukihi-o-n-1': {megami: 'yukihi', name: 'しこみばり / ふくみばり', ruby: '', baseType: 'normal', types: ['attack'], range: '4-6', rangeOpened: '0-2', damage: '3/1', damageOpened: '1/2', text: ', textOpened: ''}</v>
      </c>
    </row>
    <row r="25" spans="1:17" x14ac:dyDescent="0.15">
      <c r="A25" s="4" t="s">
        <v>260</v>
      </c>
      <c r="B25" s="4" t="s">
        <v>275</v>
      </c>
      <c r="C25" s="4" t="s">
        <v>270</v>
      </c>
      <c r="E25" s="4" t="s">
        <v>7</v>
      </c>
      <c r="F25" s="4" t="s">
        <v>8</v>
      </c>
      <c r="H25" s="4" t="s">
        <v>288</v>
      </c>
      <c r="I25" s="4" t="s">
        <v>289</v>
      </c>
      <c r="J25" s="2" t="s">
        <v>287</v>
      </c>
      <c r="K25" s="4" t="s">
        <v>287</v>
      </c>
      <c r="O25" s="4" t="s">
        <v>286</v>
      </c>
      <c r="Q25" s="9" t="str">
        <f>", '"&amp;A25&amp;"': {megami: '"&amp;B25&amp;"', name: '"&amp;C25&amp;"', ruby: '"&amp;D25&amp;"', baseType: '"&amp;VLOOKUP(E25,Sheet2!$A$1:$B$99,2,FALSE)&amp;"', types: ['"&amp;VLOOKUP(F25,Sheet2!$D$1:$E$99,2,FALSE)&amp;"'"&amp;IF(G25&lt;&gt;"",", '"&amp; VLOOKUP(G25,Sheet2!$D$1:$E$99,2,FALSE) &amp;"'","")&amp;"]"&amp;IF(H25&lt;&gt;"", ", range: '"&amp;H25&amp;"'", "")&amp;IF(I25&lt;&gt;"", ", rangeOpened: '"&amp;I25&amp;"'", "")&amp;IF(J25&lt;&gt;"", ", damage: '"&amp;J25&amp;"'", "")&amp;IF(K25&lt;&gt;"", ", damageOpened: '"&amp;K25&amp;"'", "")&amp;IF(L25&lt;&gt;"", ", capacity: '"&amp;L25&amp;"'", "")&amp;IF(M25&lt;&gt;"", ", cost: '"&amp;M25&amp;"'", "")&amp;", text: '"&amp;SUBSTITUTE(O25, CHAR(10), "\n")&amp;", textOpened: '"&amp;SUBSTITUTE(P25, CHAR(10), "\n")&amp;"'}"</f>
        <v>, '06-yukihi-o-n-2': {megami: 'yukihi', name: 'しこみび / ねこだまし', ruby: '', baseType: 'normal', types: ['attack'], range: '5-6', rangeOpened: '0-2', damage: '1/1', damageOpened: '1/1', text: '【攻撃後】このカードを手札に戻し、傘の開閉を行う。 , textOpened: ''}</v>
      </c>
    </row>
    <row r="26" spans="1:17" x14ac:dyDescent="0.15">
      <c r="A26" s="4" t="s">
        <v>261</v>
      </c>
      <c r="B26" s="4" t="s">
        <v>275</v>
      </c>
      <c r="C26" s="4" t="s">
        <v>269</v>
      </c>
      <c r="E26" s="4" t="s">
        <v>7</v>
      </c>
      <c r="F26" s="4" t="s">
        <v>8</v>
      </c>
      <c r="H26" s="4" t="s">
        <v>237</v>
      </c>
      <c r="I26" s="4" t="s">
        <v>233</v>
      </c>
      <c r="J26" s="2" t="s">
        <v>287</v>
      </c>
      <c r="K26" s="4" t="s">
        <v>287</v>
      </c>
      <c r="O26" s="5" t="s">
        <v>293</v>
      </c>
      <c r="P26" s="4" t="s">
        <v>294</v>
      </c>
      <c r="Q26" s="9" t="str">
        <f>", '"&amp;A26&amp;"': {megami: '"&amp;B26&amp;"', name: '"&amp;C26&amp;"', ruby: '"&amp;D26&amp;"', baseType: '"&amp;VLOOKUP(E26,Sheet2!$A$1:$B$99,2,FALSE)&amp;"', types: ['"&amp;VLOOKUP(F26,Sheet2!$D$1:$E$99,2,FALSE)&amp;"'"&amp;IF(G26&lt;&gt;"",", '"&amp; VLOOKUP(G26,Sheet2!$D$1:$E$99,2,FALSE) &amp;"'","")&amp;"]"&amp;IF(H26&lt;&gt;"", ", range: '"&amp;H26&amp;"'", "")&amp;IF(I26&lt;&gt;"", ", rangeOpened: '"&amp;I26&amp;"'", "")&amp;IF(J26&lt;&gt;"", ", damage: '"&amp;J26&amp;"'", "")&amp;IF(K26&lt;&gt;"", ", damageOpened: '"&amp;K26&amp;"'", "")&amp;IF(L26&lt;&gt;"", ", capacity: '"&amp;L26&amp;"'", "")&amp;IF(M26&lt;&gt;"", ", cost: '"&amp;M26&amp;"'", "")&amp;", text: '"&amp;SUBSTITUTE(O26, CHAR(10), "\n")&amp;", textOpened: '"&amp;SUBSTITUTE(P26, CHAR(10), "\n")&amp;"'}"</f>
        <v>, '06-yukihi-o-n-3': {megami: 'yukihi', name: 'ふりはらい / たぐりよせ', ruby: '', baseType: 'normal', types: ['attack'], range: '2-5', rangeOpened: '0-2', damage: '1/1', damageOpened: '1/1', text: '【攻撃後】ダスト⇔間合：1 , textOpened: '【攻撃後】間合→ダスト：2'}</v>
      </c>
    </row>
    <row r="27" spans="1:17" x14ac:dyDescent="0.15">
      <c r="A27" s="4" t="s">
        <v>262</v>
      </c>
      <c r="B27" s="4" t="s">
        <v>275</v>
      </c>
      <c r="C27" s="4" t="s">
        <v>268</v>
      </c>
      <c r="E27" s="4" t="s">
        <v>7</v>
      </c>
      <c r="F27" s="4" t="s">
        <v>8</v>
      </c>
      <c r="G27" s="4" t="s">
        <v>31</v>
      </c>
      <c r="H27" s="4" t="s">
        <v>231</v>
      </c>
      <c r="I27" s="4" t="s">
        <v>233</v>
      </c>
      <c r="J27" s="2" t="s">
        <v>290</v>
      </c>
      <c r="K27" s="4" t="s">
        <v>291</v>
      </c>
      <c r="O27" s="5"/>
      <c r="Q27" s="9" t="str">
        <f>", '"&amp;A27&amp;"': {megami: '"&amp;B27&amp;"', name: '"&amp;C27&amp;"', ruby: '"&amp;D27&amp;"', baseType: '"&amp;VLOOKUP(E27,Sheet2!$A$1:$B$99,2,FALSE)&amp;"', types: ['"&amp;VLOOKUP(F27,Sheet2!$D$1:$E$99,2,FALSE)&amp;"'"&amp;IF(G27&lt;&gt;"",", '"&amp; VLOOKUP(G27,Sheet2!$D$1:$E$99,2,FALSE) &amp;"'","")&amp;"]"&amp;IF(H27&lt;&gt;"", ", range: '"&amp;H27&amp;"'", "")&amp;IF(I27&lt;&gt;"", ", rangeOpened: '"&amp;I27&amp;"'", "")&amp;IF(J27&lt;&gt;"", ", damage: '"&amp;J27&amp;"'", "")&amp;IF(K27&lt;&gt;"", ", damageOpened: '"&amp;K27&amp;"'", "")&amp;IF(L27&lt;&gt;"", ", capacity: '"&amp;L27&amp;"'", "")&amp;IF(M27&lt;&gt;"", ", cost: '"&amp;M27&amp;"'", "")&amp;", text: '"&amp;SUBSTITUTE(O27, CHAR(10), "\n")&amp;", textOpened: '"&amp;SUBSTITUTE(P27, CHAR(10), "\n")&amp;"'}"</f>
        <v>, '06-yukihi-o-n-4': {megami: 'yukihi', name: 'ふりまわし / つきさし', ruby: '', baseType: 'normal', types: ['attack', 'fullpower'], range: '4-6', rangeOpened: '0-2', damage: '5/-', damageOpened: '-/2', text: ', textOpened: ''}</v>
      </c>
    </row>
    <row r="28" spans="1:17" ht="60" x14ac:dyDescent="0.15">
      <c r="A28" s="4" t="s">
        <v>263</v>
      </c>
      <c r="B28" s="4" t="s">
        <v>275</v>
      </c>
      <c r="C28" s="4" t="s">
        <v>241</v>
      </c>
      <c r="E28" s="4" t="s">
        <v>7</v>
      </c>
      <c r="F28" s="4" t="s">
        <v>23</v>
      </c>
      <c r="O28" s="5" t="s">
        <v>295</v>
      </c>
      <c r="Q28" s="9" t="str">
        <f>", '"&amp;A28&amp;"': {megami: '"&amp;B28&amp;"', name: '"&amp;C28&amp;"', ruby: '"&amp;D28&amp;"', baseType: '"&amp;VLOOKUP(E28,Sheet2!$A$1:$B$99,2,FALSE)&amp;"', types: ['"&amp;VLOOKUP(F28,Sheet2!$D$1:$E$99,2,FALSE)&amp;"'"&amp;IF(G28&lt;&gt;"",", '"&amp; VLOOKUP(G28,Sheet2!$D$1:$E$99,2,FALSE) &amp;"'","")&amp;"]"&amp;IF(H28&lt;&gt;"", ", range: '"&amp;H28&amp;"'", "")&amp;IF(I28&lt;&gt;"", ", rangeOpened: '"&amp;I28&amp;"'", "")&amp;IF(J28&lt;&gt;"", ", damage: '"&amp;J28&amp;"'", "")&amp;IF(K28&lt;&gt;"", ", damageOpened: '"&amp;K28&amp;"'", "")&amp;IF(L28&lt;&gt;"", ", capacity: '"&amp;L28&amp;"'", "")&amp;IF(M28&lt;&gt;"", ", cost: '"&amp;M28&amp;"'", "")&amp;", text: '"&amp;SUBSTITUTE(O28, CHAR(10), "\n")&amp;", textOpened: '"&amp;SUBSTITUTE(P28, CHAR(10), "\n")&amp;"'}"</f>
        <v>, '06-yukihi-o-n-5': {megami: 'yukihi', name: 'かさまわし', ruby: '', baseType: 'normal', types: ['action'], text: '(このカードは使用しても効果はない) \n【常時】あなたが傘の開閉を行った時、このカードを手札から公開してもよい。そうした場合、 \nダスト→自オーラ：1\n, textOpened: ''}</v>
      </c>
    </row>
    <row r="29" spans="1:17" ht="36" x14ac:dyDescent="0.15">
      <c r="A29" s="4" t="s">
        <v>264</v>
      </c>
      <c r="B29" s="4" t="s">
        <v>275</v>
      </c>
      <c r="C29" s="4" t="s">
        <v>267</v>
      </c>
      <c r="E29" s="4" t="s">
        <v>7</v>
      </c>
      <c r="F29" s="4" t="s">
        <v>23</v>
      </c>
      <c r="G29" s="4" t="s">
        <v>28</v>
      </c>
      <c r="O29" s="5" t="s">
        <v>296</v>
      </c>
      <c r="Q29" s="9" t="str">
        <f>", '"&amp;A29&amp;"': {megami: '"&amp;B29&amp;"', name: '"&amp;C29&amp;"', ruby: '"&amp;D29&amp;"', baseType: '"&amp;VLOOKUP(E29,Sheet2!$A$1:$B$99,2,FALSE)&amp;"', types: ['"&amp;VLOOKUP(F29,Sheet2!$D$1:$E$99,2,FALSE)&amp;"'"&amp;IF(G29&lt;&gt;"",", '"&amp; VLOOKUP(G29,Sheet2!$D$1:$E$99,2,FALSE) &amp;"'","")&amp;"]"&amp;IF(H29&lt;&gt;"", ", range: '"&amp;H29&amp;"'", "")&amp;IF(I29&lt;&gt;"", ", rangeOpened: '"&amp;I29&amp;"'", "")&amp;IF(J29&lt;&gt;"", ", damage: '"&amp;J29&amp;"'", "")&amp;IF(K29&lt;&gt;"", ", damageOpened: '"&amp;K29&amp;"'", "")&amp;IF(L29&lt;&gt;"", ", capacity: '"&amp;L29&amp;"'", "")&amp;IF(M29&lt;&gt;"", ", cost: '"&amp;M29&amp;"'", "")&amp;", text: '"&amp;SUBSTITUTE(O29, CHAR(10), "\n")&amp;", textOpened: '"&amp;SUBSTITUTE(P29, CHAR(10), "\n")&amp;"'}"</f>
        <v>, '06-yukihi-o-n-6': {megami: 'yukihi', name: 'ひきあし / もぐりこみ', ruby: '', baseType: 'normal', types: ['action', 'reaction'], text: '【展開時】間合→ダスト：1 \n【破棄時】ダスト→間合：1 \n【常時】あなたの傘が開いているならば、このカードの矢印(→)は逆になる。, textOpened: ''}</v>
      </c>
    </row>
    <row r="30" spans="1:17" x14ac:dyDescent="0.15">
      <c r="A30" s="4" t="s">
        <v>265</v>
      </c>
      <c r="B30" s="4" t="s">
        <v>275</v>
      </c>
      <c r="C30" s="4" t="s">
        <v>266</v>
      </c>
      <c r="E30" s="4" t="s">
        <v>7</v>
      </c>
      <c r="F30" s="4" t="s">
        <v>52</v>
      </c>
      <c r="L30" s="4" t="s">
        <v>65</v>
      </c>
      <c r="O30" s="5"/>
      <c r="Q30" s="9" t="str">
        <f>", '"&amp;A30&amp;"': {megami: '"&amp;B30&amp;"', name: '"&amp;C30&amp;"', ruby: '"&amp;D30&amp;"', baseType: '"&amp;VLOOKUP(E30,Sheet2!$A$1:$B$99,2,FALSE)&amp;"', types: ['"&amp;VLOOKUP(F30,Sheet2!$D$1:$E$99,2,FALSE)&amp;"'"&amp;IF(G30&lt;&gt;"",", '"&amp; VLOOKUP(G30,Sheet2!$D$1:$E$99,2,FALSE) &amp;"'","")&amp;"]"&amp;IF(H30&lt;&gt;"", ", range: '"&amp;H30&amp;"'", "")&amp;IF(I30&lt;&gt;"", ", rangeOpened: '"&amp;I30&amp;"'", "")&amp;IF(J30&lt;&gt;"", ", damage: '"&amp;J30&amp;"'", "")&amp;IF(K30&lt;&gt;"", ", damageOpened: '"&amp;K30&amp;"'", "")&amp;IF(L30&lt;&gt;"", ", capacity: '"&amp;L30&amp;"'", "")&amp;IF(M30&lt;&gt;"", ", cost: '"&amp;M30&amp;"'", "")&amp;", text: '"&amp;SUBSTITUTE(O30, CHAR(10), "\n")&amp;", textOpened: '"&amp;SUBSTITUTE(P30, CHAR(10), "\n")&amp;"'}"</f>
        <v>, '06-yukihi-o-n-7': {megami: 'yukihi', name: 'えんむすび', ruby: '', baseType: 'normal', types: ['enhance'], capacity: '2', text: ', textOpened: ''}</v>
      </c>
    </row>
    <row r="31" spans="1:17" x14ac:dyDescent="0.15">
      <c r="A31" s="4" t="s">
        <v>271</v>
      </c>
      <c r="B31" s="4" t="s">
        <v>275</v>
      </c>
      <c r="C31" s="4" t="s">
        <v>248</v>
      </c>
      <c r="E31" s="4" t="s">
        <v>19</v>
      </c>
      <c r="F31" s="4" t="s">
        <v>8</v>
      </c>
      <c r="H31" s="4" t="s">
        <v>249</v>
      </c>
      <c r="I31" s="4" t="s">
        <v>251</v>
      </c>
      <c r="J31" s="2" t="s">
        <v>284</v>
      </c>
      <c r="K31" s="4" t="s">
        <v>301</v>
      </c>
      <c r="M31" s="4" t="s">
        <v>276</v>
      </c>
      <c r="O31" s="5" t="s">
        <v>297</v>
      </c>
      <c r="Q31" s="9" t="str">
        <f>", '"&amp;A31&amp;"': {megami: '"&amp;B31&amp;"', name: '"&amp;C31&amp;"', ruby: '"&amp;D31&amp;"', baseType: '"&amp;VLOOKUP(E31,Sheet2!$A$1:$B$99,2,FALSE)&amp;"', types: ['"&amp;VLOOKUP(F31,Sheet2!$D$1:$E$99,2,FALSE)&amp;"'"&amp;IF(G31&lt;&gt;"",", '"&amp; VLOOKUP(G31,Sheet2!$D$1:$E$99,2,FALSE) &amp;"'","")&amp;"]"&amp;IF(H31&lt;&gt;"", ", range: '"&amp;H31&amp;"'", "")&amp;IF(I31&lt;&gt;"", ", rangeOpened: '"&amp;I31&amp;"'", "")&amp;IF(J31&lt;&gt;"", ", damage: '"&amp;J31&amp;"'", "")&amp;IF(K31&lt;&gt;"", ", damageOpened: '"&amp;K31&amp;"'", "")&amp;IF(L31&lt;&gt;"", ", capacity: '"&amp;L31&amp;"'", "")&amp;IF(M31&lt;&gt;"", ", cost: '"&amp;M31&amp;"'", "")&amp;", text: '"&amp;SUBSTITUTE(O31, CHAR(10), "\n")&amp;", textOpened: '"&amp;SUBSTITUTE(P31, CHAR(10), "\n")&amp;"'}"</f>
        <v>, '06-yukihi-o-s-1': {megami: 'yukihi', name: 'はらりゆき', ruby: '', baseType: 'special', types: ['attack'], range: '3-5', rangeOpened: '0-1', damage: '3/1', damageOpened: '0/0', cost: '2', text: '【即再起】あなたが傘の開閉を行う。 , textOpened: ''}</v>
      </c>
    </row>
    <row r="32" spans="1:17" x14ac:dyDescent="0.15">
      <c r="A32" s="4" t="s">
        <v>272</v>
      </c>
      <c r="B32" s="4" t="s">
        <v>275</v>
      </c>
      <c r="C32" s="4" t="s">
        <v>253</v>
      </c>
      <c r="E32" s="4" t="s">
        <v>19</v>
      </c>
      <c r="F32" s="4" t="s">
        <v>8</v>
      </c>
      <c r="H32" s="4" t="s">
        <v>231</v>
      </c>
      <c r="I32" s="4" t="s">
        <v>252</v>
      </c>
      <c r="J32" s="2" t="s">
        <v>301</v>
      </c>
      <c r="K32" s="4" t="s">
        <v>302</v>
      </c>
      <c r="M32" s="4" t="s">
        <v>277</v>
      </c>
      <c r="O32" s="5"/>
      <c r="Q32" s="9" t="str">
        <f>", '"&amp;A32&amp;"': {megami: '"&amp;B32&amp;"', name: '"&amp;C32&amp;"', ruby: '"&amp;D32&amp;"', baseType: '"&amp;VLOOKUP(E32,Sheet2!$A$1:$B$99,2,FALSE)&amp;"', types: ['"&amp;VLOOKUP(F32,Sheet2!$D$1:$E$99,2,FALSE)&amp;"'"&amp;IF(G32&lt;&gt;"",", '"&amp; VLOOKUP(G32,Sheet2!$D$1:$E$99,2,FALSE) &amp;"'","")&amp;"]"&amp;IF(H32&lt;&gt;"", ", range: '"&amp;H32&amp;"'", "")&amp;IF(I32&lt;&gt;"", ", rangeOpened: '"&amp;I32&amp;"'", "")&amp;IF(J32&lt;&gt;"", ", damage: '"&amp;J32&amp;"'", "")&amp;IF(K32&lt;&gt;"", ", damageOpened: '"&amp;K32&amp;"'", "")&amp;IF(L32&lt;&gt;"", ", capacity: '"&amp;L32&amp;"'", "")&amp;IF(M32&lt;&gt;"", ", cost: '"&amp;M32&amp;"'", "")&amp;", text: '"&amp;SUBSTITUTE(O32, CHAR(10), "\n")&amp;", textOpened: '"&amp;SUBSTITUTE(P32, CHAR(10), "\n")&amp;"'}"</f>
        <v>, '06-yukihi-o-s-2': {megami: 'yukihi', name: 'ゆらりび', ruby: '', baseType: 'special', types: ['attack'], range: '4-6', rangeOpened: '0', damage: '0/0', damageOpened: '4/5', cost: '5', text: ', textOpened: ''}</v>
      </c>
    </row>
    <row r="33" spans="1:17" ht="24" x14ac:dyDescent="0.15">
      <c r="A33" s="4" t="s">
        <v>273</v>
      </c>
      <c r="B33" s="4" t="s">
        <v>275</v>
      </c>
      <c r="C33" s="4" t="s">
        <v>254</v>
      </c>
      <c r="E33" s="4" t="s">
        <v>19</v>
      </c>
      <c r="F33" s="4" t="s">
        <v>52</v>
      </c>
      <c r="G33" s="4" t="s">
        <v>31</v>
      </c>
      <c r="L33" s="4" t="s">
        <v>300</v>
      </c>
      <c r="M33" s="4" t="s">
        <v>278</v>
      </c>
      <c r="O33" s="5" t="s">
        <v>298</v>
      </c>
      <c r="Q33" s="9" t="str">
        <f>", '"&amp;A33&amp;"': {megami: '"&amp;B33&amp;"', name: '"&amp;C33&amp;"', ruby: '"&amp;D33&amp;"', baseType: '"&amp;VLOOKUP(E33,Sheet2!$A$1:$B$99,2,FALSE)&amp;"', types: ['"&amp;VLOOKUP(F33,Sheet2!$D$1:$E$99,2,FALSE)&amp;"'"&amp;IF(G33&lt;&gt;"",", '"&amp; VLOOKUP(G33,Sheet2!$D$1:$E$99,2,FALSE) &amp;"'","")&amp;"]"&amp;IF(H33&lt;&gt;"", ", range: '"&amp;H33&amp;"'", "")&amp;IF(I33&lt;&gt;"", ", rangeOpened: '"&amp;I33&amp;"'", "")&amp;IF(J33&lt;&gt;"", ", damage: '"&amp;J33&amp;"'", "")&amp;IF(K33&lt;&gt;"", ", damageOpened: '"&amp;K33&amp;"'", "")&amp;IF(L33&lt;&gt;"", ", capacity: '"&amp;L33&amp;"'", "")&amp;IF(M33&lt;&gt;"", ", cost: '"&amp;M33&amp;"'", "")&amp;", text: '"&amp;SUBSTITUTE(O33, CHAR(10), "\n")&amp;", textOpened: '"&amp;SUBSTITUTE(P33, CHAR(10), "\n")&amp;"'}"</f>
        <v>, '06-yukihi-o-s-3': {megami: 'yukihi', name: 'どろりうら', ruby: '', baseType: 'special', types: ['enhance', 'fullpower'], capacity: '7', cost: '3', text: '【展開中】あなたのユキヒの《攻撃》は傘を開いた状態と傘を閉じた状態両方の適正距離を持つ。, textOpened: ''}</v>
      </c>
    </row>
    <row r="34" spans="1:17" ht="24" x14ac:dyDescent="0.15">
      <c r="A34" s="4" t="s">
        <v>274</v>
      </c>
      <c r="B34" s="4" t="s">
        <v>275</v>
      </c>
      <c r="C34" s="4" t="s">
        <v>257</v>
      </c>
      <c r="E34" s="4" t="s">
        <v>19</v>
      </c>
      <c r="F34" s="4" t="s">
        <v>23</v>
      </c>
      <c r="G34" s="4" t="s">
        <v>28</v>
      </c>
      <c r="M34" s="4" t="s">
        <v>279</v>
      </c>
      <c r="O34" s="5" t="s">
        <v>299</v>
      </c>
      <c r="Q34" s="9" t="str">
        <f>", '"&amp;A34&amp;"': {megami: '"&amp;B34&amp;"', name: '"&amp;C34&amp;"', ruby: '"&amp;D34&amp;"', baseType: '"&amp;VLOOKUP(E34,Sheet2!$A$1:$B$99,2,FALSE)&amp;"', types: ['"&amp;VLOOKUP(F34,Sheet2!$D$1:$E$99,2,FALSE)&amp;"'"&amp;IF(G34&lt;&gt;"",", '"&amp; VLOOKUP(G34,Sheet2!$D$1:$E$99,2,FALSE) &amp;"'","")&amp;"]"&amp;IF(H34&lt;&gt;"", ", range: '"&amp;H34&amp;"'", "")&amp;IF(I34&lt;&gt;"", ", rangeOpened: '"&amp;I34&amp;"'", "")&amp;IF(J34&lt;&gt;"", ", damage: '"&amp;J34&amp;"'", "")&amp;IF(K34&lt;&gt;"", ", damageOpened: '"&amp;K34&amp;"'", "")&amp;IF(L34&lt;&gt;"", ", capacity: '"&amp;L34&amp;"'", "")&amp;IF(M34&lt;&gt;"", ", cost: '"&amp;M34&amp;"'", "")&amp;", text: '"&amp;SUBSTITUTE(O34, CHAR(10), "\n")&amp;", textOpened: '"&amp;SUBSTITUTE(P34, CHAR(10), "\n")&amp;"'}"</f>
        <v>, '06-yukihi-o-s-4': {megami: 'yukihi', name: 'くるりみ', ruby: '', baseType: 'special', types: ['action', 'reaction'], cost: '1', text: '傘の開閉を行う。 \nダスト→自オーラ：1, textOpened: ''}</v>
      </c>
    </row>
    <row r="35" spans="1:17" x14ac:dyDescent="0.15">
      <c r="A35" s="4" t="s">
        <v>161</v>
      </c>
      <c r="B35" s="4" t="s">
        <v>166</v>
      </c>
      <c r="C35" s="4" t="s">
        <v>171</v>
      </c>
      <c r="D35" s="4" t="s">
        <v>190</v>
      </c>
      <c r="E35" s="4" t="s">
        <v>7</v>
      </c>
      <c r="F35" s="4" t="s">
        <v>8</v>
      </c>
      <c r="H35" s="4" t="s">
        <v>187</v>
      </c>
      <c r="I35" s="4" t="s">
        <v>187</v>
      </c>
      <c r="J35" s="2" t="s">
        <v>140</v>
      </c>
      <c r="K35" s="4" t="s">
        <v>187</v>
      </c>
      <c r="Q35" s="3" t="str">
        <f>", '"&amp;A35&amp;"': {megami: '"&amp;B35&amp;"', name: '"&amp;C35&amp;"', ruby: '"&amp;D35&amp;"', baseType: '"&amp;VLOOKUP(E35,Sheet2!$A$1:$B$99,2,FALSE)&amp;"', types: ['"&amp;VLOOKUP(F35,Sheet2!$D$1:$E$99,2,FALSE)&amp;"'"&amp;IF(G35&lt;&gt;"",", '"&amp; VLOOKUP(G35,Sheet2!$D$1:$E$99,2,FALSE) &amp;"'","")&amp;"]"&amp;IF(H35&lt;&gt;"", ", range: '"&amp;H35&amp;"'", "")&amp;IF(J35&lt;&gt;"", ", damage: '"&amp;J35&amp;"'", "")&amp;IF(L35&lt;&gt;"", ", capacity: '"&amp;L35&amp;"'", "")&amp;IF(M35&lt;&gt;"", ", cost: '"&amp;M35&amp;"'", "")&amp;", text: '"&amp;SUBSTITUTE(O35, CHAR(10), "\n")&amp;"'}"</f>
        <v>, '09-chikage-o-n-1': {megami: 'chikage', name: '飛苦無', ruby: 'とびくない', baseType: 'normal', types: ['attack'], range: '4-5', damage: '2/2', text: ''}</v>
      </c>
    </row>
    <row r="36" spans="1:17" x14ac:dyDescent="0.15">
      <c r="A36" s="4" t="s">
        <v>155</v>
      </c>
      <c r="B36" s="4" t="s">
        <v>166</v>
      </c>
      <c r="C36" s="4" t="s">
        <v>172</v>
      </c>
      <c r="D36" s="4" t="s">
        <v>191</v>
      </c>
      <c r="E36" s="4" t="s">
        <v>7</v>
      </c>
      <c r="F36" s="4" t="s">
        <v>8</v>
      </c>
      <c r="H36" s="4" t="s">
        <v>100</v>
      </c>
      <c r="I36" s="4" t="s">
        <v>100</v>
      </c>
      <c r="J36" s="2" t="s">
        <v>92</v>
      </c>
      <c r="K36" s="4" t="s">
        <v>100</v>
      </c>
      <c r="O36" s="4" t="s">
        <v>212</v>
      </c>
      <c r="Q36" s="3" t="str">
        <f>", '"&amp;A36&amp;"': {megami: '"&amp;B36&amp;"', name: '"&amp;C36&amp;"', ruby: '"&amp;D36&amp;"', baseType: '"&amp;VLOOKUP(E36,Sheet2!$A$1:$B$99,2,FALSE)&amp;"', types: ['"&amp;VLOOKUP(F36,Sheet2!$D$1:$E$99,2,FALSE)&amp;"'"&amp;IF(G36&lt;&gt;"",", '"&amp; VLOOKUP(G36,Sheet2!$D$1:$E$99,2,FALSE) &amp;"'","")&amp;"]"&amp;IF(H36&lt;&gt;"", ", range: '"&amp;H36&amp;"'", "")&amp;IF(J36&lt;&gt;"", ", damage: '"&amp;J36&amp;"'", "")&amp;IF(L36&lt;&gt;"", ", capacity: '"&amp;L36&amp;"'", "")&amp;IF(M36&lt;&gt;"", ", cost: '"&amp;M36&amp;"'", "")&amp;", text: '"&amp;SUBSTITUTE(O36, CHAR(10), "\n")&amp;"'}"</f>
        <v>, '09-chikage-o-n-2': {megami: 'chikage', name: '毒針', ruby: 'どくばり', baseType: 'normal', types: ['attack'], range: '4', damage: '1/1', text: '【攻撃後】毒袋から「麻痺毒」「幻覚毒」「弛緩毒」のいずれか1枚を選び、そのカードを相手の山札の一番上に置く。'}</v>
      </c>
    </row>
    <row r="37" spans="1:17" ht="24" x14ac:dyDescent="0.15">
      <c r="A37" s="4" t="s">
        <v>156</v>
      </c>
      <c r="B37" s="4" t="s">
        <v>166</v>
      </c>
      <c r="C37" s="4" t="s">
        <v>173</v>
      </c>
      <c r="D37" s="4" t="s">
        <v>192</v>
      </c>
      <c r="E37" s="4" t="s">
        <v>7</v>
      </c>
      <c r="F37" s="4" t="s">
        <v>8</v>
      </c>
      <c r="G37" s="4" t="s">
        <v>28</v>
      </c>
      <c r="H37" s="4" t="s">
        <v>188</v>
      </c>
      <c r="I37" s="4" t="s">
        <v>188</v>
      </c>
      <c r="J37" s="2" t="s">
        <v>207</v>
      </c>
      <c r="K37" s="4" t="s">
        <v>188</v>
      </c>
      <c r="O37" s="5" t="s">
        <v>213</v>
      </c>
      <c r="Q37" s="3" t="str">
        <f>", '"&amp;A37&amp;"': {megami: '"&amp;B37&amp;"', name: '"&amp;C37&amp;"', ruby: '"&amp;D37&amp;"', baseType: '"&amp;VLOOKUP(E37,Sheet2!$A$1:$B$99,2,FALSE)&amp;"', types: ['"&amp;VLOOKUP(F37,Sheet2!$D$1:$E$99,2,FALSE)&amp;"'"&amp;IF(G37&lt;&gt;"",", '"&amp; VLOOKUP(G37,Sheet2!$D$1:$E$99,2,FALSE) &amp;"'","")&amp;"]"&amp;IF(H37&lt;&gt;"", ", range: '"&amp;H37&amp;"'", "")&amp;IF(J37&lt;&gt;"", ", damage: '"&amp;J37&amp;"'", "")&amp;IF(L37&lt;&gt;"", ", capacity: '"&amp;L37&amp;"'", "")&amp;IF(M37&lt;&gt;"", ", cost: '"&amp;M37&amp;"'", "")&amp;", text: '"&amp;SUBSTITUTE(O37, CHAR(10), "\n")&amp;"'}"</f>
        <v>, '09-chikage-o-n-3': {megami: 'chikage', name: '遁術', ruby: 'とんじゅつ', baseType: 'normal', types: ['attack', 'reaction'], range: '1-3', damage: '1/-', text: '【攻撃後】自オーラ→間合：2 \n【攻撃後】このターン中、全てのプレイヤーは基本動作《前進》を行えない。'}</v>
      </c>
    </row>
    <row r="38" spans="1:17" x14ac:dyDescent="0.15">
      <c r="A38" s="4" t="s">
        <v>157</v>
      </c>
      <c r="B38" s="4" t="s">
        <v>166</v>
      </c>
      <c r="C38" s="4" t="s">
        <v>174</v>
      </c>
      <c r="D38" s="4" t="s">
        <v>193</v>
      </c>
      <c r="E38" s="4" t="s">
        <v>7</v>
      </c>
      <c r="F38" s="4" t="s">
        <v>8</v>
      </c>
      <c r="G38" s="4" t="s">
        <v>31</v>
      </c>
      <c r="H38" s="4" t="s">
        <v>175</v>
      </c>
      <c r="I38" s="4" t="s">
        <v>175</v>
      </c>
      <c r="J38" s="2" t="s">
        <v>208</v>
      </c>
      <c r="K38" s="4" t="s">
        <v>175</v>
      </c>
      <c r="O38" s="4" t="s">
        <v>214</v>
      </c>
      <c r="Q38" s="3" t="str">
        <f>", '"&amp;A38&amp;"': {megami: '"&amp;B38&amp;"', name: '"&amp;C38&amp;"', ruby: '"&amp;D38&amp;"', baseType: '"&amp;VLOOKUP(E38,Sheet2!$A$1:$B$99,2,FALSE)&amp;"', types: ['"&amp;VLOOKUP(F38,Sheet2!$D$1:$E$99,2,FALSE)&amp;"'"&amp;IF(G38&lt;&gt;"",", '"&amp; VLOOKUP(G38,Sheet2!$D$1:$E$99,2,FALSE) &amp;"'","")&amp;"]"&amp;IF(H38&lt;&gt;"", ", range: '"&amp;H38&amp;"'", "")&amp;IF(J38&lt;&gt;"", ", damage: '"&amp;J38&amp;"'", "")&amp;IF(L38&lt;&gt;"", ", capacity: '"&amp;L38&amp;"'", "")&amp;IF(M38&lt;&gt;"", ", cost: '"&amp;M38&amp;"'", "")&amp;", text: '"&amp;SUBSTITUTE(O38, CHAR(10), "\n")&amp;"'}"</f>
        <v>, '09-chikage-o-n-4': {megami: 'chikage', name: '首切り', ruby: 'くびきり', baseType: 'normal', types: ['attack', 'fullpower'], range: '0-3', damage: '2/3', text: '【攻撃後】相手の手札が2枚以上あるならば、相手は手札を1枚捨て札にする。'}</v>
      </c>
    </row>
    <row r="39" spans="1:17" x14ac:dyDescent="0.15">
      <c r="A39" s="4" t="s">
        <v>158</v>
      </c>
      <c r="B39" s="4" t="s">
        <v>166</v>
      </c>
      <c r="C39" s="4" t="s">
        <v>176</v>
      </c>
      <c r="D39" s="4" t="s">
        <v>194</v>
      </c>
      <c r="E39" s="4" t="s">
        <v>7</v>
      </c>
      <c r="F39" s="4" t="s">
        <v>23</v>
      </c>
      <c r="O39" s="4" t="s">
        <v>215</v>
      </c>
      <c r="Q39" s="3" t="str">
        <f>", '"&amp;A39&amp;"': {megami: '"&amp;B39&amp;"', name: '"&amp;C39&amp;"', ruby: '"&amp;D39&amp;"', baseType: '"&amp;VLOOKUP(E39,Sheet2!$A$1:$B$99,2,FALSE)&amp;"', types: ['"&amp;VLOOKUP(F39,Sheet2!$D$1:$E$99,2,FALSE)&amp;"'"&amp;IF(G39&lt;&gt;"",", '"&amp; VLOOKUP(G39,Sheet2!$D$1:$E$99,2,FALSE) &amp;"'","")&amp;"]"&amp;IF(H39&lt;&gt;"", ", range: '"&amp;H39&amp;"'", "")&amp;IF(J39&lt;&gt;"", ", damage: '"&amp;J39&amp;"'", "")&amp;IF(L39&lt;&gt;"", ", capacity: '"&amp;L39&amp;"'", "")&amp;IF(M39&lt;&gt;"", ", cost: '"&amp;M39&amp;"'", "")&amp;", text: '"&amp;SUBSTITUTE(O39, CHAR(10), "\n")&amp;"'}"</f>
        <v>, '09-chikage-o-n-5': {megami: 'chikage', name: '毒霧', ruby: 'どくぎり', baseType: 'normal', types: ['action'], text: '毒袋から「麻痺毒」「幻覚毒」「弛緩毒」のいずれか1枚を選び、そのカードを相手の手札に加える。'}</v>
      </c>
    </row>
    <row r="40" spans="1:17" ht="36" x14ac:dyDescent="0.15">
      <c r="A40" s="4" t="s">
        <v>159</v>
      </c>
      <c r="B40" s="4" t="s">
        <v>166</v>
      </c>
      <c r="C40" s="4" t="s">
        <v>177</v>
      </c>
      <c r="D40" s="4" t="s">
        <v>195</v>
      </c>
      <c r="E40" s="4" t="s">
        <v>7</v>
      </c>
      <c r="F40" s="4" t="s">
        <v>52</v>
      </c>
      <c r="L40" s="4" t="s">
        <v>100</v>
      </c>
      <c r="O40" s="5" t="s">
        <v>216</v>
      </c>
      <c r="Q40" s="3" t="str">
        <f>", '"&amp;A40&amp;"': {megami: '"&amp;B40&amp;"', name: '"&amp;C40&amp;"', ruby: '"&amp;D40&amp;"', baseType: '"&amp;VLOOKUP(E40,Sheet2!$A$1:$B$99,2,FALSE)&amp;"', types: ['"&amp;VLOOKUP(F40,Sheet2!$D$1:$E$99,2,FALSE)&amp;"'"&amp;IF(G40&lt;&gt;"",", '"&amp; VLOOKUP(G40,Sheet2!$D$1:$E$99,2,FALSE) &amp;"'","")&amp;"]"&amp;IF(H40&lt;&gt;"", ", range: '"&amp;H40&amp;"'", "")&amp;IF(J40&lt;&gt;"", ", damage: '"&amp;J40&amp;"'", "")&amp;IF(L40&lt;&gt;"", ", capacity: '"&amp;L40&amp;"'", "")&amp;IF(M40&lt;&gt;"", ", cost: '"&amp;M40&amp;"'", "")&amp;", text: '"&amp;SUBSTITUTE(O40, CHAR(10), "\n")&amp;"'}"</f>
        <v>, '09-chikage-o-n-6': {megami: 'chikage', name: '抜き足', ruby: 'ぬきあし', baseType: 'normal', types: ['enhance'], capacity: '4', text: '隙 \n【展開中】現在の間合は2減少する。 \n(間合は0未満にならない)'}</v>
      </c>
    </row>
    <row r="41" spans="1:17" x14ac:dyDescent="0.15">
      <c r="A41" s="4" t="s">
        <v>160</v>
      </c>
      <c r="B41" s="4" t="s">
        <v>166</v>
      </c>
      <c r="C41" s="4" t="s">
        <v>178</v>
      </c>
      <c r="D41" s="4" t="s">
        <v>196</v>
      </c>
      <c r="E41" s="4" t="s">
        <v>7</v>
      </c>
      <c r="F41" s="4" t="s">
        <v>52</v>
      </c>
      <c r="L41" s="4" t="s">
        <v>65</v>
      </c>
      <c r="O41" s="4" t="s">
        <v>217</v>
      </c>
      <c r="Q41" s="3" t="str">
        <f>", '"&amp;A41&amp;"': {megami: '"&amp;B41&amp;"', name: '"&amp;C41&amp;"', ruby: '"&amp;D41&amp;"', baseType: '"&amp;VLOOKUP(E41,Sheet2!$A$1:$B$99,2,FALSE)&amp;"', types: ['"&amp;VLOOKUP(F41,Sheet2!$D$1:$E$99,2,FALSE)&amp;"'"&amp;IF(G41&lt;&gt;"",", '"&amp; VLOOKUP(G41,Sheet2!$D$1:$E$99,2,FALSE) &amp;"'","")&amp;"]"&amp;IF(H41&lt;&gt;"", ", range: '"&amp;H41&amp;"'", "")&amp;IF(J41&lt;&gt;"", ", damage: '"&amp;J41&amp;"'", "")&amp;IF(L41&lt;&gt;"", ", capacity: '"&amp;L41&amp;"'", "")&amp;IF(M41&lt;&gt;"", ", cost: '"&amp;M41&amp;"'", "")&amp;", text: '"&amp;SUBSTITUTE(O41, CHAR(10), "\n")&amp;"'}"</f>
        <v>, '09-chikage-o-n-7': {megami: 'chikage', name: '泥濘', ruby: 'でいねい', baseType: 'normal', types: ['enhance'], capacity: '2', text: '【展開中】相手は基本動作《後退》と《離脱》を行えない。'}</v>
      </c>
    </row>
    <row r="42" spans="1:17" x14ac:dyDescent="0.15">
      <c r="A42" s="4" t="s">
        <v>162</v>
      </c>
      <c r="B42" s="4" t="s">
        <v>166</v>
      </c>
      <c r="C42" s="4" t="s">
        <v>179</v>
      </c>
      <c r="D42" s="4" t="s">
        <v>197</v>
      </c>
      <c r="E42" s="4" t="s">
        <v>19</v>
      </c>
      <c r="F42" s="4" t="s">
        <v>23</v>
      </c>
      <c r="M42" s="4" t="s">
        <v>120</v>
      </c>
      <c r="O42" s="4" t="s">
        <v>218</v>
      </c>
      <c r="Q42" s="3" t="str">
        <f>", '"&amp;A42&amp;"': {megami: '"&amp;B42&amp;"', name: '"&amp;C42&amp;"', ruby: '"&amp;D42&amp;"', baseType: '"&amp;VLOOKUP(E42,Sheet2!$A$1:$B$99,2,FALSE)&amp;"', types: ['"&amp;VLOOKUP(F42,Sheet2!$D$1:$E$99,2,FALSE)&amp;"'"&amp;IF(G42&lt;&gt;"",", '"&amp; VLOOKUP(G42,Sheet2!$D$1:$E$99,2,FALSE) &amp;"'","")&amp;"]"&amp;IF(H42&lt;&gt;"", ", range: '"&amp;H42&amp;"'", "")&amp;IF(J42&lt;&gt;"", ", damage: '"&amp;J42&amp;"'", "")&amp;IF(L42&lt;&gt;"", ", capacity: '"&amp;L42&amp;"'", "")&amp;IF(M42&lt;&gt;"", ", cost: '"&amp;M42&amp;"'", "")&amp;", text: '"&amp;SUBSTITUTE(O42, CHAR(10), "\n")&amp;"'}"</f>
        <v>, '09-chikage-o-s-1': {megami: 'chikage', name: '滅灯の魂毒', ruby: 'ほろびのみたまどく', baseType: 'special', types: ['action'], cost: '3', text: '毒袋から「滅灯毒」を1枚を選び、そのカードを相手の山札の一番上に置く。'}</v>
      </c>
    </row>
    <row r="43" spans="1:17" x14ac:dyDescent="0.15">
      <c r="A43" s="4" t="s">
        <v>163</v>
      </c>
      <c r="B43" s="4" t="s">
        <v>166</v>
      </c>
      <c r="C43" s="4" t="s">
        <v>180</v>
      </c>
      <c r="D43" s="4" t="s">
        <v>198</v>
      </c>
      <c r="E43" s="4" t="s">
        <v>19</v>
      </c>
      <c r="F43" s="4" t="s">
        <v>52</v>
      </c>
      <c r="G43" s="4" t="s">
        <v>28</v>
      </c>
      <c r="L43" s="4" t="s">
        <v>88</v>
      </c>
      <c r="M43" s="4" t="s">
        <v>65</v>
      </c>
      <c r="O43" s="4" t="s">
        <v>219</v>
      </c>
      <c r="Q43" s="3" t="str">
        <f>", '"&amp;A43&amp;"': {megami: '"&amp;B43&amp;"', name: '"&amp;C43&amp;"', ruby: '"&amp;D43&amp;"', baseType: '"&amp;VLOOKUP(E43,Sheet2!$A$1:$B$99,2,FALSE)&amp;"', types: ['"&amp;VLOOKUP(F43,Sheet2!$D$1:$E$99,2,FALSE)&amp;"'"&amp;IF(G43&lt;&gt;"",", '"&amp; VLOOKUP(G43,Sheet2!$D$1:$E$99,2,FALSE) &amp;"'","")&amp;"]"&amp;IF(H43&lt;&gt;"", ", range: '"&amp;H43&amp;"'", "")&amp;IF(J43&lt;&gt;"", ", damage: '"&amp;J43&amp;"'", "")&amp;IF(L43&lt;&gt;"", ", capacity: '"&amp;L43&amp;"'", "")&amp;IF(M43&lt;&gt;"", ", cost: '"&amp;M43&amp;"'", "")&amp;", text: '"&amp;SUBSTITUTE(O43, CHAR(10), "\n")&amp;"'}"</f>
        <v>, '09-chikage-o-s-2': {megami: 'chikage', name: '叛旗の纏毒', ruby: 'はんきのまといどく', baseType: 'special', types: ['enhance', 'reaction'], capacity: '5', cost: '2', text: '【展開中】相手によるオーラへのダメージかライフへのダメージのどちらかが「-」である《攻撃》は打ち消される。'}</v>
      </c>
    </row>
    <row r="44" spans="1:17" x14ac:dyDescent="0.15">
      <c r="A44" s="4" t="s">
        <v>164</v>
      </c>
      <c r="B44" s="4" t="s">
        <v>166</v>
      </c>
      <c r="C44" s="4" t="s">
        <v>181</v>
      </c>
      <c r="D44" s="4" t="s">
        <v>199</v>
      </c>
      <c r="E44" s="4" t="s">
        <v>19</v>
      </c>
      <c r="F44" s="4" t="s">
        <v>8</v>
      </c>
      <c r="H44" s="4" t="s">
        <v>189</v>
      </c>
      <c r="I44" s="4" t="s">
        <v>189</v>
      </c>
      <c r="J44" s="2" t="s">
        <v>209</v>
      </c>
      <c r="K44" s="4" t="s">
        <v>189</v>
      </c>
      <c r="M44" s="4" t="s">
        <v>66</v>
      </c>
      <c r="O44" s="4" t="s">
        <v>220</v>
      </c>
      <c r="Q44" s="3" t="str">
        <f>", '"&amp;A44&amp;"': {megami: '"&amp;B44&amp;"', name: '"&amp;C44&amp;"', ruby: '"&amp;D44&amp;"', baseType: '"&amp;VLOOKUP(E44,Sheet2!$A$1:$B$99,2,FALSE)&amp;"', types: ['"&amp;VLOOKUP(F44,Sheet2!$D$1:$E$99,2,FALSE)&amp;"'"&amp;IF(G44&lt;&gt;"",", '"&amp; VLOOKUP(G44,Sheet2!$D$1:$E$99,2,FALSE) &amp;"'","")&amp;"]"&amp;IF(H44&lt;&gt;"", ", range: '"&amp;H44&amp;"'", "")&amp;IF(J44&lt;&gt;"", ", damage: '"&amp;J44&amp;"'", "")&amp;IF(L44&lt;&gt;"", ", capacity: '"&amp;L44&amp;"'", "")&amp;IF(M44&lt;&gt;"", ", cost: '"&amp;M44&amp;"'", "")&amp;", text: '"&amp;SUBSTITUTE(O44, CHAR(10), "\n")&amp;"'}"</f>
        <v>, '09-chikage-o-s-3': {megami: 'chikage', name: '流転の霞毒', ruby: 'るてんのかすみどく', baseType: 'special', types: ['attack'], range: '3-7', damage: '1/2', cost: '1', text: '再起：相手の手札が2枚以上ある。'}</v>
      </c>
    </row>
    <row r="45" spans="1:17" ht="48" x14ac:dyDescent="0.15">
      <c r="A45" s="4" t="s">
        <v>165</v>
      </c>
      <c r="B45" s="4" t="s">
        <v>166</v>
      </c>
      <c r="C45" s="4" t="s">
        <v>182</v>
      </c>
      <c r="D45" s="4" t="s">
        <v>200</v>
      </c>
      <c r="E45" s="4" t="s">
        <v>19</v>
      </c>
      <c r="F45" s="4" t="s">
        <v>52</v>
      </c>
      <c r="G45" s="4" t="s">
        <v>31</v>
      </c>
      <c r="L45" s="4" t="s">
        <v>100</v>
      </c>
      <c r="M45" s="4" t="s">
        <v>88</v>
      </c>
      <c r="O45" s="5" t="s">
        <v>221</v>
      </c>
      <c r="Q45" s="3" t="str">
        <f>", '"&amp;A45&amp;"': {megami: '"&amp;B45&amp;"', name: '"&amp;C45&amp;"', ruby: '"&amp;D45&amp;"', baseType: '"&amp;VLOOKUP(E45,Sheet2!$A$1:$B$99,2,FALSE)&amp;"', types: ['"&amp;VLOOKUP(F45,Sheet2!$D$1:$E$99,2,FALSE)&amp;"'"&amp;IF(G45&lt;&gt;"",", '"&amp; VLOOKUP(G45,Sheet2!$D$1:$E$99,2,FALSE) &amp;"'","")&amp;"]"&amp;IF(H45&lt;&gt;"", ", range: '"&amp;H45&amp;"'", "")&amp;IF(J45&lt;&gt;"", ", damage: '"&amp;J45&amp;"'", "")&amp;IF(L45&lt;&gt;"", ", capacity: '"&amp;L45&amp;"'", "")&amp;IF(M45&lt;&gt;"", ", cost: '"&amp;M45&amp;"'", "")&amp;", text: '"&amp;SUBSTITUTE(O45, CHAR(10), "\n")&amp;"'}"</f>
        <v>, '09-chikage-o-s-4': {megami: 'chikage', name: '闇昏千影の生きる道', ruby: 'やみくらちかげのいきるみち', baseType: 'special', types: ['enhance', 'fullpower'], capacity: '4', cost: '5', text: '【展開中】あなたが1以上のライフへのダメージを受けた時、このカードの上の桜花結晶は全てダストに送られ、このカードは未使用に戻る。 \n(破棄時効果は失敗する) \n【破棄時】あなたの他の切札が全て使用済ならば、あなたは勝利する。'}</v>
      </c>
    </row>
    <row r="46" spans="1:17" ht="48" x14ac:dyDescent="0.15">
      <c r="A46" s="4" t="s">
        <v>167</v>
      </c>
      <c r="B46" s="4" t="s">
        <v>166</v>
      </c>
      <c r="C46" s="4" t="s">
        <v>183</v>
      </c>
      <c r="D46" s="4" t="s">
        <v>201</v>
      </c>
      <c r="E46" s="4" t="s">
        <v>205</v>
      </c>
      <c r="F46" s="4" t="s">
        <v>23</v>
      </c>
      <c r="O46" s="5" t="s">
        <v>222</v>
      </c>
      <c r="Q46" s="3" t="str">
        <f>", '"&amp;A46&amp;"': {megami: '"&amp;B46&amp;"', name: '"&amp;C46&amp;"', ruby: '"&amp;D46&amp;"', baseType: '"&amp;VLOOKUP(E46,Sheet2!$A$1:$B$99,2,FALSE)&amp;"', types: ['"&amp;VLOOKUP(F46,Sheet2!$D$1:$E$99,2,FALSE)&amp;"'"&amp;IF(G46&lt;&gt;"",", '"&amp; VLOOKUP(G46,Sheet2!$D$1:$E$99,2,FALSE) &amp;"'","")&amp;"]"&amp;IF(H46&lt;&gt;"", ", range: '"&amp;H46&amp;"'", "")&amp;IF(J46&lt;&gt;"", ", damage: '"&amp;J46&amp;"'", "")&amp;IF(L46&lt;&gt;"", ", capacity: '"&amp;L46&amp;"'", "")&amp;IF(M46&lt;&gt;"", ", cost: '"&amp;M46&amp;"'", "")&amp;", text: '"&amp;SUBSTITUTE(O46, CHAR(10), "\n")&amp;"'}"</f>
        <v>, '09-chikage-o-p-1': {megami: 'chikage', name: '麻痺毒', ruby: 'まひどく', baseType: 'extra', types: ['action'], text: '毒（このカードは伏せ札にできない） \n【常時】このターン中にあなたが基本動作を行ったならば、このカードは使用できない。 \nこのカードを相手の毒袋に戻す。その後、このフェイズを終了する。'}</v>
      </c>
    </row>
    <row r="47" spans="1:17" ht="36" x14ac:dyDescent="0.15">
      <c r="A47" s="4" t="s">
        <v>168</v>
      </c>
      <c r="B47" s="4" t="s">
        <v>166</v>
      </c>
      <c r="C47" s="4" t="s">
        <v>184</v>
      </c>
      <c r="D47" s="4" t="s">
        <v>202</v>
      </c>
      <c r="E47" s="4" t="s">
        <v>205</v>
      </c>
      <c r="F47" s="4" t="s">
        <v>23</v>
      </c>
      <c r="O47" s="5" t="s">
        <v>223</v>
      </c>
      <c r="Q47" s="3" t="str">
        <f>", '"&amp;A47&amp;"': {megami: '"&amp;B47&amp;"', name: '"&amp;C47&amp;"', ruby: '"&amp;D47&amp;"', baseType: '"&amp;VLOOKUP(E47,Sheet2!$A$1:$B$99,2,FALSE)&amp;"', types: ['"&amp;VLOOKUP(F47,Sheet2!$D$1:$E$99,2,FALSE)&amp;"'"&amp;IF(G47&lt;&gt;"",", '"&amp; VLOOKUP(G47,Sheet2!$D$1:$E$99,2,FALSE) &amp;"'","")&amp;"]"&amp;IF(H47&lt;&gt;"", ", range: '"&amp;H47&amp;"'", "")&amp;IF(J47&lt;&gt;"", ", damage: '"&amp;J47&amp;"'", "")&amp;IF(L47&lt;&gt;"", ", capacity: '"&amp;L47&amp;"'", "")&amp;IF(M47&lt;&gt;"", ", cost: '"&amp;M47&amp;"'", "")&amp;", text: '"&amp;SUBSTITUTE(O47, CHAR(10), "\n")&amp;"'}"</f>
        <v>, '09-chikage-o-p-2': {megami: 'chikage', name: '幻覚毒', ruby: 'げんかくどく', baseType: 'extra', types: ['action'], text: '毒（このカードは伏せ札にできない） \nこのカードを相手の毒袋に戻す。 \n自フレア→ダスト：2'}</v>
      </c>
    </row>
    <row r="48" spans="1:17" ht="36" x14ac:dyDescent="0.15">
      <c r="A48" s="4" t="s">
        <v>169</v>
      </c>
      <c r="B48" s="4" t="s">
        <v>166</v>
      </c>
      <c r="C48" s="4" t="s">
        <v>185</v>
      </c>
      <c r="D48" s="4" t="s">
        <v>203</v>
      </c>
      <c r="E48" s="4" t="s">
        <v>205</v>
      </c>
      <c r="F48" s="4" t="s">
        <v>52</v>
      </c>
      <c r="L48" s="4" t="s">
        <v>120</v>
      </c>
      <c r="O48" s="5" t="s">
        <v>224</v>
      </c>
      <c r="Q48" s="3" t="str">
        <f>", '"&amp;A48&amp;"': {megami: '"&amp;B48&amp;"', name: '"&amp;C48&amp;"', ruby: '"&amp;D48&amp;"', baseType: '"&amp;VLOOKUP(E48,Sheet2!$A$1:$B$99,2,FALSE)&amp;"', types: ['"&amp;VLOOKUP(F48,Sheet2!$D$1:$E$99,2,FALSE)&amp;"'"&amp;IF(G48&lt;&gt;"",", '"&amp; VLOOKUP(G48,Sheet2!$D$1:$E$99,2,FALSE) &amp;"'","")&amp;"]"&amp;IF(H48&lt;&gt;"", ", range: '"&amp;H48&amp;"'", "")&amp;IF(J48&lt;&gt;"", ", damage: '"&amp;J48&amp;"'", "")&amp;IF(L48&lt;&gt;"", ", capacity: '"&amp;L48&amp;"'", "")&amp;IF(M48&lt;&gt;"", ", cost: '"&amp;M48&amp;"'", "")&amp;", text: '"&amp;SUBSTITUTE(O48, CHAR(10), "\n")&amp;"'}"</f>
        <v>, '09-chikage-o-p-3': {megami: 'chikage', name: '弛緩毒', ruby: 'しかんどく', baseType: 'extra', types: ['enhance'], capacity: '3', text: '毒（このカードは伏せ札にできない） \n【展開中】あなたは《攻撃》カードを使用できない。 \n【破棄時】このカードを相手の毒袋に戻す。'}</v>
      </c>
    </row>
    <row r="49" spans="1:18" ht="24" x14ac:dyDescent="0.15">
      <c r="A49" s="4" t="s">
        <v>170</v>
      </c>
      <c r="B49" s="4" t="s">
        <v>166</v>
      </c>
      <c r="C49" s="4" t="s">
        <v>186</v>
      </c>
      <c r="D49" s="4" t="s">
        <v>204</v>
      </c>
      <c r="E49" s="4" t="s">
        <v>205</v>
      </c>
      <c r="F49" s="4" t="s">
        <v>23</v>
      </c>
      <c r="O49" s="5" t="s">
        <v>225</v>
      </c>
      <c r="Q49" s="3" t="str">
        <f>", '"&amp;A49&amp;"': {megami: '"&amp;B49&amp;"', name: '"&amp;C49&amp;"', ruby: '"&amp;D49&amp;"', baseType: '"&amp;VLOOKUP(E49,Sheet2!$A$1:$B$99,2,FALSE)&amp;"', types: ['"&amp;VLOOKUP(F49,Sheet2!$D$1:$E$99,2,FALSE)&amp;"'"&amp;IF(G49&lt;&gt;"",", '"&amp; VLOOKUP(G49,Sheet2!$D$1:$E$99,2,FALSE) &amp;"'","")&amp;"]"&amp;IF(H49&lt;&gt;"", ", range: '"&amp;H49&amp;"'", "")&amp;IF(J49&lt;&gt;"", ", damage: '"&amp;J49&amp;"'", "")&amp;IF(L49&lt;&gt;"", ", capacity: '"&amp;L49&amp;"'", "")&amp;IF(M49&lt;&gt;"", ", cost: '"&amp;M49&amp;"'", "")&amp;", text: '"&amp;SUBSTITUTE(O49, CHAR(10), "\n")&amp;"'}"</f>
        <v>, '09-chikage-o-p-4': {megami: 'chikage', name: '滅灯毒', ruby: 'ほろびどく', baseType: 'extra', types: ['action'], text: '毒（このカードは伏せ札にできない） \n自オーラ→ダスト：3'}</v>
      </c>
    </row>
    <row r="61" spans="1:18" x14ac:dyDescent="0.15">
      <c r="D61" s="4" t="s">
        <v>114</v>
      </c>
      <c r="E61" s="4" t="s">
        <v>229</v>
      </c>
      <c r="F61" s="4" t="s">
        <v>8</v>
      </c>
      <c r="G61" s="4" t="s">
        <v>44</v>
      </c>
      <c r="H61" s="4" t="s">
        <v>230</v>
      </c>
      <c r="I61" s="4" t="s">
        <v>230</v>
      </c>
      <c r="J61" s="2" t="s">
        <v>231</v>
      </c>
      <c r="K61" s="4" t="s">
        <v>230</v>
      </c>
      <c r="L61" s="4" t="s">
        <v>120</v>
      </c>
      <c r="M61" s="4" t="s">
        <v>66</v>
      </c>
      <c r="N61" s="4" t="s">
        <v>44</v>
      </c>
      <c r="O61" s="4" t="s">
        <v>44</v>
      </c>
      <c r="P61" s="4" t="s">
        <v>230</v>
      </c>
      <c r="R61" s="1" t="s">
        <v>45</v>
      </c>
    </row>
    <row r="62" spans="1:18" x14ac:dyDescent="0.15">
      <c r="H62" s="4" t="s">
        <v>232</v>
      </c>
      <c r="I62" s="4" t="s">
        <v>232</v>
      </c>
      <c r="J62" s="2" t="s">
        <v>233</v>
      </c>
      <c r="K62" s="4" t="s">
        <v>232</v>
      </c>
      <c r="L62" s="4" t="s">
        <v>66</v>
      </c>
      <c r="M62" s="4" t="s">
        <v>65</v>
      </c>
      <c r="P62" s="4" t="s">
        <v>232</v>
      </c>
    </row>
    <row r="63" spans="1:18" x14ac:dyDescent="0.15">
      <c r="D63" s="4" t="s">
        <v>117</v>
      </c>
      <c r="E63" s="4" t="s">
        <v>234</v>
      </c>
      <c r="F63" s="4" t="s">
        <v>8</v>
      </c>
      <c r="G63" s="4" t="s">
        <v>44</v>
      </c>
      <c r="H63" s="4" t="s">
        <v>230</v>
      </c>
      <c r="I63" s="4" t="s">
        <v>230</v>
      </c>
      <c r="J63" s="2" t="s">
        <v>235</v>
      </c>
      <c r="K63" s="4" t="s">
        <v>230</v>
      </c>
      <c r="L63" s="4" t="s">
        <v>66</v>
      </c>
      <c r="M63" s="4" t="s">
        <v>66</v>
      </c>
      <c r="N63" s="4" t="s">
        <v>44</v>
      </c>
      <c r="O63" s="4" t="s">
        <v>44</v>
      </c>
      <c r="P63" s="4" t="s">
        <v>230</v>
      </c>
      <c r="Q63" s="1" t="s">
        <v>280</v>
      </c>
      <c r="R63" s="1" t="s">
        <v>45</v>
      </c>
    </row>
    <row r="64" spans="1:18" x14ac:dyDescent="0.15">
      <c r="H64" s="4" t="s">
        <v>232</v>
      </c>
      <c r="I64" s="4" t="s">
        <v>232</v>
      </c>
      <c r="J64" s="2" t="s">
        <v>233</v>
      </c>
      <c r="K64" s="4" t="s">
        <v>232</v>
      </c>
      <c r="L64" s="4" t="s">
        <v>66</v>
      </c>
      <c r="M64" s="4" t="s">
        <v>66</v>
      </c>
      <c r="P64" s="4" t="s">
        <v>232</v>
      </c>
    </row>
    <row r="65" spans="4:18" x14ac:dyDescent="0.15">
      <c r="D65" s="4" t="s">
        <v>64</v>
      </c>
      <c r="E65" s="4" t="s">
        <v>236</v>
      </c>
      <c r="F65" s="4" t="s">
        <v>8</v>
      </c>
      <c r="G65" s="4" t="s">
        <v>44</v>
      </c>
      <c r="H65" s="4" t="s">
        <v>230</v>
      </c>
      <c r="I65" s="4" t="s">
        <v>230</v>
      </c>
      <c r="J65" s="2" t="s">
        <v>237</v>
      </c>
      <c r="K65" s="4" t="s">
        <v>230</v>
      </c>
      <c r="L65" s="4" t="s">
        <v>66</v>
      </c>
      <c r="M65" s="4" t="s">
        <v>66</v>
      </c>
      <c r="N65" s="4" t="s">
        <v>44</v>
      </c>
      <c r="O65" s="4" t="s">
        <v>44</v>
      </c>
      <c r="P65" s="4" t="s">
        <v>230</v>
      </c>
      <c r="Q65" s="1" t="s">
        <v>238</v>
      </c>
      <c r="R65" s="1" t="s">
        <v>45</v>
      </c>
    </row>
    <row r="66" spans="4:18" x14ac:dyDescent="0.15">
      <c r="H66" s="4" t="s">
        <v>232</v>
      </c>
      <c r="I66" s="4" t="s">
        <v>232</v>
      </c>
      <c r="J66" s="2" t="s">
        <v>233</v>
      </c>
      <c r="K66" s="4" t="s">
        <v>232</v>
      </c>
      <c r="L66" s="4" t="s">
        <v>66</v>
      </c>
      <c r="M66" s="4" t="s">
        <v>66</v>
      </c>
      <c r="P66" s="4" t="s">
        <v>232</v>
      </c>
      <c r="Q66" s="1" t="s">
        <v>239</v>
      </c>
    </row>
    <row r="67" spans="4:18" x14ac:dyDescent="0.15">
      <c r="D67" s="4" t="s">
        <v>46</v>
      </c>
      <c r="E67" s="4" t="s">
        <v>240</v>
      </c>
      <c r="F67" s="4" t="s">
        <v>8</v>
      </c>
      <c r="G67" s="4" t="s">
        <v>31</v>
      </c>
      <c r="H67" s="4" t="s">
        <v>230</v>
      </c>
      <c r="I67" s="4" t="s">
        <v>230</v>
      </c>
      <c r="J67" s="2" t="s">
        <v>231</v>
      </c>
      <c r="K67" s="4" t="s">
        <v>230</v>
      </c>
      <c r="L67" s="4" t="s">
        <v>88</v>
      </c>
      <c r="M67" s="4" t="s">
        <v>44</v>
      </c>
      <c r="N67" s="4" t="s">
        <v>44</v>
      </c>
      <c r="O67" s="4" t="s">
        <v>44</v>
      </c>
      <c r="P67" s="4" t="s">
        <v>230</v>
      </c>
      <c r="R67" s="1" t="s">
        <v>45</v>
      </c>
    </row>
    <row r="68" spans="4:18" x14ac:dyDescent="0.15">
      <c r="H68" s="4" t="s">
        <v>232</v>
      </c>
      <c r="I68" s="4" t="s">
        <v>232</v>
      </c>
      <c r="J68" s="2" t="s">
        <v>233</v>
      </c>
      <c r="K68" s="4" t="s">
        <v>232</v>
      </c>
      <c r="L68" s="4" t="s">
        <v>44</v>
      </c>
      <c r="M68" s="4" t="s">
        <v>65</v>
      </c>
      <c r="P68" s="4" t="s">
        <v>232</v>
      </c>
    </row>
    <row r="69" spans="4:18" x14ac:dyDescent="0.15">
      <c r="D69" s="4" t="s">
        <v>48</v>
      </c>
      <c r="E69" s="4" t="s">
        <v>241</v>
      </c>
      <c r="F69" s="4" t="s">
        <v>23</v>
      </c>
      <c r="G69" s="4" t="s">
        <v>44</v>
      </c>
      <c r="H69" s="4" t="s">
        <v>44</v>
      </c>
      <c r="I69" s="4" t="s">
        <v>44</v>
      </c>
      <c r="J69" s="2" t="s">
        <v>44</v>
      </c>
      <c r="K69" s="4" t="s">
        <v>44</v>
      </c>
      <c r="L69" s="4" t="s">
        <v>44</v>
      </c>
      <c r="M69" s="4" t="s">
        <v>44</v>
      </c>
      <c r="N69" s="4" t="s">
        <v>44</v>
      </c>
      <c r="O69" s="4" t="s">
        <v>44</v>
      </c>
      <c r="P69" s="4" t="s">
        <v>44</v>
      </c>
      <c r="Q69" s="1" t="s">
        <v>292</v>
      </c>
      <c r="R69" s="1" t="s">
        <v>45</v>
      </c>
    </row>
    <row r="70" spans="4:18" x14ac:dyDescent="0.15">
      <c r="D70" s="4" t="s">
        <v>50</v>
      </c>
      <c r="E70" s="4" t="s">
        <v>242</v>
      </c>
      <c r="F70" s="4" t="s">
        <v>23</v>
      </c>
      <c r="G70" s="4" t="s">
        <v>28</v>
      </c>
      <c r="H70" s="4" t="s">
        <v>230</v>
      </c>
      <c r="I70" s="4" t="s">
        <v>230</v>
      </c>
      <c r="J70" s="2" t="s">
        <v>44</v>
      </c>
      <c r="K70" s="4" t="s">
        <v>230</v>
      </c>
      <c r="L70" s="4" t="s">
        <v>44</v>
      </c>
      <c r="M70" s="4" t="s">
        <v>44</v>
      </c>
      <c r="N70" s="4" t="s">
        <v>44</v>
      </c>
      <c r="O70" s="4" t="s">
        <v>44</v>
      </c>
      <c r="P70" s="4" t="s">
        <v>230</v>
      </c>
      <c r="Q70" s="1" t="s">
        <v>243</v>
      </c>
      <c r="R70" s="1" t="s">
        <v>45</v>
      </c>
    </row>
    <row r="71" spans="4:18" x14ac:dyDescent="0.15">
      <c r="H71" s="4" t="s">
        <v>232</v>
      </c>
      <c r="I71" s="4" t="s">
        <v>232</v>
      </c>
      <c r="K71" s="4" t="s">
        <v>232</v>
      </c>
      <c r="P71" s="4" t="s">
        <v>232</v>
      </c>
      <c r="Q71" s="1" t="s">
        <v>244</v>
      </c>
    </row>
    <row r="72" spans="4:18" x14ac:dyDescent="0.15">
      <c r="D72" s="4" t="s">
        <v>53</v>
      </c>
      <c r="E72" s="4" t="s">
        <v>245</v>
      </c>
      <c r="F72" s="4" t="s">
        <v>52</v>
      </c>
      <c r="G72" s="4" t="s">
        <v>44</v>
      </c>
      <c r="H72" s="4" t="s">
        <v>44</v>
      </c>
      <c r="I72" s="4" t="s">
        <v>44</v>
      </c>
      <c r="J72" s="2" t="s">
        <v>44</v>
      </c>
      <c r="K72" s="4" t="s">
        <v>44</v>
      </c>
      <c r="L72" s="4" t="s">
        <v>44</v>
      </c>
      <c r="M72" s="4" t="s">
        <v>44</v>
      </c>
      <c r="N72" s="4" t="s">
        <v>65</v>
      </c>
      <c r="O72" s="4" t="s">
        <v>44</v>
      </c>
      <c r="P72" s="4" t="s">
        <v>44</v>
      </c>
      <c r="Q72" s="1" t="s">
        <v>246</v>
      </c>
      <c r="R72" s="1" t="s">
        <v>45</v>
      </c>
    </row>
    <row r="73" spans="4:18" x14ac:dyDescent="0.15">
      <c r="Q73" s="1" t="s">
        <v>247</v>
      </c>
    </row>
    <row r="74" spans="4:18" x14ac:dyDescent="0.15">
      <c r="D74" s="4" t="s">
        <v>55</v>
      </c>
      <c r="E74" s="4" t="s">
        <v>248</v>
      </c>
      <c r="F74" s="4" t="s">
        <v>8</v>
      </c>
      <c r="G74" s="4" t="s">
        <v>44</v>
      </c>
      <c r="H74" s="4" t="s">
        <v>230</v>
      </c>
      <c r="I74" s="4" t="s">
        <v>230</v>
      </c>
      <c r="J74" s="2" t="s">
        <v>249</v>
      </c>
      <c r="K74" s="4" t="s">
        <v>230</v>
      </c>
      <c r="L74" s="4" t="s">
        <v>120</v>
      </c>
      <c r="M74" s="4" t="s">
        <v>66</v>
      </c>
      <c r="N74" s="4" t="s">
        <v>44</v>
      </c>
      <c r="O74" s="4" t="s">
        <v>65</v>
      </c>
      <c r="P74" s="4" t="s">
        <v>230</v>
      </c>
      <c r="Q74" s="1" t="s">
        <v>250</v>
      </c>
      <c r="R74" s="1" t="s">
        <v>45</v>
      </c>
    </row>
    <row r="75" spans="4:18" x14ac:dyDescent="0.15">
      <c r="H75" s="4" t="s">
        <v>232</v>
      </c>
      <c r="I75" s="4" t="s">
        <v>232</v>
      </c>
      <c r="J75" s="2" t="s">
        <v>251</v>
      </c>
      <c r="K75" s="4" t="s">
        <v>232</v>
      </c>
      <c r="L75" s="4" t="s">
        <v>252</v>
      </c>
      <c r="M75" s="4" t="s">
        <v>252</v>
      </c>
      <c r="P75" s="4" t="s">
        <v>232</v>
      </c>
    </row>
    <row r="76" spans="4:18" x14ac:dyDescent="0.15">
      <c r="D76" s="4" t="s">
        <v>58</v>
      </c>
      <c r="E76" s="4" t="s">
        <v>253</v>
      </c>
      <c r="F76" s="4" t="s">
        <v>8</v>
      </c>
      <c r="G76" s="4" t="s">
        <v>44</v>
      </c>
      <c r="H76" s="4" t="s">
        <v>232</v>
      </c>
      <c r="I76" s="4" t="s">
        <v>232</v>
      </c>
      <c r="J76" s="2" t="s">
        <v>231</v>
      </c>
      <c r="K76" s="4" t="s">
        <v>232</v>
      </c>
      <c r="L76" s="4" t="s">
        <v>252</v>
      </c>
      <c r="M76" s="4" t="s">
        <v>252</v>
      </c>
      <c r="N76" s="4" t="s">
        <v>44</v>
      </c>
      <c r="O76" s="4" t="s">
        <v>88</v>
      </c>
      <c r="P76" s="4" t="s">
        <v>232</v>
      </c>
      <c r="R76" s="1" t="s">
        <v>45</v>
      </c>
    </row>
    <row r="77" spans="4:18" x14ac:dyDescent="0.15">
      <c r="H77" s="4" t="s">
        <v>232</v>
      </c>
      <c r="I77" s="4" t="s">
        <v>232</v>
      </c>
      <c r="J77" s="2" t="s">
        <v>252</v>
      </c>
      <c r="K77" s="4" t="s">
        <v>232</v>
      </c>
      <c r="L77" s="4" t="s">
        <v>100</v>
      </c>
      <c r="M77" s="4" t="s">
        <v>88</v>
      </c>
      <c r="P77" s="4" t="s">
        <v>232</v>
      </c>
    </row>
    <row r="78" spans="4:18" x14ac:dyDescent="0.15">
      <c r="D78" s="4" t="s">
        <v>60</v>
      </c>
      <c r="E78" s="4" t="s">
        <v>254</v>
      </c>
      <c r="F78" s="4" t="s">
        <v>52</v>
      </c>
      <c r="G78" s="4" t="s">
        <v>31</v>
      </c>
      <c r="H78" s="4" t="s">
        <v>44</v>
      </c>
      <c r="I78" s="4" t="s">
        <v>44</v>
      </c>
      <c r="J78" s="2" t="s">
        <v>44</v>
      </c>
      <c r="K78" s="4" t="s">
        <v>44</v>
      </c>
      <c r="L78" s="4" t="s">
        <v>44</v>
      </c>
      <c r="M78" s="4" t="s">
        <v>44</v>
      </c>
      <c r="N78" s="4" t="s">
        <v>255</v>
      </c>
      <c r="O78" s="4" t="s">
        <v>120</v>
      </c>
      <c r="P78" s="4" t="s">
        <v>44</v>
      </c>
      <c r="Q78" s="1" t="s">
        <v>256</v>
      </c>
      <c r="R78" s="1" t="s">
        <v>45</v>
      </c>
    </row>
    <row r="79" spans="4:18" x14ac:dyDescent="0.15">
      <c r="D79" s="4" t="s">
        <v>62</v>
      </c>
      <c r="E79" s="4" t="s">
        <v>257</v>
      </c>
      <c r="F79" s="4" t="s">
        <v>23</v>
      </c>
      <c r="G79" s="4" t="s">
        <v>28</v>
      </c>
      <c r="H79" s="4" t="s">
        <v>44</v>
      </c>
      <c r="I79" s="4" t="s">
        <v>44</v>
      </c>
      <c r="J79" s="2" t="s">
        <v>44</v>
      </c>
      <c r="K79" s="4" t="s">
        <v>44</v>
      </c>
      <c r="L79" s="4" t="s">
        <v>44</v>
      </c>
      <c r="M79" s="4" t="s">
        <v>44</v>
      </c>
      <c r="N79" s="4" t="s">
        <v>44</v>
      </c>
      <c r="O79" s="4" t="s">
        <v>66</v>
      </c>
      <c r="P79" s="4" t="s">
        <v>44</v>
      </c>
      <c r="Q79" s="1" t="s">
        <v>258</v>
      </c>
      <c r="R79" s="1" t="s">
        <v>45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3.5" x14ac:dyDescent="0.15"/>
  <sheetData>
    <row r="1" spans="1:5" x14ac:dyDescent="0.15">
      <c r="A1" t="s">
        <v>7</v>
      </c>
      <c r="B1" t="s">
        <v>20</v>
      </c>
      <c r="D1" t="s">
        <v>9</v>
      </c>
      <c r="E1" t="s">
        <v>22</v>
      </c>
    </row>
    <row r="2" spans="1:5" x14ac:dyDescent="0.15">
      <c r="A2" t="s">
        <v>19</v>
      </c>
      <c r="B2" t="s">
        <v>21</v>
      </c>
      <c r="D2" t="s">
        <v>24</v>
      </c>
      <c r="E2" t="s">
        <v>25</v>
      </c>
    </row>
    <row r="3" spans="1:5" x14ac:dyDescent="0.15">
      <c r="A3" t="s">
        <v>205</v>
      </c>
      <c r="B3" t="s">
        <v>206</v>
      </c>
      <c r="D3" t="s">
        <v>26</v>
      </c>
      <c r="E3" t="s">
        <v>27</v>
      </c>
    </row>
    <row r="4" spans="1:5" x14ac:dyDescent="0.15">
      <c r="D4" t="s">
        <v>29</v>
      </c>
      <c r="E4" t="s">
        <v>30</v>
      </c>
    </row>
    <row r="5" spans="1:5" x14ac:dyDescent="0.15">
      <c r="D5" t="s">
        <v>32</v>
      </c>
      <c r="E5" t="s">
        <v>33</v>
      </c>
    </row>
    <row r="6" spans="1:5" x14ac:dyDescent="0.15">
      <c r="D6" t="s">
        <v>70</v>
      </c>
      <c r="E6" t="s">
        <v>71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2018-08-26T16:25:01Z</dcterms:created>
  <dcterms:modified xsi:type="dcterms:W3CDTF">2018-09-02T12:58:25Z</dcterms:modified>
</cp:coreProperties>
</file>