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V163" i="1" l="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79" i="1" l="1"/>
  <c r="V78" i="1"/>
  <c r="V77" i="1"/>
  <c r="V76" i="1"/>
  <c r="V75" i="1"/>
  <c r="V74" i="1"/>
  <c r="V73" i="1"/>
  <c r="V72" i="1"/>
  <c r="V71" i="1"/>
  <c r="V70" i="1"/>
  <c r="V69" i="1"/>
</calcChain>
</file>

<file path=xl/sharedStrings.xml><?xml version="1.0" encoding="utf-8"?>
<sst xmlns="http://schemas.openxmlformats.org/spreadsheetml/2006/main" count="1495" uniqueCount="869">
  <si>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</si>
  <si>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</si>
  <si>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</si>
  <si>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</si>
  <si>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</si>
  <si>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</si>
  <si>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</si>
  <si>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</si>
  <si>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</si>
  <si>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</si>
  <si>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</si>
  <si>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</si>
  <si>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</si>
  <si>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</si>
  <si>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</si>
  <si>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</si>
  <si>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</si>
  <si>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</si>
  <si>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</si>
  <si>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</si>
  <si>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</si>
  <si>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</si>
  <si>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</si>
  <si>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</si>
  <si>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</si>
  <si>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</si>
  <si>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</si>
  <si>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</si>
  <si>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</si>
  <si>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</si>
  <si>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</si>
  <si>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</si>
  <si>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</si>
  <si>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</si>
  <si>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</si>
  <si>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</si>
  <si>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</si>
  <si>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</si>
  <si>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</si>
  <si>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</si>
  <si>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</si>
  <si>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</si>
  <si>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</si>
  <si>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</si>
  <si>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</si>
  <si>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</si>
  <si>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</si>
  <si>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</si>
  <si>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</si>
  <si>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</si>
  <si>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</si>
  <si>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</si>
  <si>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</si>
  <si>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</si>
  <si>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</si>
  <si>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</si>
  <si>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</si>
  <si>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</si>
  <si>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</si>
  <si>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</si>
  <si>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</si>
  <si>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</si>
  <si>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</si>
  <si>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</si>
  <si>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</si>
  <si>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</si>
  <si>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</si>
  <si>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</si>
  <si>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</si>
  <si>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</si>
  <si>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</si>
  <si>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</si>
  <si>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</si>
  <si>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</si>
  <si>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</si>
  <si>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</si>
  <si>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</si>
  <si>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</si>
  <si>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</si>
  <si>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</si>
  <si>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</si>
  <si>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</si>
  <si>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</si>
  <si>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</si>
  <si>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</si>
  <si>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</si>
  <si>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</si>
  <si>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</si>
  <si>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</si>
  <si>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</si>
  <si>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</si>
  <si>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</si>
  <si>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</si>
  <si>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</si>
  <si>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</si>
  <si>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</si>
  <si>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</si>
  <si>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</si>
  <si>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</si>
  <si>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</si>
  <si>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</si>
  <si>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</si>
  <si>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</si>
  <si>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</si>
  <si>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</si>
  <si>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</si>
  <si>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</si>
  <si>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</si>
  <si>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</si>
  <si>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</si>
  <si>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</si>
  <si>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</si>
  <si>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</si>
  <si>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</si>
  <si>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</si>
  <si>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</si>
  <si>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</si>
  <si>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</si>
  <si>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</si>
  <si>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</si>
  <si>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</si>
  <si>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</si>
  <si>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</si>
  <si>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</si>
  <si>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</si>
  <si>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</si>
  <si>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</si>
  <si>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</si>
  <si>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</si>
  <si>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</si>
  <si>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</si>
  <si>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</si>
  <si>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</si>
  <si>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</si>
  <si>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</si>
  <si>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</si>
  <si>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</si>
  <si>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</si>
  <si>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</si>
  <si>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</si>
  <si>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</si>
  <si>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</si>
  <si>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</si>
  <si>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</si>
  <si>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</si>
  <si>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</si>
  <si>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</si>
  <si>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</si>
  <si>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</si>
  <si>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</si>
  <si>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</si>
  <si>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</si>
  <si>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</si>
  <si>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</si>
  <si>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</si>
  <si>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</si>
  <si>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</si>
  <si>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</si>
  <si>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</si>
  <si>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</si>
  <si>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</si>
  <si>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</si>
  <si>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</si>
  <si>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</si>
  <si>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</si>
  <si>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</si>
  <si>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</si>
  <si>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</si>
  <si>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</si>
  <si>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</si>
  <si>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</si>
  <si>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</si>
  <si>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</si>
  <si>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</si>
  <si>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</si>
  <si>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</si>
  <si>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</si>
  <si>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</si>
  <si>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</si>
  <si>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</si>
  <si>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</si>
  <si>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</si>
  <si>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</si>
  <si>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</si>
  <si>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</si>
  <si>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</si>
  <si>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</si>
  <si>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</si>
  <si>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</si>
  <si>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</si>
  <si>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</si>
  <si>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</si>
  <si>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</si>
  <si>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</si>
  <si>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</si>
  <si>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</si>
  <si>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</si>
  <si>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</si>
  <si>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</si>
  <si>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</si>
  <si>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</si>
  <si>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</si>
  <si>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</si>
  <si>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</si>
  <si>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</si>
  <si>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</si>
  <si>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</si>
  <si>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</si>
  <si>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</si>
  <si>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</si>
  <si>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</si>
  <si>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</si>
  <si>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</si>
  <si>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</si>
  <si>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</si>
  <si>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</si>
  <si>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</si>
  <si>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</si>
  <si>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</si>
  <si>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</si>
  <si>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</si>
  <si>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</si>
  <si>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</si>
  <si>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</si>
  <si>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</si>
  <si>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</si>
  <si>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</si>
  <si>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</si>
  <si>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</si>
  <si>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</si>
  <si>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</si>
  <si>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</si>
  <si>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</si>
  <si>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</si>
  <si>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</si>
  <si>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</si>
  <si>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</si>
  <si>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</si>
  <si>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</si>
  <si>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</si>
  <si>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</si>
  <si>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</si>
  <si>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</si>
  <si>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</si>
  <si>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</si>
  <si>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</si>
  <si>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</si>
  <si>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</si>
  <si>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</si>
  <si>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</si>
  <si>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</si>
  <si>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</si>
  <si>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</si>
  <si>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</si>
  <si>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</si>
  <si>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</si>
  <si>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</si>
  <si>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</si>
  <si>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</si>
  <si>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</si>
  <si>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</si>
  <si>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</si>
  <si>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</si>
  <si>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</si>
  <si>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</si>
  <si>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</si>
  <si>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</si>
  <si>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</si>
  <si>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</si>
  <si>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</si>
  <si>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</si>
  <si>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</si>
  <si>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</si>
  <si>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</si>
  <si>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</si>
  <si>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</si>
  <si>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</si>
  <si>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</si>
  <si>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</si>
  <si>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</si>
  <si>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</si>
  <si>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</si>
  <si>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</si>
  <si>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</si>
  <si>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</si>
  <si>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</si>
  <si>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</si>
  <si>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</si>
  <si>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</si>
  <si>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</si>
  <si>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</si>
  <si>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</si>
  <si>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</si>
  <si>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</si>
  <si>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</si>
  <si>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</si>
  <si>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</si>
  <si>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</si>
  <si>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</si>
  <si>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</si>
  <si>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</si>
  <si>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</si>
  <si>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</si>
  <si>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</si>
  <si>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</si>
  <si>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</si>
  <si>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</si>
  <si>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</si>
  <si>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</si>
  <si>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</si>
  <si>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</si>
  <si>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</si>
  <si>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</si>
  <si>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</si>
  <si>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</si>
  <si>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</si>
  <si>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</si>
  <si>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</si>
  <si>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</si>
  <si>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</si>
  <si>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</si>
  <si>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</si>
  <si>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</si>
  <si>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</si>
  <si>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</si>
  <si>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</si>
  <si>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</si>
  <si>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</si>
  <si>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</si>
  <si>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</si>
  <si>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</si>
  <si>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</si>
  <si>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</si>
  <si>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</si>
  <si>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</si>
  <si>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</si>
  <si>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</si>
  <si>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</si>
  <si>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</si>
  <si>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</si>
  <si>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</si>
  <si>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</si>
  <si>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</si>
  <si>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</si>
  <si>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</si>
  <si>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</si>
  <si>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</si>
  <si>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</si>
  <si>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</si>
  <si>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</si>
  <si>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</si>
  <si>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</si>
  <si>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</si>
  <si>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</si>
  <si>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</si>
  <si>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</si>
  <si>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</si>
  <si>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</si>
  <si>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</si>
  <si>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</si>
  <si>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</si>
  <si>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</si>
  <si>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</si>
  <si>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</si>
  <si>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</si>
  <si>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</si>
  <si>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</si>
  <si>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</si>
  <si>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</si>
  <si>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</si>
  <si>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</si>
  <si>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</si>
  <si>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</si>
  <si>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</si>
  <si>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</si>
  <si>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</si>
  <si>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</si>
  <si>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</si>
  <si>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</si>
  <si>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</si>
  <si>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</si>
  <si>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</si>
  <si>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</si>
  <si>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</si>
  <si>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</si>
  <si>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</si>
  <si>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</si>
  <si>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</si>
  <si>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</si>
  <si>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</si>
  <si>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</si>
  <si>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</si>
  <si>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</si>
  <si>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</si>
  <si>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</si>
  <si>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</si>
  <si>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</si>
  <si>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</si>
  <si>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</si>
  <si>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</si>
  <si>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</si>
  <si>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</si>
  <si>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</si>
  <si>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</si>
  <si>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</si>
  <si>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</si>
  <si>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</si>
  <si>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</si>
  <si>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</si>
  <si>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</si>
  <si>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</si>
  <si>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</si>
  <si>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</si>
  <si>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</si>
  <si>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</si>
  <si>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</si>
  <si>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</si>
  <si>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</si>
  <si>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</si>
  <si>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</si>
  <si>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</si>
  <si>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</si>
  <si>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</si>
  <si>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</si>
  <si>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</si>
  <si>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</si>
  <si>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</si>
  <si>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</si>
  <si>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</si>
  <si>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</si>
  <si>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</si>
  <si>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</si>
  <si>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</si>
  <si>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</si>
  <si>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</si>
  <si>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</si>
  <si>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</si>
  <si>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</si>
  <si>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</si>
  <si>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</si>
  <si>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</si>
  <si>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</si>
  <si>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</si>
  <si>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</si>
  <si>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</si>
  <si>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</si>
  <si>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</si>
  <si>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</si>
  <si>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</si>
  <si>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</si>
  <si>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</si>
  <si>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</si>
  <si>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</si>
  <si>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</si>
  <si>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</si>
  <si>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</si>
  <si>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</si>
  <si>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</si>
  <si>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</si>
  <si>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</si>
  <si>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</si>
  <si>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</si>
  <si>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</si>
  <si>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</si>
  <si>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</si>
  <si>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</si>
  <si>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</si>
  <si>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</si>
  <si>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</si>
  <si>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</si>
  <si>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</si>
  <si>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</si>
  <si>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</si>
  <si>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</si>
  <si>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</si>
  <si>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</si>
  <si>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</si>
  <si>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</si>
  <si>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</si>
  <si>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</si>
  <si>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</si>
  <si>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</si>
  <si>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</si>
  <si>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</si>
  <si>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</si>
  <si>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</si>
  <si>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</si>
  <si>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</si>
  <si>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</si>
  <si>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</si>
  <si>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</si>
  <si>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</si>
  <si>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</si>
  <si>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</si>
  <si>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</si>
  <si>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</si>
  <si>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</si>
  <si>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</si>
  <si>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</si>
  <si>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</si>
  <si>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</si>
  <si>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</si>
  <si>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</si>
  <si>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</si>
  <si>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</si>
  <si>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</si>
  <si>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</si>
  <si>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</si>
  <si>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</si>
  <si>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</si>
  <si>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</si>
  <si>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</si>
  <si>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</si>
  <si>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</si>
  <si>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</si>
  <si>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</si>
  <si>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</si>
  <si>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</si>
  <si>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</si>
  <si>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</si>
  <si>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</si>
  <si>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</si>
  <si>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</si>
  <si>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</si>
  <si>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</si>
  <si>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</si>
  <si>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</si>
  <si>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</si>
  <si>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</si>
  <si>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</si>
  <si>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</si>
  <si>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</si>
  <si>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</si>
  <si>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</si>
  <si>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</si>
  <si>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</si>
  <si>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</si>
  <si>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</si>
  <si>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</si>
  <si>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</si>
  <si>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</si>
  <si>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</si>
  <si>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</si>
  <si>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</si>
  <si>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対応した《攻撃》は+0/-1となる。</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</si>
  <si>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</si>
  <si>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</si>
  <si>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</si>
  <si>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</si>
  <si>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</si>
  <si>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</si>
  <si>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</si>
  <si>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</si>
  <si>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</si>
  <si>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</si>
  <si>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</si>
  <si>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</si>
  <si>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</si>
  <si>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</si>
  <si>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</si>
  <si>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</si>
  <si>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</si>
  <si>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</si>
  <si>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</si>
  <si>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</si>
  <si>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</si>
  <si>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</si>
  <si>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</si>
  <si>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</si>
  <si>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</si>
  <si>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</si>
  <si>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</si>
  <si>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</si>
  <si>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</si>
  <si>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</si>
  <si>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</si>
  <si>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</si>
  <si>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</si>
  <si>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</si>
  <si>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</si>
  <si>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</si>
  <si>
    <t>04-tokoyo-o-n-1</t>
    <phoneticPr fontId="1"/>
  </si>
  <si>
    <t>yurina</t>
    <phoneticPr fontId="1"/>
  </si>
  <si>
    <t>himika</t>
    <phoneticPr fontId="1"/>
  </si>
  <si>
    <t>saine</t>
    <phoneticPr fontId="1"/>
  </si>
  <si>
    <t>01-yurina-A1-n-1</t>
    <phoneticPr fontId="1"/>
  </si>
  <si>
    <t>乱打</t>
    <rPh sb="0" eb="2">
      <t>ランダ</t>
    </rPh>
    <phoneticPr fontId="1"/>
  </si>
  <si>
    <t>01-yurina-o-n-1</t>
    <phoneticPr fontId="1"/>
  </si>
  <si>
    <t>らんだ</t>
    <phoneticPr fontId="1"/>
  </si>
  <si>
    <t>攻撃</t>
    <phoneticPr fontId="1"/>
  </si>
  <si>
    <t>2</t>
    <phoneticPr fontId="1"/>
  </si>
  <si>
    <t>2/1</t>
    <phoneticPr fontId="1"/>
  </si>
  <si>
    <t>【常時】決死-あなたのライフが3以下ならば、この《攻撃》は+0/+2となり、対応不可を得る。</t>
    <phoneticPr fontId="1"/>
  </si>
  <si>
    <t>癇癪玉</t>
    <phoneticPr fontId="1"/>
  </si>
  <si>
    <t xml:space="preserve">かんしゃくだま </t>
    <phoneticPr fontId="1"/>
  </si>
  <si>
    <t>不完全浦波嵐</t>
    <phoneticPr fontId="1"/>
  </si>
  <si>
    <t>ふかんぜんうらなみあらし</t>
    <phoneticPr fontId="1"/>
  </si>
  <si>
    <t>攻撃</t>
    <phoneticPr fontId="1"/>
  </si>
  <si>
    <t>対応</t>
    <rPh sb="0" eb="2">
      <t>タイオウ</t>
    </rPh>
    <phoneticPr fontId="1"/>
  </si>
  <si>
    <t>付与</t>
    <phoneticPr fontId="1"/>
  </si>
  <si>
    <t>0-10</t>
    <phoneticPr fontId="1"/>
  </si>
  <si>
    <t>3/-</t>
    <phoneticPr fontId="1"/>
  </si>
  <si>
    <t>5</t>
    <phoneticPr fontId="1"/>
  </si>
  <si>
    <t>１</t>
    <phoneticPr fontId="1"/>
  </si>
  <si>
    <t>【攻撃後】対応した《攻撃》は-3/+0となる。</t>
    <phoneticPr fontId="1"/>
  </si>
  <si>
    <t>01-yurina-A1-n-6</t>
    <phoneticPr fontId="1"/>
  </si>
  <si>
    <t>01-yurina-A1-s-2</t>
    <phoneticPr fontId="1"/>
  </si>
  <si>
    <t>01-yurina-o-n-6</t>
    <phoneticPr fontId="1"/>
  </si>
  <si>
    <t>01-yurina-o-s-2</t>
    <phoneticPr fontId="1"/>
  </si>
  <si>
    <t>himika</t>
    <phoneticPr fontId="1"/>
  </si>
  <si>
    <t>氷の音</t>
    <phoneticPr fontId="1"/>
  </si>
  <si>
    <t>伴奏</t>
    <phoneticPr fontId="1"/>
  </si>
  <si>
    <t>二重奏:弾奏氷瞑</t>
    <phoneticPr fontId="1"/>
  </si>
  <si>
    <t>にじゅうそう:だんそうひょうめい</t>
    <phoneticPr fontId="1"/>
  </si>
  <si>
    <t>ひのね</t>
    <phoneticPr fontId="1"/>
  </si>
  <si>
    <t>ばんそう</t>
    <phoneticPr fontId="1"/>
  </si>
  <si>
    <t>4</t>
    <phoneticPr fontId="1"/>
  </si>
  <si>
    <t>2</t>
    <phoneticPr fontId="1"/>
  </si>
  <si>
    <t>02-saine-A1-s-2</t>
    <phoneticPr fontId="1"/>
  </si>
  <si>
    <t>02-saine-A1-n-6</t>
    <phoneticPr fontId="1"/>
  </si>
  <si>
    <t>02-saine-A1-n-3</t>
    <phoneticPr fontId="1"/>
  </si>
  <si>
    <t>02-saine-o-n-3</t>
    <phoneticPr fontId="1"/>
  </si>
  <si>
    <t>02-saine-o-n-6</t>
    <phoneticPr fontId="1"/>
  </si>
  <si>
    <t>02-saine-o-s-2</t>
    <phoneticPr fontId="1"/>
  </si>
  <si>
    <t>03-himika-A1-n-2</t>
    <phoneticPr fontId="1"/>
  </si>
  <si>
    <t>03-himika-A1-n-5</t>
    <phoneticPr fontId="1"/>
  </si>
  <si>
    <t>03-himika-o-n-2</t>
    <phoneticPr fontId="1"/>
  </si>
  <si>
    <t>03-himika-o-n-5</t>
    <phoneticPr fontId="1"/>
  </si>
  <si>
    <t>火炎流</t>
    <phoneticPr fontId="1"/>
  </si>
  <si>
    <t>殺意</t>
    <phoneticPr fontId="1"/>
  </si>
  <si>
    <t>炎天・紅緋弥香</t>
    <phoneticPr fontId="1"/>
  </si>
  <si>
    <t>かえんりゅう</t>
    <phoneticPr fontId="1"/>
  </si>
  <si>
    <t>さつい</t>
    <phoneticPr fontId="1"/>
  </si>
  <si>
    <t>えんてん・くれないひみか</t>
    <phoneticPr fontId="1"/>
  </si>
  <si>
    <t>攻撃</t>
    <rPh sb="0" eb="2">
      <t>コウゲキ</t>
    </rPh>
    <phoneticPr fontId="1"/>
  </si>
  <si>
    <t>全力</t>
    <rPh sb="0" eb="2">
      <t>ゼンリョク</t>
    </rPh>
    <phoneticPr fontId="1"/>
  </si>
  <si>
    <t>行動</t>
    <rPh sb="0" eb="2">
      <t>コウドウ</t>
    </rPh>
    <phoneticPr fontId="1"/>
  </si>
  <si>
    <t>1-3</t>
    <phoneticPr fontId="1"/>
  </si>
  <si>
    <t>0-6</t>
    <phoneticPr fontId="1"/>
  </si>
  <si>
    <t>2/1</t>
    <phoneticPr fontId="1"/>
  </si>
  <si>
    <t>X/X</t>
    <phoneticPr fontId="1"/>
  </si>
  <si>
    <t>7</t>
    <phoneticPr fontId="1"/>
  </si>
  <si>
    <t>対応不可 
【常時】Xは7から現在の間合を引いた値に等しい。 
【攻撃後】あなたは敗北する。</t>
    <phoneticPr fontId="1"/>
  </si>
  <si>
    <t>03-himika-A1-s-2</t>
    <phoneticPr fontId="1"/>
  </si>
  <si>
    <t>03-himika-o-s-2</t>
    <phoneticPr fontId="1"/>
  </si>
  <si>
    <t>【破棄時】攻撃『適正距離0-4、1/-、対応不可、【攻撃後】相手を畏縮させる』を行う。</t>
    <phoneticPr fontId="1"/>
  </si>
  <si>
    <t>対応</t>
    <rPh sb="0" eb="2">
      <t>タイオウ</t>
    </rPh>
    <phoneticPr fontId="1"/>
  </si>
  <si>
    <t>【攻撃後】相手がオーラへのダメージを選んだならば、相手の手札を見てその中から1枚を選び、それを捨て札にする。</t>
    <phoneticPr fontId="1"/>
  </si>
  <si>
    <t>このターン中、現在の間合は2増加し、達人の間合は2大きくなる。</t>
    <phoneticPr fontId="1"/>
  </si>
  <si>
    <t>【展開時】相オーラ→ダスト：3 
【破棄時】灰塵-ダストが12以上ならば以下を行う。 
ダスト→相オーラ：2、相ライフ→ダスト：1</t>
    <phoneticPr fontId="1"/>
  </si>
  <si>
    <t>相手は相手のオーラ、フレア、ライフのいずれかから桜花結晶を1つダストへ移動させる。 
灰塵-ダストが12以上ならば、相手を畏縮させる。</t>
    <phoneticPr fontId="1"/>
  </si>
  <si>
    <t>【攻撃後】相手は相手のオーラ、フレア、ライフのいずれかから桜花結晶を合計2つダストへ移動させる。 
【攻撃後】相手の付与札を1枚選んでもよい。そうした場合、その付与札の上から桜花結晶を2つダストへ送る。</t>
    <phoneticPr fontId="1"/>
  </si>
  <si>
    <t>01-yurina-o-n-2</t>
  </si>
  <si>
    <t>01-yurina-o-n-3</t>
  </si>
  <si>
    <t>01-yurina-o-n-4</t>
  </si>
  <si>
    <t>01-yurina-o-n-5</t>
  </si>
  <si>
    <t>01-yurina-o-n-6</t>
  </si>
  <si>
    <t>01-yurina-o-n-7</t>
  </si>
  <si>
    <t>01-yurina-o-s-1</t>
    <phoneticPr fontId="1"/>
  </si>
  <si>
    <t>01-yurina-o-s-3</t>
    <phoneticPr fontId="1"/>
  </si>
  <si>
    <t>斬</t>
    <rPh sb="0" eb="1">
      <t>ザン</t>
    </rPh>
    <phoneticPr fontId="1"/>
  </si>
  <si>
    <t>ざん</t>
    <phoneticPr fontId="1"/>
  </si>
  <si>
    <t>3-4</t>
    <phoneticPr fontId="1"/>
  </si>
  <si>
    <t>01-yurina-o-s-4</t>
    <phoneticPr fontId="1"/>
  </si>
  <si>
    <t>一閃</t>
    <phoneticPr fontId="1"/>
  </si>
  <si>
    <t>柄打ち</t>
    <phoneticPr fontId="1"/>
  </si>
  <si>
    <t>居合</t>
    <phoneticPr fontId="1"/>
  </si>
  <si>
    <t>足捌き</t>
    <phoneticPr fontId="1"/>
  </si>
  <si>
    <t>圧気</t>
    <phoneticPr fontId="1"/>
  </si>
  <si>
    <t>気炎万丈</t>
    <phoneticPr fontId="1"/>
  </si>
  <si>
    <t>月影落</t>
    <phoneticPr fontId="1"/>
  </si>
  <si>
    <t>浦波嵐</t>
    <phoneticPr fontId="1"/>
  </si>
  <si>
    <t>浮舟宿</t>
    <phoneticPr fontId="1"/>
  </si>
  <si>
    <t>天音揺波の底力</t>
    <phoneticPr fontId="1"/>
  </si>
  <si>
    <t>いっせん</t>
    <phoneticPr fontId="1"/>
  </si>
  <si>
    <t>つかうち</t>
    <phoneticPr fontId="1"/>
  </si>
  <si>
    <t>いあい</t>
    <phoneticPr fontId="1"/>
  </si>
  <si>
    <t>あしさばき</t>
    <phoneticPr fontId="1"/>
  </si>
  <si>
    <t>あっき</t>
    <phoneticPr fontId="1"/>
  </si>
  <si>
    <t>きえんばんじょう</t>
    <phoneticPr fontId="1"/>
  </si>
  <si>
    <t>つきかげおとし</t>
    <phoneticPr fontId="1"/>
  </si>
  <si>
    <t>うらなみあらし</t>
    <phoneticPr fontId="1"/>
  </si>
  <si>
    <t>うきふねやどし</t>
    <phoneticPr fontId="1"/>
  </si>
  <si>
    <t>あまねゆりなのそこぢから</t>
    <phoneticPr fontId="1"/>
  </si>
  <si>
    <t>全力</t>
    <rPh sb="0" eb="2">
      <t>ゼンリョク</t>
    </rPh>
    <phoneticPr fontId="1"/>
  </si>
  <si>
    <t>対応</t>
    <rPh sb="0" eb="2">
      <t>タイオウ</t>
    </rPh>
    <phoneticPr fontId="1"/>
  </si>
  <si>
    <t>1-2</t>
    <phoneticPr fontId="1"/>
  </si>
  <si>
    <t>1-4</t>
    <phoneticPr fontId="1"/>
  </si>
  <si>
    <t>2/2</t>
    <phoneticPr fontId="1"/>
  </si>
  <si>
    <t>2/1</t>
    <phoneticPr fontId="1"/>
  </si>
  <si>
    <t>4/3</t>
    <phoneticPr fontId="1"/>
  </si>
  <si>
    <t>4/4</t>
    <phoneticPr fontId="1"/>
  </si>
  <si>
    <t>2/-</t>
    <phoneticPr fontId="1"/>
  </si>
  <si>
    <t>5/5</t>
    <phoneticPr fontId="1"/>
  </si>
  <si>
    <t>2</t>
    <phoneticPr fontId="1"/>
  </si>
  <si>
    <t>4</t>
    <phoneticPr fontId="1"/>
  </si>
  <si>
    <t>7</t>
    <phoneticPr fontId="1"/>
  </si>
  <si>
    <t>3</t>
    <phoneticPr fontId="1"/>
  </si>
  <si>
    <t>2</t>
    <phoneticPr fontId="1"/>
  </si>
  <si>
    <t>5</t>
    <phoneticPr fontId="1"/>
  </si>
  <si>
    <t>【常時】決死-あなたのライフが3以下ならば、この《攻撃》は+1/+0となる。</t>
    <phoneticPr fontId="1"/>
  </si>
  <si>
    <t>【攻撃後】決死-あなたのライフが3以下ならば、このターンにあなたが次に行う《攻撃》は+1/+0となる。</t>
    <phoneticPr fontId="1"/>
  </si>
  <si>
    <t>【常時】現在の間合が2以下ならば、この攻撃は-1/-1となる。</t>
    <phoneticPr fontId="1"/>
  </si>
  <si>
    <t>現在の間合が4以上ならば、間合→ダスト：2
現在の間合が1以下ならば、ダスト→間合：2</t>
    <phoneticPr fontId="1"/>
  </si>
  <si>
    <t>隙
【破棄時】攻撃『適正距離1-4、3/-』を行う。</t>
    <phoneticPr fontId="1"/>
  </si>
  <si>
    <t>【展開中】決死-あなたのライフが3以下ならば、あなたの他のメガミによる《攻撃》は+1/+1となるとともに超克を得る。</t>
    <phoneticPr fontId="1"/>
  </si>
  <si>
    <t>【攻撃後】対応した《攻撃》は-2/+0となる。</t>
    <phoneticPr fontId="1"/>
  </si>
  <si>
    <t>ダスト→自オーラ：5 
----
【即再起】決死-あなたのライフが3以下である。</t>
    <phoneticPr fontId="1"/>
  </si>
  <si>
    <t>【常時】決死-あなたのライフが3以下でないと、このカードは使用できない。</t>
    <phoneticPr fontId="1"/>
  </si>
  <si>
    <t>02-saine-o-n-1</t>
    <phoneticPr fontId="1"/>
  </si>
  <si>
    <t>03-himika-o-n-1</t>
    <phoneticPr fontId="1"/>
  </si>
  <si>
    <t>02-saine-o-n-2</t>
  </si>
  <si>
    <t>02-saine-o-n-3</t>
  </si>
  <si>
    <t>02-saine-o-n-4</t>
  </si>
  <si>
    <t>02-saine-o-n-5</t>
  </si>
  <si>
    <t>02-saine-o-n-6</t>
  </si>
  <si>
    <t>02-saine-o-n-7</t>
  </si>
  <si>
    <t>03-himika-o-n-2</t>
  </si>
  <si>
    <t>03-himika-o-n-3</t>
  </si>
  <si>
    <t>03-himika-o-n-4</t>
  </si>
  <si>
    <t>03-himika-o-n-5</t>
  </si>
  <si>
    <t>03-himika-o-n-6</t>
  </si>
  <si>
    <t>02-saine-o-s-1</t>
    <phoneticPr fontId="1"/>
  </si>
  <si>
    <t>02-saine-o-s-2</t>
  </si>
  <si>
    <t>02-saine-o-s-3</t>
  </si>
  <si>
    <t>02-saine-o-s-4</t>
  </si>
  <si>
    <t>03-himika-o-n-7</t>
    <phoneticPr fontId="1"/>
  </si>
  <si>
    <t>03-himika-o-s-1</t>
    <phoneticPr fontId="1"/>
  </si>
  <si>
    <t>03-himika-o-s-2</t>
  </si>
  <si>
    <t>03-himika-o-s-3</t>
  </si>
  <si>
    <t>03-himika-o-s-4</t>
  </si>
  <si>
    <t>6</t>
    <phoneticPr fontId="1"/>
  </si>
  <si>
    <t>8</t>
    <phoneticPr fontId="1"/>
  </si>
  <si>
    <t>5</t>
    <phoneticPr fontId="1"/>
  </si>
  <si>
    <t>0</t>
    <phoneticPr fontId="1"/>
  </si>
  <si>
    <t>3</t>
    <phoneticPr fontId="1"/>
  </si>
  <si>
    <t>八方振り</t>
    <phoneticPr fontId="1"/>
  </si>
  <si>
    <t>薙斬り</t>
    <phoneticPr fontId="1"/>
  </si>
  <si>
    <t>返し刃</t>
    <phoneticPr fontId="1"/>
  </si>
  <si>
    <t>見切り</t>
    <phoneticPr fontId="1"/>
  </si>
  <si>
    <t>圏域</t>
    <phoneticPr fontId="1"/>
  </si>
  <si>
    <t>衝音晶</t>
    <phoneticPr fontId="1"/>
  </si>
  <si>
    <t>無音壁</t>
    <phoneticPr fontId="1"/>
  </si>
  <si>
    <t>律動弧戟</t>
    <phoneticPr fontId="1"/>
  </si>
  <si>
    <t>響鳴共振</t>
    <phoneticPr fontId="1"/>
  </si>
  <si>
    <t>音無砕氷</t>
    <phoneticPr fontId="1"/>
  </si>
  <si>
    <t>氷雨細音の果ての果て</t>
    <phoneticPr fontId="1"/>
  </si>
  <si>
    <t>シュート</t>
    <phoneticPr fontId="1"/>
  </si>
  <si>
    <t>ラピッドファイア</t>
    <phoneticPr fontId="1"/>
  </si>
  <si>
    <t>マグナムカノン</t>
    <phoneticPr fontId="1"/>
  </si>
  <si>
    <t>フルバースト</t>
    <phoneticPr fontId="1"/>
  </si>
  <si>
    <t>バックステップ</t>
    <phoneticPr fontId="1"/>
  </si>
  <si>
    <t>バックドラフト</t>
    <phoneticPr fontId="1"/>
  </si>
  <si>
    <t>スモーク</t>
    <phoneticPr fontId="1"/>
  </si>
  <si>
    <t>レッドバレット</t>
    <phoneticPr fontId="1"/>
  </si>
  <si>
    <t>クリムゾンゼロ</t>
    <phoneticPr fontId="1"/>
  </si>
  <si>
    <t>スカーレットイマジン</t>
    <phoneticPr fontId="1"/>
  </si>
  <si>
    <t>ヴァーミリオンフィールド</t>
    <phoneticPr fontId="1"/>
  </si>
  <si>
    <t>はっぽうぶり</t>
    <phoneticPr fontId="1"/>
  </si>
  <si>
    <t>なぎぎり</t>
    <phoneticPr fontId="1"/>
  </si>
  <si>
    <t>かえしやいば</t>
    <phoneticPr fontId="1"/>
  </si>
  <si>
    <t>みきり</t>
    <phoneticPr fontId="1"/>
  </si>
  <si>
    <t>けんいき</t>
    <phoneticPr fontId="1"/>
  </si>
  <si>
    <t>しょうおんしょう</t>
    <phoneticPr fontId="1"/>
  </si>
  <si>
    <t>むおんへき</t>
    <phoneticPr fontId="1"/>
  </si>
  <si>
    <t>りつどうこげき</t>
    <phoneticPr fontId="1"/>
  </si>
  <si>
    <t>きょうめいきょうしん</t>
    <phoneticPr fontId="1"/>
  </si>
  <si>
    <t>おとなしさいひょう</t>
    <phoneticPr fontId="1"/>
  </si>
  <si>
    <t>ひさめさいねのはてのはて</t>
    <phoneticPr fontId="1"/>
  </si>
  <si>
    <t>4-5</t>
    <phoneticPr fontId="1"/>
  </si>
  <si>
    <t>4-5</t>
    <phoneticPr fontId="1"/>
  </si>
  <si>
    <t>3-5</t>
    <phoneticPr fontId="1"/>
  </si>
  <si>
    <t>2/1</t>
    <phoneticPr fontId="1"/>
  </si>
  <si>
    <t>3/1</t>
    <phoneticPr fontId="1"/>
  </si>
  <si>
    <t>1/1</t>
    <phoneticPr fontId="1"/>
  </si>
  <si>
    <t>【攻撃後】このカードを対応で使用したならば、攻撃『適正距離3-5、2/1、対応不可』を行う。</t>
    <phoneticPr fontId="1"/>
  </si>
  <si>
    <t>1</t>
    <phoneticPr fontId="1"/>
  </si>
  <si>
    <t>0-10</t>
    <phoneticPr fontId="1"/>
  </si>
  <si>
    <t>1-5</t>
    <phoneticPr fontId="1"/>
  </si>
  <si>
    <t>5/5</t>
    <phoneticPr fontId="1"/>
  </si>
  <si>
    <t>【攻撃後】八相-あなたのオーラが0ならば、攻撃『適正距離4-5、2/1』を行う。</t>
    <phoneticPr fontId="1"/>
  </si>
  <si>
    <t>4-10</t>
    <phoneticPr fontId="1"/>
  </si>
  <si>
    <t>7-8</t>
    <phoneticPr fontId="1"/>
  </si>
  <si>
    <t>5-8</t>
    <phoneticPr fontId="1"/>
  </si>
  <si>
    <t>5-9</t>
    <phoneticPr fontId="1"/>
  </si>
  <si>
    <t>5-10</t>
    <phoneticPr fontId="1"/>
  </si>
  <si>
    <t>0-2</t>
    <phoneticPr fontId="1"/>
  </si>
  <si>
    <t>2/2</t>
    <phoneticPr fontId="1"/>
  </si>
  <si>
    <t>2/1</t>
    <phoneticPr fontId="1"/>
  </si>
  <si>
    <t>3/2</t>
    <phoneticPr fontId="1"/>
  </si>
  <si>
    <t>3/1</t>
    <phoneticPr fontId="1"/>
  </si>
  <si>
    <t>【常時】連火-このカードがこのターンに使用した3枚目以降のカードならば、この《攻撃》は+0/+1となる。</t>
    <phoneticPr fontId="1"/>
  </si>
  <si>
    <t>【常時】連火-このカードがこのターンに使用した3枚目以降のカードならば、この《攻撃》は+1/+1となる。</t>
    <phoneticPr fontId="1"/>
  </si>
  <si>
    <t>【攻撃後】自ライフ→ダスト：1</t>
    <phoneticPr fontId="1"/>
  </si>
  <si>
    <t>カードを1枚引く。 
ダスト→間合：1</t>
    <phoneticPr fontId="1"/>
  </si>
  <si>
    <t>【展開中】カードの矢印(→)により間合にある桜花結晶は移動しない。</t>
    <phoneticPr fontId="1"/>
  </si>
  <si>
    <t>カードを2枚引く。その後、あなたは手札を1枚伏せ札にする。</t>
    <phoneticPr fontId="1"/>
  </si>
  <si>
    <t>【常時】八相-あなたのオーラが0ならば、このカードを《対応》を持つかのように相手の《攻撃》に割り込んで使用できる。
間合⇔ダスト：1</t>
    <phoneticPr fontId="1"/>
  </si>
  <si>
    <t>相オーラ→ダスト：1
このカードを対応で使用したならば、さらに
相オーラ→ダスト：1</t>
    <phoneticPr fontId="1"/>
  </si>
  <si>
    <t>【展開時】ダスト→間合：1
【展開中】達人の間合は2大きくなる。</t>
    <phoneticPr fontId="1"/>
  </si>
  <si>
    <t>【展開時】対応した《攻撃》は-1/+0となる。
【破棄時】攻撃『適正距離0-10、1/-、対応不可』を行う。</t>
    <phoneticPr fontId="1"/>
  </si>
  <si>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phoneticPr fontId="1"/>
  </si>
  <si>
    <t>【展開中】あなたへのダメージを解決するに際し、このカードの上に置かれた桜花結晶をあなたのオーラにあるかのように扱う。</t>
    <phoneticPr fontId="1"/>
  </si>
  <si>
    <t>攻撃『適正距離3-4、1/1』を行う。
攻撃『適正距離4-5、1/1』を行う。
攻撃『適正距離3-5、2/2』を行う。</t>
    <phoneticPr fontId="1"/>
  </si>
  <si>
    <t>【常時】このカードの消費は相手のオーラの数だけ少なくなる。
相オーラ→間合：2</t>
    <phoneticPr fontId="1"/>
  </si>
  <si>
    <t>現在のフェイズを終了する。
【使用済】あなたの他のメガミによる《攻撃》は+0/+1となる。
----
【即再起】あなたが再構成以外でライフに1以上のダメージを受ける。</t>
    <phoneticPr fontId="1"/>
  </si>
  <si>
    <t>対応した《攻撃》は-1/-1となる。
----
【再起】八相-あなたのオーラが0である。</t>
    <phoneticPr fontId="1"/>
  </si>
  <si>
    <t>【常時】このカードは切札に対する対応でしか使用できない。</t>
    <phoneticPr fontId="1"/>
  </si>
  <si>
    <t>【常時】この《攻撃》がダメージを与えるならば、相手は片方を選ぶのではなく両方のダメージを受ける。</t>
    <phoneticPr fontId="1"/>
  </si>
  <si>
    <t>あなたの手札が0枚ならば、相オーラ→ダスト：2</t>
    <phoneticPr fontId="1"/>
  </si>
  <si>
    <t>相手を畏縮させる。
連火-このカードがこのターンに使用した3枚目以降のカードならば、このターンにあなたが次に行う他のメガミによる《攻撃》を+1/+1する。</t>
    <phoneticPr fontId="1"/>
  </si>
  <si>
    <t>【常時】この《攻撃》がダメージを与えるならば、相手は片方を選ぶのではなく両方のダメージを受ける。
【常時】現在の間合が0ならば、この《攻撃》は対応不可を得る。</t>
    <phoneticPr fontId="1"/>
  </si>
  <si>
    <t>対応不可 
【攻撃後】相手は手札から《攻撃》でないカード1枚を捨て札にする。それが行えない場合、相手は手札を公開する。 
----
【再起】境地-あなたの集中力が2である。</t>
    <phoneticPr fontId="1"/>
  </si>
  <si>
    <t>連火-このカードがこのターンに使用した3枚目以降のカードならば、ダスト→間合：2
----
【再起】あなたの手札が0枚である。</t>
    <phoneticPr fontId="1"/>
  </si>
  <si>
    <t>Slash</t>
  </si>
  <si>
    <t>Brandish</t>
  </si>
  <si>
    <t>Hilt Strike</t>
  </si>
  <si>
    <t>Art of Drawing</t>
  </si>
  <si>
    <t>Footwork</t>
  </si>
  <si>
    <t>Overawe</t>
  </si>
  <si>
    <t>Spirit of Fire</t>
  </si>
  <si>
    <t>Tsukikage Crush</t>
  </si>
  <si>
    <t>Uranami Storm</t>
  </si>
  <si>
    <t>Ukifune Serene</t>
  </si>
  <si>
    <t>Wild Swing</t>
  </si>
  <si>
    <t>Outrage</t>
  </si>
  <si>
    <t>Imperfect Uranami Storm</t>
  </si>
  <si>
    <t>テキスト（英語）</t>
    <rPh sb="5" eb="7">
      <t>エイゴ</t>
    </rPh>
    <phoneticPr fontId="1"/>
  </si>
  <si>
    <t>名前（英語）</t>
    <rPh sb="0" eb="2">
      <t>ナマエ</t>
    </rPh>
    <rPh sb="3" eb="5">
      <t>エイゴ</t>
    </rPh>
    <phoneticPr fontId="1"/>
  </si>
  <si>
    <t>Forced: Resolve - This attack gains +1/+0 if your Life is 3 or less.</t>
    <phoneticPr fontId="1"/>
  </si>
  <si>
    <t>After Attack: Resolve - The next attack you make this turn gains +1/+0 if your Life is 3 or less.</t>
  </si>
  <si>
    <t>Forced: If the current Distance is 2 or less, this attack gets -1/-1.</t>
  </si>
  <si>
    <t>If the current Distance is 4 or more:
Distance (2)→ Shadow
If the current Distance is 1 or less:
Shadow (2)→ Distance</t>
    <phoneticPr fontId="1"/>
  </si>
  <si>
    <t>Ongoing: Resolve - All your other Megami's attacks gain +1/+1 and Overwhelm if your Life is 3 or less.</t>
    <phoneticPr fontId="1"/>
  </si>
  <si>
    <t>After Attack: The attack this card was played as a Reaction to gets -2/+0.</t>
    <phoneticPr fontId="1"/>
  </si>
  <si>
    <t>Forced: Resolve - You can't play this card unless your Life is 3 or less.</t>
    <phoneticPr fontId="1"/>
  </si>
  <si>
    <t>Shadow (5)→ Your Aura
----
Immediate Resurgence: Resolve - Your Life becomes 3 or less (from 4 or more).</t>
    <phoneticPr fontId="1"/>
  </si>
  <si>
    <t>Forced: Resolve - If your Life is 3 or less, this attack gains +0/+2 and No Reactions.</t>
    <phoneticPr fontId="1"/>
  </si>
  <si>
    <t>Unguarded
Disenchant: You attack with "Range: 1-4, Damage: 3/-".</t>
    <phoneticPr fontId="1"/>
  </si>
  <si>
    <t>Disenchant: You attack with "Range: 0-4, Damage: 1/-, No Reactions, After Attack: Flinch your opponent."</t>
    <phoneticPr fontId="1"/>
  </si>
  <si>
    <t>After Attack: The attack this card was played as a Reaction to gets -3/+0.</t>
    <phoneticPr fontId="1"/>
  </si>
  <si>
    <t>Yurina's Final Blow</t>
    <phoneticPr fontId="1"/>
  </si>
  <si>
    <t>Swing Rush</t>
  </si>
  <si>
    <t>Cut Down</t>
  </si>
  <si>
    <t>Cut In</t>
  </si>
  <si>
    <t>Outclass</t>
  </si>
  <si>
    <t>Space for Master</t>
  </si>
  <si>
    <t>Wavering Crystal</t>
  </si>
  <si>
    <t>Silent Wall</t>
  </si>
  <si>
    <t>Rhythmic Arc</t>
  </si>
  <si>
    <t>Resonant Beat</t>
  </si>
  <si>
    <t>Silent Icebreaker</t>
  </si>
  <si>
    <t>Saine's Final Stage</t>
  </si>
  <si>
    <t>Sound of Ice</t>
  </si>
  <si>
    <t>Accompaniment</t>
  </si>
  <si>
    <t>Duet: Chilling Tranquility</t>
  </si>
  <si>
    <t>After Attack: The attack you played this card as a Reaction to gets -1/-1.
Resurgence: Idea - You have no Sakura tokens on your Aura.</t>
    <phoneticPr fontId="1"/>
  </si>
  <si>
    <t>After Attack: Idea - You attack with "Range: 4-5, Damage: 2/1" if you have no Sakura tokens on your Aura.</t>
    <phoneticPr fontId="1"/>
  </si>
  <si>
    <t>After Attack: If this card was played as a Reaction, you attack with "Range: 3-5, Damage: 2/1, No Reactions".</t>
    <phoneticPr fontId="1"/>
  </si>
  <si>
    <t>Forced: Idea - You may play this card as if it were a Reaction if you have no Sakura tokens on your Aura.
Distance (1)⇔ Shadow</t>
    <phoneticPr fontId="1"/>
  </si>
  <si>
    <t>Initialize: Shadow (1)→ Distance.
Ongoing: Increase the size of the Mastery Zone by 2.</t>
    <phoneticPr fontId="1"/>
  </si>
  <si>
    <t>Initialize: The attack you played this card as a Reaction to gets -1/+0.
Disenchant: You attack with "Range: 0-10, Damage: 1/-, No Reactions".</t>
    <phoneticPr fontId="1"/>
  </si>
  <si>
    <t>Ongoing: Treat Sakura tokens on this card as if they were on your Aura whenever you are dealt damage.</t>
    <phoneticPr fontId="1"/>
  </si>
  <si>
    <t>Forced: This card costs 1 less for each Sakura token on your opponent's Aura.
Opponent's Aura (2)→ Distance</t>
    <phoneticPr fontId="1"/>
  </si>
  <si>
    <t>Forced: This can only be played as a Reaction to a Special card.</t>
    <phoneticPr fontId="1"/>
  </si>
  <si>
    <t>Opponent's Aura (1)→ Shadow
If this card was played as a Reaction:
Opponent's Aura (1)→ Shadow (again)</t>
    <phoneticPr fontId="1"/>
  </si>
  <si>
    <t>Ongoing: If at least one of your other Megami's Special cards is Devoted, the first attack your opponent makes each turn gets -1/+0.
Ongoing: If at least one of your Saine's Special cards is Devoted, the first Special you play each turn costs 1 less to play.</t>
    <phoneticPr fontId="1"/>
  </si>
  <si>
    <t>End the current phase.
Devoted: All your other Megami's attacks gain +0/+1.
Immediate Resurgence: You take 1 or more damage to your Life, excluding reshuffle damage.</t>
    <phoneticPr fontId="1"/>
  </si>
  <si>
    <t>You attack with
"Range: 3-4, Damage: 1/1", 
"Range: 4-5, Damage: 1/1", and 
"Range: 3-5, Damage: 2/2" 
in this order.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</si>
</sst>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xf numFmtId="49" fontId="2" fillId="0" borderId="0" xfId="0" quotePrefix="1" applyNumberFormat="1" applyFont="1" applyAlignment="1">
      <alignment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0"/>
  <sheetViews>
    <sheetView tabSelected="1" workbookViewId="0">
      <pane xSplit="1" ySplit="1" topLeftCell="N16" activePane="bottomRight" state="frozen"/>
      <selection pane="topRight" activeCell="B1" sqref="B1"/>
      <selection pane="bottomLeft" activeCell="A2" sqref="A2"/>
      <selection pane="bottomRight" activeCell="T23" sqref="T23"/>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7" width="18.375" style="4" bestFit="1" customWidth="1"/>
    <col min="8" max="10" width="9" style="4"/>
    <col min="11" max="12" width="12.75" style="4" bestFit="1" customWidth="1"/>
    <col min="13" max="13" width="12.75" style="2" bestFit="1" customWidth="1"/>
    <col min="14" max="14" width="12.75" style="4" bestFit="1" customWidth="1"/>
    <col min="15" max="18" width="9" style="4"/>
    <col min="19" max="20" width="56" style="4" bestFit="1" customWidth="1"/>
    <col min="21" max="21" width="12.75" style="4" bestFit="1" customWidth="1"/>
    <col min="22" max="22" width="255.625" style="1" bestFit="1" customWidth="1"/>
    <col min="23" max="16384" width="9" style="1"/>
  </cols>
  <sheetData>
    <row r="1" spans="1:22" ht="11.25" customHeight="1" x14ac:dyDescent="0.15">
      <c r="A1" s="4" t="s">
        <v>0</v>
      </c>
      <c r="B1" s="4" t="s">
        <v>2</v>
      </c>
      <c r="C1" s="4" t="s">
        <v>579</v>
      </c>
      <c r="D1" s="4" t="s">
        <v>580</v>
      </c>
      <c r="E1" s="4" t="s">
        <v>16</v>
      </c>
      <c r="F1" s="4" t="s">
        <v>17</v>
      </c>
      <c r="G1" s="4" t="s">
        <v>828</v>
      </c>
      <c r="H1" s="4" t="s">
        <v>5</v>
      </c>
      <c r="I1" s="4" t="s">
        <v>4</v>
      </c>
      <c r="J1" s="4" t="s">
        <v>6</v>
      </c>
      <c r="K1" s="4" t="s">
        <v>10</v>
      </c>
      <c r="L1" s="13" t="s">
        <v>246</v>
      </c>
      <c r="M1" s="2" t="s">
        <v>11</v>
      </c>
      <c r="N1" s="13" t="s">
        <v>246</v>
      </c>
      <c r="O1" s="4" t="s">
        <v>13</v>
      </c>
      <c r="P1" s="4" t="s">
        <v>14</v>
      </c>
      <c r="Q1" s="4" t="s">
        <v>212</v>
      </c>
      <c r="R1" s="4" t="s">
        <v>541</v>
      </c>
      <c r="S1" s="4" t="s">
        <v>15</v>
      </c>
      <c r="T1" s="4" t="s">
        <v>827</v>
      </c>
      <c r="U1" s="4" t="s">
        <v>246</v>
      </c>
    </row>
    <row r="2" spans="1:22" x14ac:dyDescent="0.15">
      <c r="A2" s="4" t="s">
        <v>587</v>
      </c>
      <c r="B2" s="4" t="s">
        <v>582</v>
      </c>
      <c r="E2" s="4" t="s">
        <v>660</v>
      </c>
      <c r="F2" s="4" t="s">
        <v>661</v>
      </c>
      <c r="G2" s="4" t="s">
        <v>814</v>
      </c>
      <c r="H2" s="4" t="s">
        <v>7</v>
      </c>
      <c r="I2" s="4" t="s">
        <v>589</v>
      </c>
      <c r="K2" s="4" t="s">
        <v>662</v>
      </c>
      <c r="L2" s="13"/>
      <c r="M2" s="2" t="s">
        <v>249</v>
      </c>
      <c r="N2" s="13"/>
      <c r="S2" s="5"/>
      <c r="T2" s="5"/>
      <c r="U2" s="13"/>
      <c r="V2" s="3" t="str">
        <f>", '"&amp;A2&amp;"': {megami: '"&amp;B2&amp;"'"&amp;IF(C2&lt;&gt;"", ", anotherID: '" &amp; C2 &amp; "', replace: '" &amp; D2 &amp; "'", "")&amp;", name: '"&amp;E2&amp;"', nameEn: '"&amp;SUBSTITUTE(G2, "'", "\'")&amp;"', ruby: '"&amp;F2&amp;"', baseType: '"&amp;VLOOKUP(H2,Sheet2!$A$1:$B$99,2,FALSE)&amp;"', types: ['"&amp;VLOOKUP(I2,Sheet2!$D$1:$E$99,2,FALSE)&amp;"'"&amp;IF(J2&lt;&gt;"",", '"&amp; VLOOKUP(J2,Sheet2!$D$1:$E$99,2,FALSE) &amp;"'","")&amp;"]"&amp;IF(K2&lt;&gt;"", ", range: '"&amp;K2&amp;"'", "")&amp;IF(M2&lt;&gt;"", ", damage: '"&amp;M2&amp;"'", "")&amp;IF(O2&lt;&gt;"", ", capacity: '"&amp;O2&amp;"'", "")&amp;IF(P2&lt;&gt;"", ", cost: '"&amp;P2&amp;"'", "")&amp;", text: '"&amp;SUBSTITUTE(S2, CHAR(10), "\n")&amp;"', textEn: '"&amp;SUBSTITUTE(SUBSTITUTE(T2, CHAR(10), "\n"), "'", "\'")&amp;"'"&amp;IF(Q2="○", ", sealable: true", "")&amp;IF(R2="○", ", removable: true", "")&amp;"}"</f>
        <v>, '01-yurina-o-n-1': {megami: 'yurina', name: '斬', nameEn: 'Slash', ruby: 'ざん', baseType: 'normal', types: ['attack'], range: '3-4', damage: '3/1', text: '', textEn: ''}</v>
      </c>
    </row>
    <row r="3" spans="1:22" ht="24" x14ac:dyDescent="0.15">
      <c r="A3" s="4" t="s">
        <v>585</v>
      </c>
      <c r="B3" s="4" t="s">
        <v>582</v>
      </c>
      <c r="C3" s="4" t="s">
        <v>562</v>
      </c>
      <c r="D3" s="4" t="s">
        <v>587</v>
      </c>
      <c r="E3" s="4" t="s">
        <v>586</v>
      </c>
      <c r="F3" s="4" t="s">
        <v>588</v>
      </c>
      <c r="G3" s="4" t="s">
        <v>824</v>
      </c>
      <c r="H3" s="4" t="s">
        <v>7</v>
      </c>
      <c r="I3" s="4" t="s">
        <v>589</v>
      </c>
      <c r="K3" s="4" t="s">
        <v>590</v>
      </c>
      <c r="L3" s="13"/>
      <c r="M3" s="2" t="s">
        <v>591</v>
      </c>
      <c r="N3" s="13"/>
      <c r="S3" s="5" t="s">
        <v>592</v>
      </c>
      <c r="T3" s="5" t="s">
        <v>837</v>
      </c>
      <c r="U3" s="13"/>
      <c r="V3" s="3" t="str">
        <f>", '"&amp;A3&amp;"': {megami: '"&amp;B3&amp;"'"&amp;IF(C3&lt;&gt;"", ", anotherID: '" &amp; C3 &amp; "', replace: '" &amp; D3 &amp; "'", "")&amp;", name: '"&amp;E3&amp;"', nameEn: '"&amp;SUBSTITUTE(G3, "'", "\'")&amp;"', ruby: '"&amp;F3&amp;"', baseType: '"&amp;VLOOKUP(H3,Sheet2!$A$1:$B$99,2,FALSE)&amp;"', types: ['"&amp;VLOOKUP(I3,Sheet2!$D$1:$E$99,2,FALSE)&amp;"'"&amp;IF(J3&lt;&gt;"",", '"&amp; VLOOKUP(J3,Sheet2!$D$1:$E$99,2,FALSE) &amp;"'","")&amp;"]"&amp;IF(K3&lt;&gt;"", ", range: '"&amp;K3&amp;"'", "")&amp;IF(M3&lt;&gt;"", ", damage: '"&amp;M3&amp;"'", "")&amp;IF(O3&lt;&gt;"", ", capacity: '"&amp;O3&amp;"'", "")&amp;IF(P3&lt;&gt;"", ", cost: '"&amp;P3&amp;"'", "")&amp;", text: '"&amp;SUBSTITUTE(S3, CHAR(10), "\n")&amp;"', textEn: '"&amp;SUBSTITUTE(SUBSTITUTE(T3, CHAR(10), "\n"), "'", "\'")&amp;"'"&amp;IF(Q3="○", ", sealable: true", "")&amp;IF(R3="○", ", removable: true", "")&amp;"}"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2" x14ac:dyDescent="0.15">
      <c r="A4" s="4" t="s">
        <v>652</v>
      </c>
      <c r="B4" s="4" t="s">
        <v>582</v>
      </c>
      <c r="E4" s="4" t="s">
        <v>664</v>
      </c>
      <c r="F4" s="4" t="s">
        <v>674</v>
      </c>
      <c r="G4" s="4" t="s">
        <v>815</v>
      </c>
      <c r="H4" s="4" t="s">
        <v>7</v>
      </c>
      <c r="I4" s="4" t="s">
        <v>589</v>
      </c>
      <c r="K4" s="4" t="s">
        <v>132</v>
      </c>
      <c r="L4" s="13"/>
      <c r="M4" s="2" t="s">
        <v>688</v>
      </c>
      <c r="N4" s="13"/>
      <c r="S4" s="5" t="s">
        <v>700</v>
      </c>
      <c r="T4" s="5" t="s">
        <v>829</v>
      </c>
      <c r="U4" s="13"/>
      <c r="V4" s="3" t="str">
        <f>", '"&amp;A4&amp;"': {megami: '"&amp;B4&amp;"'"&amp;IF(C4&lt;&gt;"", ", anotherID: '" &amp; C4 &amp; "', replace: '" &amp; D4 &amp; "'", "")&amp;", name: '"&amp;E4&amp;"', nameEn: '"&amp;SUBSTITUTE(G4, "'", "\'")&amp;"', ruby: '"&amp;F4&amp;"', baseType: '"&amp;VLOOKUP(H4,Sheet2!$A$1:$B$99,2,FALSE)&amp;"', types: ['"&amp;VLOOKUP(I4,Sheet2!$D$1:$E$99,2,FALSE)&amp;"'"&amp;IF(J4&lt;&gt;"",", '"&amp; VLOOKUP(J4,Sheet2!$D$1:$E$99,2,FALSE) &amp;"'","")&amp;"]"&amp;IF(K4&lt;&gt;"", ", range: '"&amp;K4&amp;"'", "")&amp;IF(M4&lt;&gt;"", ", damage: '"&amp;M4&amp;"'", "")&amp;IF(O4&lt;&gt;"", ", capacity: '"&amp;O4&amp;"'", "")&amp;IF(P4&lt;&gt;"", ", cost: '"&amp;P4&amp;"'", "")&amp;", text: '"&amp;SUBSTITUTE(S4, CHAR(10), "\n")&amp;"', textEn: '"&amp;SUBSTITUTE(SUBSTITUTE(T4, CHAR(10), "\n"), "'", "\'")&amp;"'"&amp;IF(Q4="○", ", sealable: true", "")&amp;IF(R4="○", ", removable: true", "")&amp;"}"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2" ht="24" x14ac:dyDescent="0.15">
      <c r="A5" s="4" t="s">
        <v>653</v>
      </c>
      <c r="B5" s="4" t="s">
        <v>582</v>
      </c>
      <c r="E5" s="4" t="s">
        <v>665</v>
      </c>
      <c r="F5" s="4" t="s">
        <v>675</v>
      </c>
      <c r="G5" s="4" t="s">
        <v>816</v>
      </c>
      <c r="H5" s="4" t="s">
        <v>7</v>
      </c>
      <c r="I5" s="4" t="s">
        <v>589</v>
      </c>
      <c r="K5" s="4" t="s">
        <v>686</v>
      </c>
      <c r="L5" s="13"/>
      <c r="M5" s="2" t="s">
        <v>689</v>
      </c>
      <c r="N5" s="13"/>
      <c r="S5" s="5" t="s">
        <v>701</v>
      </c>
      <c r="T5" s="5" t="s">
        <v>830</v>
      </c>
      <c r="U5" s="13"/>
      <c r="V5" s="3" t="str">
        <f>", '"&amp;A5&amp;"': {megami: '"&amp;B5&amp;"'"&amp;IF(C5&lt;&gt;"", ", anotherID: '" &amp; C5 &amp; "', replace: '" &amp; D5 &amp; "'", "")&amp;", name: '"&amp;E5&amp;"', nameEn: '"&amp;SUBSTITUTE(G5, "'", "\'")&amp;"', ruby: '"&amp;F5&amp;"', baseType: '"&amp;VLOOKUP(H5,Sheet2!$A$1:$B$99,2,FALSE)&amp;"', types: ['"&amp;VLOOKUP(I5,Sheet2!$D$1:$E$99,2,FALSE)&amp;"'"&amp;IF(J5&lt;&gt;"",", '"&amp; VLOOKUP(J5,Sheet2!$D$1:$E$99,2,FALSE) &amp;"'","")&amp;"]"&amp;IF(K5&lt;&gt;"", ", range: '"&amp;K5&amp;"'", "")&amp;IF(M5&lt;&gt;"", ", damage: '"&amp;M5&amp;"'", "")&amp;IF(O5&lt;&gt;"", ", capacity: '"&amp;O5&amp;"'", "")&amp;IF(P5&lt;&gt;"", ", cost: '"&amp;P5&amp;"'", "")&amp;", text: '"&amp;SUBSTITUTE(S5, CHAR(10), "\n")&amp;"', textEn: '"&amp;SUBSTITUTE(SUBSTITUTE(T5, CHAR(10), "\n"), "'", "\'")&amp;"'"&amp;IF(Q5="○", ", sealable: true", "")&amp;IF(R5="○", ", removable: true", "")&amp;"}"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2" x14ac:dyDescent="0.15">
      <c r="A6" s="4" t="s">
        <v>654</v>
      </c>
      <c r="B6" s="4" t="s">
        <v>582</v>
      </c>
      <c r="E6" s="4" t="s">
        <v>666</v>
      </c>
      <c r="F6" s="4" t="s">
        <v>676</v>
      </c>
      <c r="G6" s="4" t="s">
        <v>817</v>
      </c>
      <c r="H6" s="4" t="s">
        <v>7</v>
      </c>
      <c r="I6" s="4" t="s">
        <v>589</v>
      </c>
      <c r="J6" s="4" t="s">
        <v>684</v>
      </c>
      <c r="K6" s="4" t="s">
        <v>58</v>
      </c>
      <c r="L6" s="13"/>
      <c r="M6" s="2" t="s">
        <v>690</v>
      </c>
      <c r="N6" s="13"/>
      <c r="S6" s="14" t="s">
        <v>702</v>
      </c>
      <c r="T6" s="14" t="s">
        <v>831</v>
      </c>
      <c r="U6" s="13"/>
      <c r="V6" s="3" t="str">
        <f>", '"&amp;A6&amp;"': {megami: '"&amp;B6&amp;"'"&amp;IF(C6&lt;&gt;"", ", anotherID: '" &amp; C6 &amp; "', replace: '" &amp; D6 &amp; "'", "")&amp;", name: '"&amp;E6&amp;"', nameEn: '"&amp;SUBSTITUTE(G6, "'", "\'")&amp;"', ruby: '"&amp;F6&amp;"', baseType: '"&amp;VLOOKUP(H6,Sheet2!$A$1:$B$99,2,FALSE)&amp;"', types: ['"&amp;VLOOKUP(I6,Sheet2!$D$1:$E$99,2,FALSE)&amp;"'"&amp;IF(J6&lt;&gt;"",", '"&amp; VLOOKUP(J6,Sheet2!$D$1:$E$99,2,FALSE) &amp;"'","")&amp;"]"&amp;IF(K6&lt;&gt;"", ", range: '"&amp;K6&amp;"'", "")&amp;IF(M6&lt;&gt;"", ", damage: '"&amp;M6&amp;"'", "")&amp;IF(O6&lt;&gt;"", ", capacity: '"&amp;O6&amp;"'", "")&amp;IF(P6&lt;&gt;"", ", cost: '"&amp;P6&amp;"'", "")&amp;", text: '"&amp;SUBSTITUTE(S6, CHAR(10), "\n")&amp;"', textEn: '"&amp;SUBSTITUTE(SUBSTITUTE(T6, CHAR(10), "\n"), "'", "\'")&amp;"'"&amp;IF(Q6="○", ", sealable: true", "")&amp;IF(R6="○", ", removable: true", "")&amp;"}"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2" ht="60" x14ac:dyDescent="0.15">
      <c r="A7" s="4" t="s">
        <v>655</v>
      </c>
      <c r="B7" s="4" t="s">
        <v>582</v>
      </c>
      <c r="E7" s="4" t="s">
        <v>667</v>
      </c>
      <c r="F7" s="4" t="s">
        <v>677</v>
      </c>
      <c r="G7" s="4" t="s">
        <v>818</v>
      </c>
      <c r="H7" s="4" t="s">
        <v>7</v>
      </c>
      <c r="I7" s="4" t="s">
        <v>24</v>
      </c>
      <c r="L7" s="13"/>
      <c r="N7" s="13"/>
      <c r="S7" s="5" t="s">
        <v>703</v>
      </c>
      <c r="T7" s="5" t="s">
        <v>832</v>
      </c>
      <c r="U7" s="13"/>
      <c r="V7" s="3" t="str">
        <f>", '"&amp;A7&amp;"': {megami: '"&amp;B7&amp;"'"&amp;IF(C7&lt;&gt;"", ", anotherID: '" &amp; C7 &amp; "', replace: '" &amp; D7 &amp; "'", "")&amp;", name: '"&amp;E7&amp;"', nameEn: '"&amp;SUBSTITUTE(G7, "'", "\'")&amp;"', ruby: '"&amp;F7&amp;"', baseType: '"&amp;VLOOKUP(H7,Sheet2!$A$1:$B$99,2,FALSE)&amp;"', types: ['"&amp;VLOOKUP(I7,Sheet2!$D$1:$E$99,2,FALSE)&amp;"'"&amp;IF(J7&lt;&gt;"",", '"&amp; VLOOKUP(J7,Sheet2!$D$1:$E$99,2,FALSE) &amp;"'","")&amp;"]"&amp;IF(K7&lt;&gt;"", ", range: '"&amp;K7&amp;"'", "")&amp;IF(M7&lt;&gt;"", ", damage: '"&amp;M7&amp;"'", "")&amp;IF(O7&lt;&gt;"", ", capacity: '"&amp;O7&amp;"'", "")&amp;IF(P7&lt;&gt;"", ", cost: '"&amp;P7&amp;"'", "")&amp;", text: '"&amp;SUBSTITUTE(S7, CHAR(10), "\n")&amp;"', textEn: '"&amp;SUBSTITUTE(SUBSTITUTE(T7, CHAR(10), "\n"), "'", "\'")&amp;"'"&amp;IF(Q7="○", ", sealable: true", "")&amp;IF(R7="○", ", removable: true", "")&amp;"}"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2" ht="36" x14ac:dyDescent="0.15">
      <c r="A8" s="4" t="s">
        <v>656</v>
      </c>
      <c r="B8" s="4" t="s">
        <v>582</v>
      </c>
      <c r="E8" s="4" t="s">
        <v>668</v>
      </c>
      <c r="F8" s="4" t="s">
        <v>678</v>
      </c>
      <c r="G8" s="4" t="s">
        <v>819</v>
      </c>
      <c r="H8" s="4" t="s">
        <v>7</v>
      </c>
      <c r="I8" s="4" t="s">
        <v>60</v>
      </c>
      <c r="L8" s="13"/>
      <c r="N8" s="13"/>
      <c r="O8" s="4" t="s">
        <v>694</v>
      </c>
      <c r="S8" s="5" t="s">
        <v>704</v>
      </c>
      <c r="T8" s="5" t="s">
        <v>838</v>
      </c>
      <c r="U8" s="13"/>
      <c r="V8" s="3" t="str">
        <f>", '"&amp;A8&amp;"': {megami: '"&amp;B8&amp;"'"&amp;IF(C8&lt;&gt;"", ", anotherID: '" &amp; C8 &amp; "', replace: '" &amp; D8 &amp; "'", "")&amp;", name: '"&amp;E8&amp;"', nameEn: '"&amp;SUBSTITUTE(G8, "'", "\'")&amp;"', ruby: '"&amp;F8&amp;"', baseType: '"&amp;VLOOKUP(H8,Sheet2!$A$1:$B$99,2,FALSE)&amp;"', types: ['"&amp;VLOOKUP(I8,Sheet2!$D$1:$E$99,2,FALSE)&amp;"'"&amp;IF(J8&lt;&gt;"",", '"&amp; VLOOKUP(J8,Sheet2!$D$1:$E$99,2,FALSE) &amp;"'","")&amp;"]"&amp;IF(K8&lt;&gt;"", ", range: '"&amp;K8&amp;"'", "")&amp;IF(M8&lt;&gt;"", ", damage: '"&amp;M8&amp;"'", "")&amp;IF(O8&lt;&gt;"", ", capacity: '"&amp;O8&amp;"'", "")&amp;IF(P8&lt;&gt;"", ", cost: '"&amp;P8&amp;"'", "")&amp;", text: '"&amp;SUBSTITUTE(S8, CHAR(10), "\n")&amp;"', textEn: '"&amp;SUBSTITUTE(SUBSTITUTE(T8, CHAR(10), "\n"), "'", "\'")&amp;"'"&amp;IF(Q8="○", ", sealable: true", "")&amp;IF(R8="○", ", removable: true", "")&amp;"}"</f>
        <v>, '01-yurina-o-n-6': {megami: 'yurina', name: '圧気', nameEn: 'Overawe', ruby: 'あっき', baseType: 'normal', types: ['enhance'], capacity: '2', text: '隙\n【破棄時】攻撃『適正距離1-4、3/-』を行う。', textEn: 'Unguarded\n\nDisenchant: You attack with "Range: 1-4, Damage: 3/-".'}</v>
      </c>
    </row>
    <row r="9" spans="1:22" ht="24" x14ac:dyDescent="0.15">
      <c r="A9" s="4" t="s">
        <v>605</v>
      </c>
      <c r="B9" s="4" t="s">
        <v>582</v>
      </c>
      <c r="C9" s="4" t="s">
        <v>562</v>
      </c>
      <c r="D9" s="4" t="s">
        <v>607</v>
      </c>
      <c r="E9" s="4" t="s">
        <v>593</v>
      </c>
      <c r="F9" s="4" t="s">
        <v>594</v>
      </c>
      <c r="G9" s="4" t="s">
        <v>825</v>
      </c>
      <c r="H9" s="4" t="s">
        <v>7</v>
      </c>
      <c r="I9" s="4" t="s">
        <v>599</v>
      </c>
      <c r="J9" s="4" t="s">
        <v>598</v>
      </c>
      <c r="L9" s="13"/>
      <c r="N9" s="13"/>
      <c r="O9" s="4" t="s">
        <v>603</v>
      </c>
      <c r="S9" s="5" t="s">
        <v>645</v>
      </c>
      <c r="T9" s="5" t="s">
        <v>839</v>
      </c>
      <c r="U9" s="13"/>
      <c r="V9" s="3" t="str">
        <f>", '"&amp;A9&amp;"': {megami: '"&amp;B9&amp;"'"&amp;IF(C9&lt;&gt;"", ", anotherID: '" &amp; C9 &amp; "', replace: '" &amp; D9 &amp; "'", "")&amp;", name: '"&amp;E9&amp;"', nameEn: '"&amp;SUBSTITUTE(G9, "'", "\'")&amp;"', ruby: '"&amp;F9&amp;"', baseType: '"&amp;VLOOKUP(H9,Sheet2!$A$1:$B$99,2,FALSE)&amp;"', types: ['"&amp;VLOOKUP(I9,Sheet2!$D$1:$E$99,2,FALSE)&amp;"'"&amp;IF(J9&lt;&gt;"",", '"&amp; VLOOKUP(J9,Sheet2!$D$1:$E$99,2,FALSE) &amp;"'","")&amp;"]"&amp;IF(K9&lt;&gt;"", ", range: '"&amp;K9&amp;"'", "")&amp;IF(M9&lt;&gt;"", ", damage: '"&amp;M9&amp;"'", "")&amp;IF(O9&lt;&gt;"", ", capacity: '"&amp;O9&amp;"'", "")&amp;IF(P9&lt;&gt;"", ", cost: '"&amp;P9&amp;"'", "")&amp;", text: '"&amp;SUBSTITUTE(S9, CHAR(10), "\n")&amp;"', textEn: '"&amp;SUBSTITUTE(SUBSTITUTE(T9, CHAR(10), "\n"), "'", "\'")&amp;"'"&amp;IF(Q9="○", ", sealable: true", "")&amp;IF(R9="○", ", removable: true", "")&amp;"}"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2" ht="24" x14ac:dyDescent="0.15">
      <c r="A10" s="4" t="s">
        <v>657</v>
      </c>
      <c r="B10" s="4" t="s">
        <v>582</v>
      </c>
      <c r="E10" s="4" t="s">
        <v>669</v>
      </c>
      <c r="F10" s="4" t="s">
        <v>679</v>
      </c>
      <c r="G10" s="4" t="s">
        <v>820</v>
      </c>
      <c r="H10" s="4" t="s">
        <v>7</v>
      </c>
      <c r="I10" s="4" t="s">
        <v>60</v>
      </c>
      <c r="J10" s="4" t="s">
        <v>684</v>
      </c>
      <c r="L10" s="13"/>
      <c r="N10" s="13"/>
      <c r="O10" s="4" t="s">
        <v>695</v>
      </c>
      <c r="S10" s="5" t="s">
        <v>705</v>
      </c>
      <c r="T10" s="5" t="s">
        <v>833</v>
      </c>
      <c r="U10" s="13"/>
      <c r="V10" s="3" t="str">
        <f>", '"&amp;A10&amp;"': {megami: '"&amp;B10&amp;"'"&amp;IF(C10&lt;&gt;"", ", anotherID: '" &amp; C10 &amp; "', replace: '" &amp; D10 &amp; "'", "")&amp;", name: '"&amp;E10&amp;"', nameEn: '"&amp;SUBSTITUTE(G10, "'", "\'")&amp;"', ruby: '"&amp;F10&amp;"', baseType: '"&amp;VLOOKUP(H10,Sheet2!$A$1:$B$99,2,FALSE)&amp;"', types: ['"&amp;VLOOKUP(I10,Sheet2!$D$1:$E$99,2,FALSE)&amp;"'"&amp;IF(J10&lt;&gt;"",", '"&amp; VLOOKUP(J10,Sheet2!$D$1:$E$99,2,FALSE) &amp;"'","")&amp;"]"&amp;IF(K10&lt;&gt;"", ", range: '"&amp;K10&amp;"'", "")&amp;IF(M10&lt;&gt;"", ", damage: '"&amp;M10&amp;"'", "")&amp;IF(O10&lt;&gt;"", ", capacity: '"&amp;O10&amp;"'", "")&amp;IF(P10&lt;&gt;"", ", cost: '"&amp;P10&amp;"'", "")&amp;", text: '"&amp;SUBSTITUTE(S10, CHAR(10), "\n")&amp;"', textEn: '"&amp;SUBSTITUTE(SUBSTITUTE(T10, CHAR(10), "\n"), "'", "\'")&amp;"'"&amp;IF(Q10="○", ", sealable: true", "")&amp;IF(R10="○", ", removable: true", "")&amp;"}"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2" x14ac:dyDescent="0.15">
      <c r="A11" s="4" t="s">
        <v>658</v>
      </c>
      <c r="B11" s="4" t="s">
        <v>582</v>
      </c>
      <c r="E11" s="4" t="s">
        <v>670</v>
      </c>
      <c r="F11" s="4" t="s">
        <v>680</v>
      </c>
      <c r="G11" s="4" t="s">
        <v>821</v>
      </c>
      <c r="H11" s="4" t="s">
        <v>19</v>
      </c>
      <c r="I11" s="4" t="s">
        <v>589</v>
      </c>
      <c r="K11" s="4" t="s">
        <v>662</v>
      </c>
      <c r="L11" s="13"/>
      <c r="M11" s="2" t="s">
        <v>691</v>
      </c>
      <c r="N11" s="13"/>
      <c r="P11" s="4" t="s">
        <v>696</v>
      </c>
      <c r="S11" s="5"/>
      <c r="T11" s="5"/>
      <c r="U11" s="13"/>
      <c r="V11" s="3" t="str">
        <f>", '"&amp;A11&amp;"': {megami: '"&amp;B11&amp;"'"&amp;IF(C11&lt;&gt;"", ", anotherID: '" &amp; C11 &amp; "', replace: '" &amp; D11 &amp; "'", "")&amp;", name: '"&amp;E11&amp;"', nameEn: '"&amp;SUBSTITUTE(G11, "'", "\'")&amp;"', ruby: '"&amp;F11&amp;"', baseType: '"&amp;VLOOKUP(H11,Sheet2!$A$1:$B$99,2,FALSE)&amp;"', types: ['"&amp;VLOOKUP(I11,Sheet2!$D$1:$E$99,2,FALSE)&amp;"'"&amp;IF(J11&lt;&gt;"",", '"&amp; VLOOKUP(J11,Sheet2!$D$1:$E$99,2,FALSE) &amp;"'","")&amp;"]"&amp;IF(K11&lt;&gt;"", ", range: '"&amp;K11&amp;"'", "")&amp;IF(M11&lt;&gt;"", ", damage: '"&amp;M11&amp;"'", "")&amp;IF(O11&lt;&gt;"", ", capacity: '"&amp;O11&amp;"'", "")&amp;IF(P11&lt;&gt;"", ", cost: '"&amp;P11&amp;"'", "")&amp;", text: '"&amp;SUBSTITUTE(S11, CHAR(10), "\n")&amp;"', textEn: '"&amp;SUBSTITUTE(SUBSTITUTE(T11, CHAR(10), "\n"), "'", "\'")&amp;"'"&amp;IF(Q11="○", ", sealable: true", "")&amp;IF(R11="○", ", removable: true", "")&amp;"}"</f>
        <v>, '01-yurina-o-s-1': {megami: 'yurina', name: '月影落', nameEn: 'Tsukikage Crush', ruby: 'つきかげおとし', baseType: 'special', types: ['attack'], range: '3-4', damage: '4/4', cost: '7', text: '', textEn: ''}</v>
      </c>
    </row>
    <row r="12" spans="1:22" x14ac:dyDescent="0.15">
      <c r="A12" s="4" t="s">
        <v>608</v>
      </c>
      <c r="B12" s="4" t="s">
        <v>582</v>
      </c>
      <c r="E12" s="4" t="s">
        <v>671</v>
      </c>
      <c r="F12" s="4" t="s">
        <v>681</v>
      </c>
      <c r="G12" s="4" t="s">
        <v>822</v>
      </c>
      <c r="H12" s="4" t="s">
        <v>19</v>
      </c>
      <c r="I12" s="4" t="s">
        <v>589</v>
      </c>
      <c r="J12" s="4" t="s">
        <v>685</v>
      </c>
      <c r="K12" s="4" t="s">
        <v>600</v>
      </c>
      <c r="L12" s="13"/>
      <c r="M12" s="2" t="s">
        <v>692</v>
      </c>
      <c r="N12" s="13"/>
      <c r="P12" s="4" t="s">
        <v>697</v>
      </c>
      <c r="S12" s="5" t="s">
        <v>706</v>
      </c>
      <c r="T12" s="5" t="s">
        <v>834</v>
      </c>
      <c r="U12" s="13"/>
      <c r="V12" s="3" t="str">
        <f>", '"&amp;A12&amp;"': {megami: '"&amp;B12&amp;"'"&amp;IF(C12&lt;&gt;"", ", anotherID: '" &amp; C12 &amp; "', replace: '" &amp; D12 &amp; "'", "")&amp;", name: '"&amp;E12&amp;"', nameEn: '"&amp;SUBSTITUTE(G12, "'", "\'")&amp;"', ruby: '"&amp;F12&amp;"', baseType: '"&amp;VLOOKUP(H12,Sheet2!$A$1:$B$99,2,FALSE)&amp;"', types: ['"&amp;VLOOKUP(I12,Sheet2!$D$1:$E$99,2,FALSE)&amp;"'"&amp;IF(J12&lt;&gt;"",", '"&amp; VLOOKUP(J12,Sheet2!$D$1:$E$99,2,FALSE) &amp;"'","")&amp;"]"&amp;IF(K12&lt;&gt;"", ", range: '"&amp;K12&amp;"'", "")&amp;IF(M12&lt;&gt;"", ", damage: '"&amp;M12&amp;"'", "")&amp;IF(O12&lt;&gt;"", ", capacity: '"&amp;O12&amp;"'", "")&amp;IF(P12&lt;&gt;"", ", cost: '"&amp;P12&amp;"'", "")&amp;", text: '"&amp;SUBSTITUTE(S12, CHAR(10), "\n")&amp;"', textEn: '"&amp;SUBSTITUTE(SUBSTITUTE(T12, CHAR(10), "\n"), "'", "\'")&amp;"'"&amp;IF(Q12="○", ", sealable: true", "")&amp;IF(R12="○", ", removable: true", "")&amp;"}"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2" x14ac:dyDescent="0.15">
      <c r="A13" s="4" t="s">
        <v>606</v>
      </c>
      <c r="B13" s="4" t="s">
        <v>582</v>
      </c>
      <c r="C13" s="4" t="s">
        <v>562</v>
      </c>
      <c r="D13" s="4" t="s">
        <v>608</v>
      </c>
      <c r="E13" s="4" t="s">
        <v>595</v>
      </c>
      <c r="F13" s="4" t="s">
        <v>596</v>
      </c>
      <c r="G13" s="4" t="s">
        <v>826</v>
      </c>
      <c r="H13" s="4" t="s">
        <v>19</v>
      </c>
      <c r="I13" s="4" t="s">
        <v>597</v>
      </c>
      <c r="J13" s="4" t="s">
        <v>598</v>
      </c>
      <c r="K13" s="4" t="s">
        <v>600</v>
      </c>
      <c r="L13" s="13"/>
      <c r="M13" s="2" t="s">
        <v>601</v>
      </c>
      <c r="N13" s="13"/>
      <c r="P13" s="4" t="s">
        <v>602</v>
      </c>
      <c r="S13" s="5" t="s">
        <v>604</v>
      </c>
      <c r="T13" s="5" t="s">
        <v>840</v>
      </c>
      <c r="U13" s="13"/>
      <c r="V13" s="3" t="str">
        <f>", '"&amp;A13&amp;"': {megami: '"&amp;B13&amp;"'"&amp;IF(C13&lt;&gt;"", ", anotherID: '" &amp; C13 &amp; "', replace: '" &amp; D13 &amp; "'", "")&amp;", name: '"&amp;E13&amp;"', nameEn: '"&amp;SUBSTITUTE(G13, "'", "\'")&amp;"', ruby: '"&amp;F13&amp;"', baseType: '"&amp;VLOOKUP(H13,Sheet2!$A$1:$B$99,2,FALSE)&amp;"', types: ['"&amp;VLOOKUP(I13,Sheet2!$D$1:$E$99,2,FALSE)&amp;"'"&amp;IF(J13&lt;&gt;"",", '"&amp; VLOOKUP(J13,Sheet2!$D$1:$E$99,2,FALSE) &amp;"'","")&amp;"]"&amp;IF(K13&lt;&gt;"", ", range: '"&amp;K13&amp;"'", "")&amp;IF(M13&lt;&gt;"", ", damage: '"&amp;M13&amp;"'", "")&amp;IF(O13&lt;&gt;"", ", capacity: '"&amp;O13&amp;"'", "")&amp;IF(P13&lt;&gt;"", ", cost: '"&amp;P13&amp;"'", "")&amp;", text: '"&amp;SUBSTITUTE(S13, CHAR(10), "\n")&amp;"', textEn: '"&amp;SUBSTITUTE(SUBSTITUTE(T13, CHAR(10), "\n"), "'", "\'")&amp;"'"&amp;IF(Q13="○", ", sealable: true", "")&amp;IF(R13="○", ", removable: true", "")&amp;"}"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2" ht="48" x14ac:dyDescent="0.15">
      <c r="A14" s="4" t="s">
        <v>659</v>
      </c>
      <c r="B14" s="4" t="s">
        <v>582</v>
      </c>
      <c r="E14" s="4" t="s">
        <v>672</v>
      </c>
      <c r="F14" s="4" t="s">
        <v>682</v>
      </c>
      <c r="G14" s="4" t="s">
        <v>823</v>
      </c>
      <c r="H14" s="4" t="s">
        <v>19</v>
      </c>
      <c r="I14" s="4" t="s">
        <v>24</v>
      </c>
      <c r="L14" s="13"/>
      <c r="N14" s="13"/>
      <c r="P14" s="4" t="s">
        <v>698</v>
      </c>
      <c r="S14" s="5" t="s">
        <v>707</v>
      </c>
      <c r="T14" s="5" t="s">
        <v>836</v>
      </c>
      <c r="U14" s="13"/>
      <c r="V14" s="3" t="str">
        <f>", '"&amp;A14&amp;"': {megami: '"&amp;B14&amp;"'"&amp;IF(C14&lt;&gt;"", ", anotherID: '" &amp; C14 &amp; "', replace: '" &amp; D14 &amp; "'", "")&amp;", name: '"&amp;E14&amp;"', nameEn: '"&amp;SUBSTITUTE(G14, "'", "\'")&amp;"', ruby: '"&amp;F14&amp;"', baseType: '"&amp;VLOOKUP(H14,Sheet2!$A$1:$B$99,2,FALSE)&amp;"', types: ['"&amp;VLOOKUP(I14,Sheet2!$D$1:$E$99,2,FALSE)&amp;"'"&amp;IF(J14&lt;&gt;"",", '"&amp; VLOOKUP(J14,Sheet2!$D$1:$E$99,2,FALSE) &amp;"'","")&amp;"]"&amp;IF(K14&lt;&gt;"", ", range: '"&amp;K14&amp;"'", "")&amp;IF(M14&lt;&gt;"", ", damage: '"&amp;M14&amp;"'", "")&amp;IF(O14&lt;&gt;"", ", capacity: '"&amp;O14&amp;"'", "")&amp;IF(P14&lt;&gt;"", ", cost: '"&amp;P14&amp;"'", "")&amp;", text: '"&amp;SUBSTITUTE(S14, CHAR(10), "\n")&amp;"', textEn: '"&amp;SUBSTITUTE(SUBSTITUTE(T14, CHAR(10), "\n"), "'", "\'")&amp;"'"&amp;IF(Q14="○", ", sealable: true", "")&amp;IF(R14="○", ", removable: true", "")&amp;"}"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2" x14ac:dyDescent="0.15">
      <c r="A15" s="4" t="s">
        <v>663</v>
      </c>
      <c r="B15" s="4" t="s">
        <v>582</v>
      </c>
      <c r="E15" s="4" t="s">
        <v>673</v>
      </c>
      <c r="F15" s="4" t="s">
        <v>683</v>
      </c>
      <c r="G15" s="4" t="s">
        <v>841</v>
      </c>
      <c r="H15" s="4" t="s">
        <v>19</v>
      </c>
      <c r="I15" s="4" t="s">
        <v>589</v>
      </c>
      <c r="J15" s="4" t="s">
        <v>684</v>
      </c>
      <c r="K15" s="4" t="s">
        <v>687</v>
      </c>
      <c r="L15" s="13"/>
      <c r="M15" s="2" t="s">
        <v>693</v>
      </c>
      <c r="N15" s="13"/>
      <c r="P15" s="4" t="s">
        <v>699</v>
      </c>
      <c r="S15" s="5" t="s">
        <v>708</v>
      </c>
      <c r="T15" s="5" t="s">
        <v>835</v>
      </c>
      <c r="U15" s="13"/>
      <c r="V15" s="3" t="str">
        <f>", '"&amp;A15&amp;"': {megami: '"&amp;B15&amp;"'"&amp;IF(C15&lt;&gt;"", ", anotherID: '" &amp; C15 &amp; "', replace: '" &amp; D15 &amp; "'", "")&amp;", name: '"&amp;E15&amp;"', nameEn: '"&amp;SUBSTITUTE(G15, "'", "\'")&amp;"', ruby: '"&amp;F15&amp;"', baseType: '"&amp;VLOOKUP(H15,Sheet2!$A$1:$B$99,2,FALSE)&amp;"', types: ['"&amp;VLOOKUP(I15,Sheet2!$D$1:$E$99,2,FALSE)&amp;"'"&amp;IF(J15&lt;&gt;"",", '"&amp; VLOOKUP(J15,Sheet2!$D$1:$E$99,2,FALSE) &amp;"'","")&amp;"]"&amp;IF(K15&lt;&gt;"", ", range: '"&amp;K15&amp;"'", "")&amp;IF(M15&lt;&gt;"", ", damage: '"&amp;M15&amp;"'", "")&amp;IF(O15&lt;&gt;"", ", capacity: '"&amp;O15&amp;"'", "")&amp;IF(P15&lt;&gt;"", ", cost: '"&amp;P15&amp;"'", "")&amp;", text: '"&amp;SUBSTITUTE(S15, CHAR(10), "\n")&amp;"', textEn: '"&amp;SUBSTITUTE(SUBSTITUTE(T15, CHAR(10), "\n"), "'", "\'")&amp;"'"&amp;IF(Q15="○", ", sealable: true", "")&amp;IF(R15="○", ", removable: true", "")&amp;"}"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2" ht="24" x14ac:dyDescent="0.15">
      <c r="A16" s="4" t="s">
        <v>709</v>
      </c>
      <c r="B16" s="4" t="s">
        <v>584</v>
      </c>
      <c r="E16" s="4" t="s">
        <v>736</v>
      </c>
      <c r="F16" s="4" t="s">
        <v>758</v>
      </c>
      <c r="G16" s="4" t="s">
        <v>842</v>
      </c>
      <c r="H16" s="4" t="s">
        <v>7</v>
      </c>
      <c r="I16" s="4" t="s">
        <v>589</v>
      </c>
      <c r="K16" s="4" t="s">
        <v>769</v>
      </c>
      <c r="L16" s="13"/>
      <c r="M16" s="2" t="s">
        <v>772</v>
      </c>
      <c r="N16" s="13"/>
      <c r="S16" s="5" t="s">
        <v>780</v>
      </c>
      <c r="T16" s="5" t="s">
        <v>857</v>
      </c>
      <c r="U16" s="13"/>
      <c r="V16" s="3" t="str">
        <f>", '"&amp;A16&amp;"': {megami: '"&amp;B16&amp;"'"&amp;IF(C16&lt;&gt;"", ", anotherID: '" &amp; C16 &amp; "', replace: '" &amp; D16 &amp; "'", "")&amp;", name: '"&amp;E16&amp;"', nameEn: '"&amp;SUBSTITUTE(G16, "'", "\'")&amp;"', ruby: '"&amp;F16&amp;"', baseType: '"&amp;VLOOKUP(H16,Sheet2!$A$1:$B$99,2,FALSE)&amp;"', types: ['"&amp;VLOOKUP(I16,Sheet2!$D$1:$E$99,2,FALSE)&amp;"'"&amp;IF(J16&lt;&gt;"",", '"&amp; VLOOKUP(J16,Sheet2!$D$1:$E$99,2,FALSE) &amp;"'","")&amp;"]"&amp;IF(K16&lt;&gt;"", ", range: '"&amp;K16&amp;"'", "")&amp;IF(M16&lt;&gt;"", ", damage: '"&amp;M16&amp;"'", "")&amp;IF(O16&lt;&gt;"", ", capacity: '"&amp;O16&amp;"'", "")&amp;IF(P16&lt;&gt;"", ", cost: '"&amp;P16&amp;"'", "")&amp;", text: '"&amp;SUBSTITUTE(S16, CHAR(10), "\n")&amp;"', textEn: '"&amp;SUBSTITUTE(SUBSTITUTE(T16, CHAR(10), "\n"), "'", "\'")&amp;"'"&amp;IF(Q16="○", ", sealable: true", "")&amp;IF(R16="○", ", removable: true", "")&amp;"}"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2" x14ac:dyDescent="0.15">
      <c r="A17" s="4" t="s">
        <v>711</v>
      </c>
      <c r="B17" s="4" t="s">
        <v>584</v>
      </c>
      <c r="E17" s="4" t="s">
        <v>737</v>
      </c>
      <c r="F17" s="4" t="s">
        <v>759</v>
      </c>
      <c r="G17" s="4" t="s">
        <v>843</v>
      </c>
      <c r="H17" s="4" t="s">
        <v>7</v>
      </c>
      <c r="I17" s="4" t="s">
        <v>589</v>
      </c>
      <c r="J17" s="4" t="s">
        <v>29</v>
      </c>
      <c r="K17" s="4" t="s">
        <v>770</v>
      </c>
      <c r="L17" s="13"/>
      <c r="M17" s="2" t="s">
        <v>773</v>
      </c>
      <c r="N17" s="13"/>
      <c r="S17" s="5"/>
      <c r="T17" s="5"/>
      <c r="U17" s="13"/>
      <c r="V17" s="3" t="str">
        <f>", '"&amp;A17&amp;"': {megami: '"&amp;B17&amp;"'"&amp;IF(C17&lt;&gt;"", ", anotherID: '" &amp; C17 &amp; "', replace: '" &amp; D17 &amp; "'", "")&amp;", name: '"&amp;E17&amp;"', nameEn: '"&amp;SUBSTITUTE(G17, "'", "\'")&amp;"', ruby: '"&amp;F17&amp;"', baseType: '"&amp;VLOOKUP(H17,Sheet2!$A$1:$B$99,2,FALSE)&amp;"', types: ['"&amp;VLOOKUP(I17,Sheet2!$D$1:$E$99,2,FALSE)&amp;"'"&amp;IF(J17&lt;&gt;"",", '"&amp; VLOOKUP(J17,Sheet2!$D$1:$E$99,2,FALSE) &amp;"'","")&amp;"]"&amp;IF(K17&lt;&gt;"", ", range: '"&amp;K17&amp;"'", "")&amp;IF(M17&lt;&gt;"", ", damage: '"&amp;M17&amp;"'", "")&amp;IF(O17&lt;&gt;"", ", capacity: '"&amp;O17&amp;"'", "")&amp;IF(P17&lt;&gt;"", ", cost: '"&amp;P17&amp;"'", "")&amp;", text: '"&amp;SUBSTITUTE(S17, CHAR(10), "\n")&amp;"', textEn: '"&amp;SUBSTITUTE(SUBSTITUTE(T17, CHAR(10), "\n"), "'", "\'")&amp;"'"&amp;IF(Q17="○", ", sealable: true", "")&amp;IF(R17="○", ", removable: true", "")&amp;"}"</f>
        <v>, '02-saine-o-n-2': {megami: 'saine', name: '薙斬り', nameEn: 'Cut Down', ruby: 'なぎぎり', baseType: 'normal', types: ['attack', 'reaction'], range: '4-5', damage: '3/1', text: '', textEn: ''}</v>
      </c>
    </row>
    <row r="18" spans="1:22" ht="24" x14ac:dyDescent="0.15">
      <c r="A18" s="4" t="s">
        <v>712</v>
      </c>
      <c r="B18" s="4" t="s">
        <v>584</v>
      </c>
      <c r="E18" s="4" t="s">
        <v>738</v>
      </c>
      <c r="F18" s="4" t="s">
        <v>760</v>
      </c>
      <c r="G18" s="4" t="s">
        <v>844</v>
      </c>
      <c r="H18" s="4" t="s">
        <v>7</v>
      </c>
      <c r="I18" s="4" t="s">
        <v>589</v>
      </c>
      <c r="J18" s="4" t="s">
        <v>29</v>
      </c>
      <c r="K18" s="4" t="s">
        <v>771</v>
      </c>
      <c r="L18" s="13"/>
      <c r="M18" s="2" t="s">
        <v>774</v>
      </c>
      <c r="N18" s="13"/>
      <c r="S18" s="5" t="s">
        <v>775</v>
      </c>
      <c r="T18" s="5" t="s">
        <v>858</v>
      </c>
      <c r="U18" s="13"/>
      <c r="V18" s="3" t="str">
        <f>", '"&amp;A18&amp;"': {megami: '"&amp;B18&amp;"'"&amp;IF(C18&lt;&gt;"", ", anotherID: '" &amp; C18 &amp; "', replace: '" &amp; D18 &amp; "'", "")&amp;", name: '"&amp;E18&amp;"', nameEn: '"&amp;SUBSTITUTE(G18, "'", "\'")&amp;"', ruby: '"&amp;F18&amp;"', baseType: '"&amp;VLOOKUP(H18,Sheet2!$A$1:$B$99,2,FALSE)&amp;"', types: ['"&amp;VLOOKUP(I18,Sheet2!$D$1:$E$99,2,FALSE)&amp;"'"&amp;IF(J18&lt;&gt;"",", '"&amp; VLOOKUP(J18,Sheet2!$D$1:$E$99,2,FALSE) &amp;"'","")&amp;"]"&amp;IF(K18&lt;&gt;"", ", range: '"&amp;K18&amp;"'", "")&amp;IF(M18&lt;&gt;"", ", damage: '"&amp;M18&amp;"'", "")&amp;IF(O18&lt;&gt;"", ", capacity: '"&amp;O18&amp;"'", "")&amp;IF(P18&lt;&gt;"", ", cost: '"&amp;P18&amp;"'", "")&amp;", text: '"&amp;SUBSTITUTE(S18, CHAR(10), "\n")&amp;"', textEn: '"&amp;SUBSTITUTE(SUBSTITUTE(T18, CHAR(10), "\n"), "'", "\'")&amp;"'"&amp;IF(Q18="○", ", sealable: true", "")&amp;IF(R18="○", ", removable: true", "")&amp;"}"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2" ht="36" x14ac:dyDescent="0.15">
      <c r="A19" s="4" t="s">
        <v>620</v>
      </c>
      <c r="B19" s="4" t="s">
        <v>584</v>
      </c>
      <c r="C19" s="4" t="s">
        <v>562</v>
      </c>
      <c r="D19" s="4" t="s">
        <v>621</v>
      </c>
      <c r="E19" s="4" t="s">
        <v>610</v>
      </c>
      <c r="F19" s="4" t="s">
        <v>614</v>
      </c>
      <c r="G19" s="4" t="s">
        <v>853</v>
      </c>
      <c r="H19" s="4" t="s">
        <v>7</v>
      </c>
      <c r="I19" s="4" t="s">
        <v>23</v>
      </c>
      <c r="J19" s="4" t="s">
        <v>28</v>
      </c>
      <c r="L19" s="13"/>
      <c r="N19" s="13"/>
      <c r="S19" s="5" t="s">
        <v>798</v>
      </c>
      <c r="T19" s="5" t="s">
        <v>865</v>
      </c>
      <c r="U19" s="13"/>
      <c r="V19" s="3" t="str">
        <f>", '"&amp;A19&amp;"': {megami: '"&amp;B19&amp;"'"&amp;IF(C19&lt;&gt;"", ", anotherID: '" &amp; C19 &amp; "', replace: '" &amp; D19 &amp; "'", "")&amp;", name: '"&amp;E19&amp;"', nameEn: '"&amp;SUBSTITUTE(G19, "'", "\'")&amp;"', ruby: '"&amp;F19&amp;"', baseType: '"&amp;VLOOKUP(H19,Sheet2!$A$1:$B$99,2,FALSE)&amp;"', types: ['"&amp;VLOOKUP(I19,Sheet2!$D$1:$E$99,2,FALSE)&amp;"'"&amp;IF(J19&lt;&gt;"",", '"&amp; VLOOKUP(J19,Sheet2!$D$1:$E$99,2,FALSE) &amp;"'","")&amp;"]"&amp;IF(K19&lt;&gt;"", ", range: '"&amp;K19&amp;"'", "")&amp;IF(M19&lt;&gt;"", ", damage: '"&amp;M19&amp;"'", "")&amp;IF(O19&lt;&gt;"", ", capacity: '"&amp;O19&amp;"'", "")&amp;IF(P19&lt;&gt;"", ", cost: '"&amp;P19&amp;"'", "")&amp;", text: '"&amp;SUBSTITUTE(S19, CHAR(10), "\n")&amp;"', textEn: '"&amp;SUBSTITUTE(SUBSTITUTE(T19, CHAR(10), "\n"), "'", "\'")&amp;"'"&amp;IF(Q19="○", ", sealable: true", "")&amp;IF(R19="○", ", removable: true", "")&amp;"}"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2" ht="48" x14ac:dyDescent="0.15">
      <c r="A20" s="4" t="s">
        <v>713</v>
      </c>
      <c r="B20" s="4" t="s">
        <v>584</v>
      </c>
      <c r="E20" s="4" t="s">
        <v>739</v>
      </c>
      <c r="F20" s="4" t="s">
        <v>761</v>
      </c>
      <c r="G20" s="4" t="s">
        <v>845</v>
      </c>
      <c r="H20" s="4" t="s">
        <v>7</v>
      </c>
      <c r="I20" s="4" t="s">
        <v>24</v>
      </c>
      <c r="L20" s="13"/>
      <c r="N20" s="13"/>
      <c r="S20" s="5" t="s">
        <v>797</v>
      </c>
      <c r="T20" s="5" t="s">
        <v>859</v>
      </c>
      <c r="U20" s="13"/>
      <c r="V20" s="3" t="str">
        <f>", '"&amp;A20&amp;"': {megami: '"&amp;B20&amp;"'"&amp;IF(C20&lt;&gt;"", ", anotherID: '" &amp; C20 &amp; "', replace: '" &amp; D20 &amp; "'", "")&amp;", name: '"&amp;E20&amp;"', nameEn: '"&amp;SUBSTITUTE(G20, "'", "\'")&amp;"', ruby: '"&amp;F20&amp;"', baseType: '"&amp;VLOOKUP(H20,Sheet2!$A$1:$B$99,2,FALSE)&amp;"', types: ['"&amp;VLOOKUP(I20,Sheet2!$D$1:$E$99,2,FALSE)&amp;"'"&amp;IF(J20&lt;&gt;"",", '"&amp; VLOOKUP(J20,Sheet2!$D$1:$E$99,2,FALSE) &amp;"'","")&amp;"]"&amp;IF(K20&lt;&gt;"", ", range: '"&amp;K20&amp;"'", "")&amp;IF(M20&lt;&gt;"", ", damage: '"&amp;M20&amp;"'", "")&amp;IF(O20&lt;&gt;"", ", capacity: '"&amp;O20&amp;"'", "")&amp;IF(P20&lt;&gt;"", ", cost: '"&amp;P20&amp;"'", "")&amp;", text: '"&amp;SUBSTITUTE(S20, CHAR(10), "\n")&amp;"', textEn: '"&amp;SUBSTITUTE(SUBSTITUTE(T20, CHAR(10), "\n"), "'", "\'")&amp;"'"&amp;IF(Q20="○", ", sealable: true", "")&amp;IF(R20="○", ", removable: true", "")&amp;"}"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2" ht="36" x14ac:dyDescent="0.15">
      <c r="A21" s="4" t="s">
        <v>714</v>
      </c>
      <c r="B21" s="4" t="s">
        <v>584</v>
      </c>
      <c r="E21" s="4" t="s">
        <v>740</v>
      </c>
      <c r="F21" s="4" t="s">
        <v>762</v>
      </c>
      <c r="G21" s="4" t="s">
        <v>846</v>
      </c>
      <c r="H21" s="4" t="s">
        <v>7</v>
      </c>
      <c r="I21" s="4" t="s">
        <v>48</v>
      </c>
      <c r="L21" s="13"/>
      <c r="N21" s="13"/>
      <c r="O21" s="4" t="s">
        <v>735</v>
      </c>
      <c r="S21" s="5" t="s">
        <v>799</v>
      </c>
      <c r="T21" s="5" t="s">
        <v>860</v>
      </c>
      <c r="U21" s="13"/>
      <c r="V21" s="3" t="str">
        <f>", '"&amp;A21&amp;"': {megami: '"&amp;B21&amp;"'"&amp;IF(C21&lt;&gt;"", ", anotherID: '" &amp; C21 &amp; "', replace: '" &amp; D21 &amp; "'", "")&amp;", name: '"&amp;E21&amp;"', nameEn: '"&amp;SUBSTITUTE(G21, "'", "\'")&amp;"', ruby: '"&amp;F21&amp;"', baseType: '"&amp;VLOOKUP(H21,Sheet2!$A$1:$B$99,2,FALSE)&amp;"', types: ['"&amp;VLOOKUP(I21,Sheet2!$D$1:$E$99,2,FALSE)&amp;"'"&amp;IF(J21&lt;&gt;"",", '"&amp; VLOOKUP(J21,Sheet2!$D$1:$E$99,2,FALSE) &amp;"'","")&amp;"]"&amp;IF(K21&lt;&gt;"", ", range: '"&amp;K21&amp;"'", "")&amp;IF(M21&lt;&gt;"", ", damage: '"&amp;M21&amp;"'", "")&amp;IF(O21&lt;&gt;"", ", capacity: '"&amp;O21&amp;"'", "")&amp;IF(P21&lt;&gt;"", ", cost: '"&amp;P21&amp;"'", "")&amp;", text: '"&amp;SUBSTITUTE(S21, CHAR(10), "\n")&amp;"', textEn: '"&amp;SUBSTITUTE(SUBSTITUTE(T21, CHAR(10), "\n"), "'", "\'")&amp;"'"&amp;IF(Q21="○", ", sealable: true", "")&amp;IF(R21="○", ", removable: true", "")&amp;"}"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2" ht="36" x14ac:dyDescent="0.15">
      <c r="A22" s="4" t="s">
        <v>715</v>
      </c>
      <c r="B22" s="4" t="s">
        <v>584</v>
      </c>
      <c r="E22" s="4" t="s">
        <v>741</v>
      </c>
      <c r="F22" s="4" t="s">
        <v>763</v>
      </c>
      <c r="G22" s="4" t="s">
        <v>847</v>
      </c>
      <c r="H22" s="4" t="s">
        <v>7</v>
      </c>
      <c r="I22" s="4" t="s">
        <v>48</v>
      </c>
      <c r="J22" s="4" t="s">
        <v>29</v>
      </c>
      <c r="L22" s="13"/>
      <c r="N22" s="13"/>
      <c r="O22" s="4" t="s">
        <v>776</v>
      </c>
      <c r="S22" s="5" t="s">
        <v>800</v>
      </c>
      <c r="T22" s="5" t="s">
        <v>861</v>
      </c>
      <c r="U22" s="13"/>
      <c r="V22" s="3" t="str">
        <f>", '"&amp;A22&amp;"': {megami: '"&amp;B22&amp;"'"&amp;IF(C22&lt;&gt;"", ", anotherID: '" &amp; C22 &amp; "', replace: '" &amp; D22 &amp; "'", "")&amp;", name: '"&amp;E22&amp;"', nameEn: '"&amp;SUBSTITUTE(G22, "'", "\'")&amp;"', ruby: '"&amp;F22&amp;"', baseType: '"&amp;VLOOKUP(H22,Sheet2!$A$1:$B$99,2,FALSE)&amp;"', types: ['"&amp;VLOOKUP(I22,Sheet2!$D$1:$E$99,2,FALSE)&amp;"'"&amp;IF(J22&lt;&gt;"",", '"&amp; VLOOKUP(J22,Sheet2!$D$1:$E$99,2,FALSE) &amp;"'","")&amp;"]"&amp;IF(K22&lt;&gt;"", ", range: '"&amp;K22&amp;"'", "")&amp;IF(M22&lt;&gt;"", ", damage: '"&amp;M22&amp;"'", "")&amp;IF(O22&lt;&gt;"", ", capacity: '"&amp;O22&amp;"'", "")&amp;IF(P22&lt;&gt;"", ", cost: '"&amp;P22&amp;"'", "")&amp;", text: '"&amp;SUBSTITUTE(S22, CHAR(10), "\n")&amp;"', textEn: '"&amp;SUBSTITUTE(SUBSTITUTE(T22, CHAR(10), "\n"), "'", "\'")&amp;"'"&amp;IF(Q22="○", ", sealable: true", "")&amp;IF(R22="○", ", removable: true", "")&amp;"}"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2" ht="60" x14ac:dyDescent="0.15">
      <c r="A23" s="4" t="s">
        <v>619</v>
      </c>
      <c r="B23" s="4" t="s">
        <v>584</v>
      </c>
      <c r="C23" s="4" t="s">
        <v>562</v>
      </c>
      <c r="D23" s="4" t="s">
        <v>622</v>
      </c>
      <c r="E23" s="4" t="s">
        <v>611</v>
      </c>
      <c r="F23" s="4" t="s">
        <v>615</v>
      </c>
      <c r="G23" s="4" t="s">
        <v>854</v>
      </c>
      <c r="H23" s="4" t="s">
        <v>7</v>
      </c>
      <c r="I23" s="4" t="s">
        <v>48</v>
      </c>
      <c r="L23" s="13"/>
      <c r="N23" s="13"/>
      <c r="O23" s="4" t="s">
        <v>616</v>
      </c>
      <c r="S23" s="5" t="s">
        <v>801</v>
      </c>
      <c r="T23" s="5" t="s">
        <v>866</v>
      </c>
      <c r="U23" s="13"/>
      <c r="V23" s="3" t="str">
        <f>", '"&amp;A23&amp;"': {megami: '"&amp;B23&amp;"'"&amp;IF(C23&lt;&gt;"", ", anotherID: '" &amp; C23 &amp; "', replace: '" &amp; D23 &amp; "'", "")&amp;", name: '"&amp;E23&amp;"', nameEn: '"&amp;SUBSTITUTE(G23, "'", "\'")&amp;"', ruby: '"&amp;F23&amp;"', baseType: '"&amp;VLOOKUP(H23,Sheet2!$A$1:$B$99,2,FALSE)&amp;"', types: ['"&amp;VLOOKUP(I23,Sheet2!$D$1:$E$99,2,FALSE)&amp;"'"&amp;IF(J23&lt;&gt;"",", '"&amp; VLOOKUP(J23,Sheet2!$D$1:$E$99,2,FALSE) &amp;"'","")&amp;"]"&amp;IF(K23&lt;&gt;"", ", range: '"&amp;K23&amp;"'", "")&amp;IF(M23&lt;&gt;"", ", damage: '"&amp;M23&amp;"'", "")&amp;IF(O23&lt;&gt;"", ", capacity: '"&amp;O23&amp;"'", "")&amp;IF(P23&lt;&gt;"", ", cost: '"&amp;P23&amp;"'", "")&amp;", text: '"&amp;SUBSTITUTE(S23, CHAR(10), "\n")&amp;"', textEn: '"&amp;SUBSTITUTE(SUBSTITUTE(T23, CHAR(10), "\n"), "'", "\'")&amp;"'"&amp;IF(Q23="○", ", sealable: true", "")&amp;IF(R23="○", ", removable: true", "")&amp;"}"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2" ht="24" x14ac:dyDescent="0.15">
      <c r="A24" s="4" t="s">
        <v>716</v>
      </c>
      <c r="B24" s="4" t="s">
        <v>584</v>
      </c>
      <c r="E24" s="4" t="s">
        <v>742</v>
      </c>
      <c r="F24" s="4" t="s">
        <v>764</v>
      </c>
      <c r="G24" s="4" t="s">
        <v>848</v>
      </c>
      <c r="H24" s="4" t="s">
        <v>7</v>
      </c>
      <c r="I24" s="4" t="s">
        <v>48</v>
      </c>
      <c r="J24" s="4" t="s">
        <v>684</v>
      </c>
      <c r="L24" s="13"/>
      <c r="N24" s="13"/>
      <c r="O24" s="4" t="s">
        <v>733</v>
      </c>
      <c r="S24" s="5" t="s">
        <v>802</v>
      </c>
      <c r="T24" s="5" t="s">
        <v>862</v>
      </c>
      <c r="U24" s="13"/>
      <c r="V24" s="3" t="str">
        <f>", '"&amp;A24&amp;"': {megami: '"&amp;B24&amp;"'"&amp;IF(C24&lt;&gt;"", ", anotherID: '" &amp; C24 &amp; "', replace: '" &amp; D24 &amp; "'", "")&amp;", name: '"&amp;E24&amp;"', nameEn: '"&amp;SUBSTITUTE(G24, "'", "\'")&amp;"', ruby: '"&amp;F24&amp;"', baseType: '"&amp;VLOOKUP(H24,Sheet2!$A$1:$B$99,2,FALSE)&amp;"', types: ['"&amp;VLOOKUP(I24,Sheet2!$D$1:$E$99,2,FALSE)&amp;"'"&amp;IF(J24&lt;&gt;"",", '"&amp; VLOOKUP(J24,Sheet2!$D$1:$E$99,2,FALSE) &amp;"'","")&amp;"]"&amp;IF(K24&lt;&gt;"", ", range: '"&amp;K24&amp;"'", "")&amp;IF(M24&lt;&gt;"", ", damage: '"&amp;M24&amp;"'", "")&amp;IF(O24&lt;&gt;"", ", capacity: '"&amp;O24&amp;"'", "")&amp;IF(P24&lt;&gt;"", ", cost: '"&amp;P24&amp;"'", "")&amp;", text: '"&amp;SUBSTITUTE(S24, CHAR(10), "\n")&amp;"', textEn: '"&amp;SUBSTITUTE(SUBSTITUTE(T24, CHAR(10), "\n"), "'", "\'")&amp;"'"&amp;IF(Q24="○", ", sealable: true", "")&amp;IF(R24="○", ", removable: true", "")&amp;"}"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2" ht="60" x14ac:dyDescent="0.15">
      <c r="A25" s="4" t="s">
        <v>722</v>
      </c>
      <c r="B25" s="4" t="s">
        <v>584</v>
      </c>
      <c r="E25" s="4" t="s">
        <v>743</v>
      </c>
      <c r="F25" s="4" t="s">
        <v>765</v>
      </c>
      <c r="G25" s="4" t="s">
        <v>849</v>
      </c>
      <c r="H25" s="4" t="s">
        <v>19</v>
      </c>
      <c r="I25" s="4" t="s">
        <v>24</v>
      </c>
      <c r="L25" s="13"/>
      <c r="N25" s="13"/>
      <c r="P25" s="4" t="s">
        <v>731</v>
      </c>
      <c r="S25" s="5" t="s">
        <v>803</v>
      </c>
      <c r="T25" s="5" t="s">
        <v>868</v>
      </c>
      <c r="U25" s="13"/>
      <c r="V25" s="3" t="str">
        <f>", '"&amp;A25&amp;"': {megami: '"&amp;B25&amp;"'"&amp;IF(C25&lt;&gt;"", ", anotherID: '" &amp; C25 &amp; "', replace: '" &amp; D25 &amp; "'", "")&amp;", name: '"&amp;E25&amp;"', nameEn: '"&amp;SUBSTITUTE(G25, "'", "\'")&amp;"', ruby: '"&amp;F25&amp;"', baseType: '"&amp;VLOOKUP(H25,Sheet2!$A$1:$B$99,2,FALSE)&amp;"', types: ['"&amp;VLOOKUP(I25,Sheet2!$D$1:$E$99,2,FALSE)&amp;"'"&amp;IF(J25&lt;&gt;"",", '"&amp; VLOOKUP(J25,Sheet2!$D$1:$E$99,2,FALSE) &amp;"'","")&amp;"]"&amp;IF(K25&lt;&gt;"", ", range: '"&amp;K25&amp;"'", "")&amp;IF(M25&lt;&gt;"", ", damage: '"&amp;M25&amp;"'", "")&amp;IF(O25&lt;&gt;"", ", capacity: '"&amp;O25&amp;"'", "")&amp;IF(P25&lt;&gt;"", ", cost: '"&amp;P25&amp;"'", "")&amp;", text: '"&amp;SUBSTITUTE(S25, CHAR(10), "\n")&amp;"', textEn: '"&amp;SUBSTITUTE(SUBSTITUTE(T25, CHAR(10), "\n"), "'", "\'")&amp;"'"&amp;IF(Q25="○", ", sealable: true", "")&amp;IF(R25="○", ", removable: true", "")&amp;"}"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2" ht="36" x14ac:dyDescent="0.15">
      <c r="A26" s="4" t="s">
        <v>723</v>
      </c>
      <c r="B26" s="4" t="s">
        <v>584</v>
      </c>
      <c r="E26" s="4" t="s">
        <v>744</v>
      </c>
      <c r="F26" s="4" t="s">
        <v>766</v>
      </c>
      <c r="G26" s="4" t="s">
        <v>850</v>
      </c>
      <c r="H26" s="4" t="s">
        <v>19</v>
      </c>
      <c r="I26" s="4" t="s">
        <v>24</v>
      </c>
      <c r="L26" s="13"/>
      <c r="N26" s="13"/>
      <c r="P26" s="4" t="s">
        <v>732</v>
      </c>
      <c r="S26" s="5" t="s">
        <v>804</v>
      </c>
      <c r="T26" s="5" t="s">
        <v>863</v>
      </c>
      <c r="U26" s="13"/>
      <c r="V26" s="3" t="str">
        <f>", '"&amp;A26&amp;"': {megami: '"&amp;B26&amp;"'"&amp;IF(C26&lt;&gt;"", ", anotherID: '" &amp; C26 &amp; "', replace: '" &amp; D26 &amp; "'", "")&amp;", name: '"&amp;E26&amp;"', nameEn: '"&amp;SUBSTITUTE(G26, "'", "\'")&amp;"', ruby: '"&amp;F26&amp;"', baseType: '"&amp;VLOOKUP(H26,Sheet2!$A$1:$B$99,2,FALSE)&amp;"', types: ['"&amp;VLOOKUP(I26,Sheet2!$D$1:$E$99,2,FALSE)&amp;"'"&amp;IF(J26&lt;&gt;"",", '"&amp; VLOOKUP(J26,Sheet2!$D$1:$E$99,2,FALSE) &amp;"'","")&amp;"]"&amp;IF(K26&lt;&gt;"", ", range: '"&amp;K26&amp;"'", "")&amp;IF(M26&lt;&gt;"", ", damage: '"&amp;M26&amp;"'", "")&amp;IF(O26&lt;&gt;"", ", capacity: '"&amp;O26&amp;"'", "")&amp;IF(P26&lt;&gt;"", ", cost: '"&amp;P26&amp;"'", "")&amp;", text: '"&amp;SUBSTITUTE(S26, CHAR(10), "\n")&amp;"', textEn: '"&amp;SUBSTITUTE(SUBSTITUTE(T26, CHAR(10), "\n"), "'", "\'")&amp;"'"&amp;IF(Q26="○", ", sealable: true", "")&amp;IF(R26="○", ", removable: true", "")&amp;"}"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2" ht="72" x14ac:dyDescent="0.15">
      <c r="A27" s="4" t="s">
        <v>618</v>
      </c>
      <c r="B27" s="4" t="s">
        <v>584</v>
      </c>
      <c r="C27" s="4" t="s">
        <v>562</v>
      </c>
      <c r="D27" s="4" t="s">
        <v>623</v>
      </c>
      <c r="E27" s="4" t="s">
        <v>612</v>
      </c>
      <c r="F27" s="4" t="s">
        <v>613</v>
      </c>
      <c r="G27" s="4" t="s">
        <v>855</v>
      </c>
      <c r="H27" s="4" t="s">
        <v>19</v>
      </c>
      <c r="I27" s="4" t="s">
        <v>23</v>
      </c>
      <c r="L27" s="13"/>
      <c r="N27" s="13"/>
      <c r="P27" s="4" t="s">
        <v>617</v>
      </c>
      <c r="S27" s="5" t="s">
        <v>805</v>
      </c>
      <c r="T27" s="5" t="s">
        <v>867</v>
      </c>
      <c r="U27" s="13"/>
      <c r="V27" s="3" t="str">
        <f>", '"&amp;A27&amp;"': {megami: '"&amp;B27&amp;"'"&amp;IF(C27&lt;&gt;"", ", anotherID: '" &amp; C27 &amp; "', replace: '" &amp; D27 &amp; "'", "")&amp;", name: '"&amp;E27&amp;"', nameEn: '"&amp;SUBSTITUTE(G27, "'", "\'")&amp;"', ruby: '"&amp;F27&amp;"', baseType: '"&amp;VLOOKUP(H27,Sheet2!$A$1:$B$99,2,FALSE)&amp;"', types: ['"&amp;VLOOKUP(I27,Sheet2!$D$1:$E$99,2,FALSE)&amp;"'"&amp;IF(J27&lt;&gt;"",", '"&amp; VLOOKUP(J27,Sheet2!$D$1:$E$99,2,FALSE) &amp;"'","")&amp;"]"&amp;IF(K27&lt;&gt;"", ", range: '"&amp;K27&amp;"'", "")&amp;IF(M27&lt;&gt;"", ", damage: '"&amp;M27&amp;"'", "")&amp;IF(O27&lt;&gt;"", ", capacity: '"&amp;O27&amp;"'", "")&amp;IF(P27&lt;&gt;"", ", cost: '"&amp;P27&amp;"'", "")&amp;", text: '"&amp;SUBSTITUTE(S27, CHAR(10), "\n")&amp;"', textEn: '"&amp;SUBSTITUTE(SUBSTITUTE(T27, CHAR(10), "\n"), "'", "\'")&amp;"'"&amp;IF(Q27="○", ", sealable: true", "")&amp;IF(R27="○", ", removable: true", "")&amp;"}"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2" ht="36" x14ac:dyDescent="0.15">
      <c r="A28" s="4" t="s">
        <v>724</v>
      </c>
      <c r="B28" s="4" t="s">
        <v>584</v>
      </c>
      <c r="E28" s="4" t="s">
        <v>745</v>
      </c>
      <c r="F28" s="4" t="s">
        <v>767</v>
      </c>
      <c r="G28" s="4" t="s">
        <v>851</v>
      </c>
      <c r="H28" s="4" t="s">
        <v>19</v>
      </c>
      <c r="I28" s="4" t="s">
        <v>589</v>
      </c>
      <c r="J28" s="4" t="s">
        <v>29</v>
      </c>
      <c r="K28" s="4" t="s">
        <v>777</v>
      </c>
      <c r="L28" s="13"/>
      <c r="M28" s="2" t="s">
        <v>774</v>
      </c>
      <c r="N28" s="13"/>
      <c r="P28" s="4" t="s">
        <v>698</v>
      </c>
      <c r="S28" s="5" t="s">
        <v>806</v>
      </c>
      <c r="T28" s="5" t="s">
        <v>856</v>
      </c>
      <c r="U28" s="13"/>
      <c r="V28" s="3" t="str">
        <f>", '"&amp;A28&amp;"': {megami: '"&amp;B28&amp;"'"&amp;IF(C28&lt;&gt;"", ", anotherID: '" &amp; C28 &amp; "', replace: '" &amp; D28 &amp; "'", "")&amp;", name: '"&amp;E28&amp;"', nameEn: '"&amp;SUBSTITUTE(G28, "'", "\'")&amp;"', ruby: '"&amp;F28&amp;"', baseType: '"&amp;VLOOKUP(H28,Sheet2!$A$1:$B$99,2,FALSE)&amp;"', types: ['"&amp;VLOOKUP(I28,Sheet2!$D$1:$E$99,2,FALSE)&amp;"'"&amp;IF(J28&lt;&gt;"",", '"&amp; VLOOKUP(J28,Sheet2!$D$1:$E$99,2,FALSE) &amp;"'","")&amp;"]"&amp;IF(K28&lt;&gt;"", ", range: '"&amp;K28&amp;"'", "")&amp;IF(M28&lt;&gt;"", ", damage: '"&amp;M28&amp;"'", "")&amp;IF(O28&lt;&gt;"", ", capacity: '"&amp;O28&amp;"'", "")&amp;IF(P28&lt;&gt;"", ", cost: '"&amp;P28&amp;"'", "")&amp;", text: '"&amp;SUBSTITUTE(S28, CHAR(10), "\n")&amp;"', textEn: '"&amp;SUBSTITUTE(SUBSTITUTE(T28, CHAR(10), "\n"), "'", "\'")&amp;"'"&amp;IF(Q28="○", ", sealable: true", "")&amp;IF(R28="○", ", removable: true", "")&amp;"}"</f>
        <v>, '02-saine-o-s-3': {megami: 'saine', name: '音無砕氷', nameEn: 'Silent Icebreaker', ruby: 'おとなしさいひょう', baseType: 'special', types: ['attack', 'reaction'], range: '0-10', damage: '1/1', cost: '2', text: '対応した《攻撃》は-1/-1となる。\n----\n【再起】八相-あなたのオーラが0である。', textEn: 'After Attack: The attack you played this card as a Reaction to gets -1/-1.\n\nResurgence: Idea - You have no Sakura tokens on your Aura.'}</v>
      </c>
    </row>
    <row r="29" spans="1:22" x14ac:dyDescent="0.15">
      <c r="A29" s="4" t="s">
        <v>725</v>
      </c>
      <c r="B29" s="4" t="s">
        <v>584</v>
      </c>
      <c r="E29" s="4" t="s">
        <v>746</v>
      </c>
      <c r="F29" s="4" t="s">
        <v>768</v>
      </c>
      <c r="G29" s="4" t="s">
        <v>852</v>
      </c>
      <c r="H29" s="4" t="s">
        <v>19</v>
      </c>
      <c r="I29" s="4" t="s">
        <v>589</v>
      </c>
      <c r="J29" s="4" t="s">
        <v>29</v>
      </c>
      <c r="K29" s="4" t="s">
        <v>778</v>
      </c>
      <c r="L29" s="13"/>
      <c r="M29" s="2" t="s">
        <v>779</v>
      </c>
      <c r="N29" s="13"/>
      <c r="P29" s="4" t="s">
        <v>733</v>
      </c>
      <c r="S29" s="5" t="s">
        <v>807</v>
      </c>
      <c r="T29" s="5" t="s">
        <v>864</v>
      </c>
      <c r="U29" s="13"/>
      <c r="V29" s="3" t="str">
        <f>", '"&amp;A29&amp;"': {megami: '"&amp;B29&amp;"'"&amp;IF(C29&lt;&gt;"", ", anotherID: '" &amp; C29 &amp; "', replace: '" &amp; D29 &amp; "'", "")&amp;", name: '"&amp;E29&amp;"', nameEn: '"&amp;SUBSTITUTE(G29, "'", "\'")&amp;"', ruby: '"&amp;F29&amp;"', baseType: '"&amp;VLOOKUP(H29,Sheet2!$A$1:$B$99,2,FALSE)&amp;"', types: ['"&amp;VLOOKUP(I29,Sheet2!$D$1:$E$99,2,FALSE)&amp;"'"&amp;IF(J29&lt;&gt;"",", '"&amp; VLOOKUP(J29,Sheet2!$D$1:$E$99,2,FALSE) &amp;"'","")&amp;"]"&amp;IF(K29&lt;&gt;"", ", range: '"&amp;K29&amp;"'", "")&amp;IF(M29&lt;&gt;"", ", damage: '"&amp;M29&amp;"'", "")&amp;IF(O29&lt;&gt;"", ", capacity: '"&amp;O29&amp;"'", "")&amp;IF(P29&lt;&gt;"", ", cost: '"&amp;P29&amp;"'", "")&amp;", text: '"&amp;SUBSTITUTE(S29, CHAR(10), "\n")&amp;"', textEn: '"&amp;SUBSTITUTE(SUBSTITUTE(T29, CHAR(10), "\n"), "'", "\'")&amp;"'"&amp;IF(Q29="○", ", sealable: true", "")&amp;IF(R29="○", ", removable: true", "")&amp;"}"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2" x14ac:dyDescent="0.15">
      <c r="A30" s="4" t="s">
        <v>710</v>
      </c>
      <c r="B30" s="4" t="s">
        <v>583</v>
      </c>
      <c r="E30" s="4" t="s">
        <v>747</v>
      </c>
      <c r="H30" s="4" t="s">
        <v>7</v>
      </c>
      <c r="I30" s="4" t="s">
        <v>589</v>
      </c>
      <c r="K30" s="4" t="s">
        <v>781</v>
      </c>
      <c r="L30" s="13"/>
      <c r="M30" s="2" t="s">
        <v>788</v>
      </c>
      <c r="N30" s="13"/>
      <c r="S30" s="5"/>
      <c r="T30" s="5"/>
      <c r="U30" s="13"/>
      <c r="V30" s="3" t="str">
        <f>", '"&amp;A30&amp;"': {megami: '"&amp;B30&amp;"'"&amp;IF(C30&lt;&gt;"", ", anotherID: '" &amp; C30 &amp; "', replace: '" &amp; D30 &amp; "'", "")&amp;", name: '"&amp;E30&amp;"', nameEn: '"&amp;SUBSTITUTE(G30, "'", "\'")&amp;"', ruby: '"&amp;F30&amp;"', baseType: '"&amp;VLOOKUP(H30,Sheet2!$A$1:$B$99,2,FALSE)&amp;"', types: ['"&amp;VLOOKUP(I30,Sheet2!$D$1:$E$99,2,FALSE)&amp;"'"&amp;IF(J30&lt;&gt;"",", '"&amp; VLOOKUP(J30,Sheet2!$D$1:$E$99,2,FALSE) &amp;"'","")&amp;"]"&amp;IF(K30&lt;&gt;"", ", range: '"&amp;K30&amp;"'", "")&amp;IF(M30&lt;&gt;"", ", damage: '"&amp;M30&amp;"'", "")&amp;IF(O30&lt;&gt;"", ", capacity: '"&amp;O30&amp;"'", "")&amp;IF(P30&lt;&gt;"", ", cost: '"&amp;P30&amp;"'", "")&amp;", text: '"&amp;SUBSTITUTE(S30, CHAR(10), "\n")&amp;"', textEn: '"&amp;SUBSTITUTE(SUBSTITUTE(T30, CHAR(10), "\n"), "'", "\'")&amp;"'"&amp;IF(Q30="○", ", sealable: true", "")&amp;IF(R30="○", ", removable: true", "")&amp;"}"</f>
        <v>, '03-himika-o-n-1': {megami: 'himika', name: 'シュート', nameEn: '', ruby: '', baseType: 'normal', types: ['attack'], range: '4-10', damage: '2/1', text: '', textEn: ''}</v>
      </c>
    </row>
    <row r="31" spans="1:22" ht="24" x14ac:dyDescent="0.15">
      <c r="A31" s="4" t="s">
        <v>717</v>
      </c>
      <c r="B31" s="4" t="s">
        <v>583</v>
      </c>
      <c r="E31" s="4" t="s">
        <v>748</v>
      </c>
      <c r="H31" s="4" t="s">
        <v>7</v>
      </c>
      <c r="I31" s="4" t="s">
        <v>589</v>
      </c>
      <c r="K31" s="4" t="s">
        <v>782</v>
      </c>
      <c r="L31" s="13"/>
      <c r="M31" s="2" t="s">
        <v>788</v>
      </c>
      <c r="N31" s="13"/>
      <c r="S31" s="5" t="s">
        <v>792</v>
      </c>
      <c r="T31" s="5"/>
      <c r="U31" s="13"/>
      <c r="V31" s="3" t="str">
        <f>", '"&amp;A31&amp;"': {megami: '"&amp;B31&amp;"'"&amp;IF(C31&lt;&gt;"", ", anotherID: '" &amp; C31 &amp; "', replace: '" &amp; D31 &amp; "'", "")&amp;", name: '"&amp;E31&amp;"', nameEn: '"&amp;SUBSTITUTE(G31, "'", "\'")&amp;"', ruby: '"&amp;F31&amp;"', baseType: '"&amp;VLOOKUP(H31,Sheet2!$A$1:$B$99,2,FALSE)&amp;"', types: ['"&amp;VLOOKUP(I31,Sheet2!$D$1:$E$99,2,FALSE)&amp;"'"&amp;IF(J31&lt;&gt;"",", '"&amp; VLOOKUP(J31,Sheet2!$D$1:$E$99,2,FALSE) &amp;"'","")&amp;"]"&amp;IF(K31&lt;&gt;"", ", range: '"&amp;K31&amp;"'", "")&amp;IF(M31&lt;&gt;"", ", damage: '"&amp;M31&amp;"'", "")&amp;IF(O31&lt;&gt;"", ", capacity: '"&amp;O31&amp;"'", "")&amp;IF(P31&lt;&gt;"", ", cost: '"&amp;P31&amp;"'", "")&amp;", text: '"&amp;SUBSTITUTE(S31, CHAR(10), "\n")&amp;"', textEn: '"&amp;SUBSTITUTE(SUBSTITUTE(T31, CHAR(10), "\n"), "'", "\'")&amp;"'"&amp;IF(Q31="○", ", sealable: true", "")&amp;IF(R31="○", ", removable: true", "")&amp;"}"</f>
        <v>, '03-himika-o-n-2': {megami: 'himika', name: 'ラピッドファイア', nameEn: '', ruby: '', baseType: 'normal', types: ['attack'], range: '7-8', damage: '2/1', text: '【常時】連火-このカードがこのターンに使用した3枚目以降のカードならば、この《攻撃》は+1/+1となる。', textEn: ''}</v>
      </c>
    </row>
    <row r="32" spans="1:22" ht="24" x14ac:dyDescent="0.15">
      <c r="A32" s="4" t="s">
        <v>624</v>
      </c>
      <c r="B32" s="4" t="s">
        <v>609</v>
      </c>
      <c r="C32" s="4" t="s">
        <v>562</v>
      </c>
      <c r="D32" s="4" t="s">
        <v>626</v>
      </c>
      <c r="E32" s="4" t="s">
        <v>628</v>
      </c>
      <c r="F32" s="4" t="s">
        <v>631</v>
      </c>
      <c r="H32" s="4" t="s">
        <v>7</v>
      </c>
      <c r="I32" s="4" t="s">
        <v>634</v>
      </c>
      <c r="K32" s="4" t="s">
        <v>637</v>
      </c>
      <c r="L32" s="13"/>
      <c r="M32" s="2" t="s">
        <v>639</v>
      </c>
      <c r="N32" s="13"/>
      <c r="S32" s="5" t="s">
        <v>791</v>
      </c>
      <c r="T32" s="5"/>
      <c r="U32" s="13"/>
      <c r="V32" s="3" t="str">
        <f>", '"&amp;A32&amp;"': {megami: '"&amp;B32&amp;"'"&amp;IF(C32&lt;&gt;"", ", anotherID: '" &amp; C32 &amp; "', replace: '" &amp; D32 &amp; "'", "")&amp;", name: '"&amp;E32&amp;"', nameEn: '"&amp;SUBSTITUTE(G32, "'", "\'")&amp;"', ruby: '"&amp;F32&amp;"', baseType: '"&amp;VLOOKUP(H32,Sheet2!$A$1:$B$99,2,FALSE)&amp;"', types: ['"&amp;VLOOKUP(I32,Sheet2!$D$1:$E$99,2,FALSE)&amp;"'"&amp;IF(J32&lt;&gt;"",", '"&amp; VLOOKUP(J32,Sheet2!$D$1:$E$99,2,FALSE) &amp;"'","")&amp;"]"&amp;IF(K32&lt;&gt;"", ", range: '"&amp;K32&amp;"'", "")&amp;IF(M32&lt;&gt;"", ", damage: '"&amp;M32&amp;"'", "")&amp;IF(O32&lt;&gt;"", ", capacity: '"&amp;O32&amp;"'", "")&amp;IF(P32&lt;&gt;"", ", cost: '"&amp;P32&amp;"'", "")&amp;", text: '"&amp;SUBSTITUTE(S32, CHAR(10), "\n")&amp;"', textEn: '"&amp;SUBSTITUTE(SUBSTITUTE(T32, CHAR(10), "\n"), "'", "\'")&amp;"'"&amp;IF(Q32="○", ", sealable: true", "")&amp;IF(R32="○", ", removable: true", "")&amp;"}"</f>
        <v>, '03-himika-A1-n-2': {megami: 'himika', anotherID: 'A1', replace: '03-himika-o-n-2', name: '火炎流', nameEn: '', ruby: 'かえんりゅう', baseType: 'normal', types: ['attack'], range: '1-3', damage: '2/1', text: '【常時】連火-このカードがこのターンに使用した3枚目以降のカードならば、この《攻撃》は+0/+1となる。', textEn: ''}</v>
      </c>
    </row>
    <row r="33" spans="1:22" x14ac:dyDescent="0.15">
      <c r="A33" s="4" t="s">
        <v>718</v>
      </c>
      <c r="B33" s="4" t="s">
        <v>583</v>
      </c>
      <c r="E33" s="4" t="s">
        <v>749</v>
      </c>
      <c r="H33" s="4" t="s">
        <v>7</v>
      </c>
      <c r="I33" s="4" t="s">
        <v>589</v>
      </c>
      <c r="K33" s="4" t="s">
        <v>783</v>
      </c>
      <c r="L33" s="13"/>
      <c r="M33" s="2" t="s">
        <v>789</v>
      </c>
      <c r="N33" s="13"/>
      <c r="S33" s="5" t="s">
        <v>793</v>
      </c>
      <c r="T33" s="5"/>
      <c r="U33" s="13"/>
      <c r="V33" s="3" t="str">
        <f>", '"&amp;A33&amp;"': {megami: '"&amp;B33&amp;"'"&amp;IF(C33&lt;&gt;"", ", anotherID: '" &amp; C33 &amp; "', replace: '" &amp; D33 &amp; "'", "")&amp;", name: '"&amp;E33&amp;"', nameEn: '"&amp;SUBSTITUTE(G33, "'", "\'")&amp;"', ruby: '"&amp;F33&amp;"', baseType: '"&amp;VLOOKUP(H33,Sheet2!$A$1:$B$99,2,FALSE)&amp;"', types: ['"&amp;VLOOKUP(I33,Sheet2!$D$1:$E$99,2,FALSE)&amp;"'"&amp;IF(J33&lt;&gt;"",", '"&amp; VLOOKUP(J33,Sheet2!$D$1:$E$99,2,FALSE) &amp;"'","")&amp;"]"&amp;IF(K33&lt;&gt;"", ", range: '"&amp;K33&amp;"'", "")&amp;IF(M33&lt;&gt;"", ", damage: '"&amp;M33&amp;"'", "")&amp;IF(O33&lt;&gt;"", ", capacity: '"&amp;O33&amp;"'", "")&amp;IF(P33&lt;&gt;"", ", cost: '"&amp;P33&amp;"'", "")&amp;", text: '"&amp;SUBSTITUTE(S33, CHAR(10), "\n")&amp;"', textEn: '"&amp;SUBSTITUTE(SUBSTITUTE(T33, CHAR(10), "\n"), "'", "\'")&amp;"'"&amp;IF(Q33="○", ", sealable: true", "")&amp;IF(R33="○", ", removable: true", "")&amp;"}"</f>
        <v>, '03-himika-o-n-3': {megami: 'himika', name: 'マグナムカノン', nameEn: '', ruby: '', baseType: 'normal', types: ['attack'], range: '5-8', damage: '3/2', text: '【攻撃後】自ライフ→ダスト：1', textEn: ''}</v>
      </c>
    </row>
    <row r="34" spans="1:22" ht="24" x14ac:dyDescent="0.15">
      <c r="A34" s="4" t="s">
        <v>719</v>
      </c>
      <c r="B34" s="4" t="s">
        <v>583</v>
      </c>
      <c r="E34" s="4" t="s">
        <v>750</v>
      </c>
      <c r="H34" s="4" t="s">
        <v>7</v>
      </c>
      <c r="I34" s="4" t="s">
        <v>589</v>
      </c>
      <c r="J34" s="4" t="s">
        <v>684</v>
      </c>
      <c r="K34" s="4" t="s">
        <v>784</v>
      </c>
      <c r="L34" s="13"/>
      <c r="M34" s="2" t="s">
        <v>790</v>
      </c>
      <c r="N34" s="13"/>
      <c r="S34" s="5" t="s">
        <v>808</v>
      </c>
      <c r="T34" s="5"/>
      <c r="U34" s="13"/>
      <c r="V34" s="3" t="str">
        <f>", '"&amp;A34&amp;"': {megami: '"&amp;B34&amp;"'"&amp;IF(C34&lt;&gt;"", ", anotherID: '" &amp; C34 &amp; "', replace: '" &amp; D34 &amp; "'", "")&amp;", name: '"&amp;E34&amp;"', nameEn: '"&amp;SUBSTITUTE(G34, "'", "\'")&amp;"', ruby: '"&amp;F34&amp;"', baseType: '"&amp;VLOOKUP(H34,Sheet2!$A$1:$B$99,2,FALSE)&amp;"', types: ['"&amp;VLOOKUP(I34,Sheet2!$D$1:$E$99,2,FALSE)&amp;"'"&amp;IF(J34&lt;&gt;"",", '"&amp; VLOOKUP(J34,Sheet2!$D$1:$E$99,2,FALSE) &amp;"'","")&amp;"]"&amp;IF(K34&lt;&gt;"", ", range: '"&amp;K34&amp;"'", "")&amp;IF(M34&lt;&gt;"", ", damage: '"&amp;M34&amp;"'", "")&amp;IF(O34&lt;&gt;"", ", capacity: '"&amp;O34&amp;"'", "")&amp;IF(P34&lt;&gt;"", ", cost: '"&amp;P34&amp;"'", "")&amp;", text: '"&amp;SUBSTITUTE(S34, CHAR(10), "\n")&amp;"', textEn: '"&amp;SUBSTITUTE(SUBSTITUTE(T34, CHAR(10), "\n"), "'", "\'")&amp;"'"&amp;IF(Q34="○", ", sealable: true", "")&amp;IF(R34="○", ", removable: true", "")&amp;"}"</f>
        <v>, '03-himika-o-n-4': {megami: 'himika', name: 'フルバースト', nameEn: '', ruby: '', baseType: 'normal', types: ['attack', 'fullpower'], range: '5-9', damage: '3/1', text: '【常時】この《攻撃》がダメージを与えるならば、相手は片方を選ぶのではなく両方のダメージを受ける。', textEn: ''}</v>
      </c>
    </row>
    <row r="35" spans="1:22" ht="24" x14ac:dyDescent="0.15">
      <c r="A35" s="4" t="s">
        <v>720</v>
      </c>
      <c r="B35" s="4" t="s">
        <v>583</v>
      </c>
      <c r="E35" s="4" t="s">
        <v>751</v>
      </c>
      <c r="H35" s="4" t="s">
        <v>7</v>
      </c>
      <c r="I35" s="4" t="s">
        <v>24</v>
      </c>
      <c r="L35" s="13"/>
      <c r="N35" s="13"/>
      <c r="S35" s="5" t="s">
        <v>794</v>
      </c>
      <c r="T35" s="5"/>
      <c r="U35" s="13"/>
      <c r="V35" s="3" t="str">
        <f>", '"&amp;A35&amp;"': {megami: '"&amp;B35&amp;"'"&amp;IF(C35&lt;&gt;"", ", anotherID: '" &amp; C35 &amp; "', replace: '" &amp; D35 &amp; "'", "")&amp;", name: '"&amp;E35&amp;"', nameEn: '"&amp;SUBSTITUTE(G35, "'", "\'")&amp;"', ruby: '"&amp;F35&amp;"', baseType: '"&amp;VLOOKUP(H35,Sheet2!$A$1:$B$99,2,FALSE)&amp;"', types: ['"&amp;VLOOKUP(I35,Sheet2!$D$1:$E$99,2,FALSE)&amp;"'"&amp;IF(J35&lt;&gt;"",", '"&amp; VLOOKUP(J35,Sheet2!$D$1:$E$99,2,FALSE) &amp;"'","")&amp;"]"&amp;IF(K35&lt;&gt;"", ", range: '"&amp;K35&amp;"'", "")&amp;IF(M35&lt;&gt;"", ", damage: '"&amp;M35&amp;"'", "")&amp;IF(O35&lt;&gt;"", ", capacity: '"&amp;O35&amp;"'", "")&amp;IF(P35&lt;&gt;"", ", cost: '"&amp;P35&amp;"'", "")&amp;", text: '"&amp;SUBSTITUTE(S35, CHAR(10), "\n")&amp;"', textEn: '"&amp;SUBSTITUTE(SUBSTITUTE(T35, CHAR(10), "\n"), "'", "\'")&amp;"'"&amp;IF(Q35="○", ", sealable: true", "")&amp;IF(R35="○", ", removable: true", "")&amp;"}"</f>
        <v>, '03-himika-o-n-5': {megami: 'himika', name: 'バックステップ', nameEn: '', ruby: '', baseType: 'normal', types: ['action'], text: 'カードを1枚引く。 \nダスト→間合：1', textEn: ''}</v>
      </c>
    </row>
    <row r="36" spans="1:22" x14ac:dyDescent="0.15">
      <c r="A36" s="4" t="s">
        <v>625</v>
      </c>
      <c r="B36" s="4" t="s">
        <v>583</v>
      </c>
      <c r="C36" s="4" t="s">
        <v>562</v>
      </c>
      <c r="D36" s="4" t="s">
        <v>627</v>
      </c>
      <c r="E36" s="4" t="s">
        <v>629</v>
      </c>
      <c r="F36" s="4" t="s">
        <v>632</v>
      </c>
      <c r="H36" s="4" t="s">
        <v>7</v>
      </c>
      <c r="I36" s="4" t="s">
        <v>636</v>
      </c>
      <c r="L36" s="13"/>
      <c r="N36" s="13"/>
      <c r="S36" s="5" t="s">
        <v>809</v>
      </c>
      <c r="T36" s="5"/>
      <c r="U36" s="13"/>
      <c r="V36" s="3" t="str">
        <f>", '"&amp;A36&amp;"': {megami: '"&amp;B36&amp;"'"&amp;IF(C36&lt;&gt;"", ", anotherID: '" &amp; C36 &amp; "', replace: '" &amp; D36 &amp; "'", "")&amp;", name: '"&amp;E36&amp;"', nameEn: '"&amp;SUBSTITUTE(G36, "'", "\'")&amp;"', ruby: '"&amp;F36&amp;"', baseType: '"&amp;VLOOKUP(H36,Sheet2!$A$1:$B$99,2,FALSE)&amp;"', types: ['"&amp;VLOOKUP(I36,Sheet2!$D$1:$E$99,2,FALSE)&amp;"'"&amp;IF(J36&lt;&gt;"",", '"&amp; VLOOKUP(J36,Sheet2!$D$1:$E$99,2,FALSE) &amp;"'","")&amp;"]"&amp;IF(K36&lt;&gt;"", ", range: '"&amp;K36&amp;"'", "")&amp;IF(M36&lt;&gt;"", ", damage: '"&amp;M36&amp;"'", "")&amp;IF(O36&lt;&gt;"", ", capacity: '"&amp;O36&amp;"'", "")&amp;IF(P36&lt;&gt;"", ", cost: '"&amp;P36&amp;"'", "")&amp;", text: '"&amp;SUBSTITUTE(S36, CHAR(10), "\n")&amp;"', textEn: '"&amp;SUBSTITUTE(SUBSTITUTE(T36, CHAR(10), "\n"), "'", "\'")&amp;"'"&amp;IF(Q36="○", ", sealable: true", "")&amp;IF(R36="○", ", removable: true", "")&amp;"}"</f>
        <v>, '03-himika-A1-n-5': {megami: 'himika', anotherID: 'A1', replace: '03-himika-o-n-5', name: '殺意', nameEn: '', ruby: 'さつい', baseType: 'normal', types: ['action'], text: 'あなたの手札が0枚ならば、相オーラ→ダスト：2', textEn: ''}</v>
      </c>
    </row>
    <row r="37" spans="1:22" ht="36" x14ac:dyDescent="0.15">
      <c r="A37" s="4" t="s">
        <v>721</v>
      </c>
      <c r="B37" s="4" t="s">
        <v>583</v>
      </c>
      <c r="E37" s="4" t="s">
        <v>752</v>
      </c>
      <c r="H37" s="4" t="s">
        <v>7</v>
      </c>
      <c r="I37" s="4" t="s">
        <v>24</v>
      </c>
      <c r="L37" s="13"/>
      <c r="N37" s="13"/>
      <c r="S37" s="5" t="s">
        <v>810</v>
      </c>
      <c r="T37" s="5"/>
      <c r="U37" s="13"/>
      <c r="V37" s="3" t="str">
        <f>", '"&amp;A37&amp;"': {megami: '"&amp;B37&amp;"'"&amp;IF(C37&lt;&gt;"", ", anotherID: '" &amp; C37 &amp; "', replace: '" &amp; D37 &amp; "'", "")&amp;", name: '"&amp;E37&amp;"', nameEn: '"&amp;SUBSTITUTE(G37, "'", "\'")&amp;"', ruby: '"&amp;F37&amp;"', baseType: '"&amp;VLOOKUP(H37,Sheet2!$A$1:$B$99,2,FALSE)&amp;"', types: ['"&amp;VLOOKUP(I37,Sheet2!$D$1:$E$99,2,FALSE)&amp;"'"&amp;IF(J37&lt;&gt;"",", '"&amp; VLOOKUP(J37,Sheet2!$D$1:$E$99,2,FALSE) &amp;"'","")&amp;"]"&amp;IF(K37&lt;&gt;"", ", range: '"&amp;K37&amp;"'", "")&amp;IF(M37&lt;&gt;"", ", damage: '"&amp;M37&amp;"'", "")&amp;IF(O37&lt;&gt;"", ", capacity: '"&amp;O37&amp;"'", "")&amp;IF(P37&lt;&gt;"", ", cost: '"&amp;P37&amp;"'", "")&amp;", text: '"&amp;SUBSTITUTE(S37, CHAR(10), "\n")&amp;"', textEn: '"&amp;SUBSTITUTE(SUBSTITUTE(T37, CHAR(10), "\n"), "'", "\'")&amp;"'"&amp;IF(Q37="○", ", sealable: true", "")&amp;IF(R37="○", ", removable: true", "")&amp;"}"</f>
        <v>, '03-himika-o-n-6': {megami: 'himika', name: 'バックドラフト', nameEn: '', ruby: '', baseType: 'normal', types: ['action'], text: '相手を畏縮させる。\n連火-このカードがこのターンに使用した3枚目以降のカードならば、このターンにあなたが次に行う他のメガミによる《攻撃》を+1/+1する。', textEn: ''}</v>
      </c>
    </row>
    <row r="38" spans="1:22" x14ac:dyDescent="0.15">
      <c r="A38" s="4" t="s">
        <v>726</v>
      </c>
      <c r="B38" s="4" t="s">
        <v>583</v>
      </c>
      <c r="E38" s="4" t="s">
        <v>753</v>
      </c>
      <c r="H38" s="4" t="s">
        <v>7</v>
      </c>
      <c r="I38" s="4" t="s">
        <v>48</v>
      </c>
      <c r="L38" s="13"/>
      <c r="N38" s="13"/>
      <c r="O38" s="4" t="s">
        <v>735</v>
      </c>
      <c r="S38" s="5" t="s">
        <v>795</v>
      </c>
      <c r="T38" s="5"/>
      <c r="U38" s="13"/>
      <c r="V38" s="3" t="str">
        <f>", '"&amp;A38&amp;"': {megami: '"&amp;B38&amp;"'"&amp;IF(C38&lt;&gt;"", ", anotherID: '" &amp; C38 &amp; "', replace: '" &amp; D38 &amp; "'", "")&amp;", name: '"&amp;E38&amp;"', nameEn: '"&amp;SUBSTITUTE(G38, "'", "\'")&amp;"', ruby: '"&amp;F38&amp;"', baseType: '"&amp;VLOOKUP(H38,Sheet2!$A$1:$B$99,2,FALSE)&amp;"', types: ['"&amp;VLOOKUP(I38,Sheet2!$D$1:$E$99,2,FALSE)&amp;"'"&amp;IF(J38&lt;&gt;"",", '"&amp; VLOOKUP(J38,Sheet2!$D$1:$E$99,2,FALSE) &amp;"'","")&amp;"]"&amp;IF(K38&lt;&gt;"", ", range: '"&amp;K38&amp;"'", "")&amp;IF(M38&lt;&gt;"", ", damage: '"&amp;M38&amp;"'", "")&amp;IF(O38&lt;&gt;"", ", capacity: '"&amp;O38&amp;"'", "")&amp;IF(P38&lt;&gt;"", ", cost: '"&amp;P38&amp;"'", "")&amp;", text: '"&amp;SUBSTITUTE(S38, CHAR(10), "\n")&amp;"', textEn: '"&amp;SUBSTITUTE(SUBSTITUTE(T38, CHAR(10), "\n"), "'", "\'")&amp;"'"&amp;IF(Q38="○", ", sealable: true", "")&amp;IF(R38="○", ", removable: true", "")&amp;"}"</f>
        <v>, '03-himika-o-n-7': {megami: 'himika', name: 'スモーク', nameEn: '', ruby: '', baseType: 'normal', types: ['enhance'], capacity: '3', text: '【展開中】カードの矢印(→)により間合にある桜花結晶は移動しない。', textEn: ''}</v>
      </c>
    </row>
    <row r="39" spans="1:22" x14ac:dyDescent="0.15">
      <c r="A39" s="4" t="s">
        <v>727</v>
      </c>
      <c r="B39" s="4" t="s">
        <v>583</v>
      </c>
      <c r="E39" s="4" t="s">
        <v>754</v>
      </c>
      <c r="H39" s="4" t="s">
        <v>19</v>
      </c>
      <c r="I39" s="4" t="s">
        <v>589</v>
      </c>
      <c r="K39" s="4" t="s">
        <v>785</v>
      </c>
      <c r="L39" s="13"/>
      <c r="M39" s="2" t="s">
        <v>773</v>
      </c>
      <c r="N39" s="13"/>
      <c r="P39" s="4" t="s">
        <v>734</v>
      </c>
      <c r="S39" s="5"/>
      <c r="T39" s="5"/>
      <c r="U39" s="13"/>
      <c r="V39" s="3" t="str">
        <f>", '"&amp;A39&amp;"': {megami: '"&amp;B39&amp;"'"&amp;IF(C39&lt;&gt;"", ", anotherID: '" &amp; C39 &amp; "', replace: '" &amp; D39 &amp; "'", "")&amp;", name: '"&amp;E39&amp;"', nameEn: '"&amp;SUBSTITUTE(G39, "'", "\'")&amp;"', ruby: '"&amp;F39&amp;"', baseType: '"&amp;VLOOKUP(H39,Sheet2!$A$1:$B$99,2,FALSE)&amp;"', types: ['"&amp;VLOOKUP(I39,Sheet2!$D$1:$E$99,2,FALSE)&amp;"'"&amp;IF(J39&lt;&gt;"",", '"&amp; VLOOKUP(J39,Sheet2!$D$1:$E$99,2,FALSE) &amp;"'","")&amp;"]"&amp;IF(K39&lt;&gt;"", ", range: '"&amp;K39&amp;"'", "")&amp;IF(M39&lt;&gt;"", ", damage: '"&amp;M39&amp;"'", "")&amp;IF(O39&lt;&gt;"", ", capacity: '"&amp;O39&amp;"'", "")&amp;IF(P39&lt;&gt;"", ", cost: '"&amp;P39&amp;"'", "")&amp;", text: '"&amp;SUBSTITUTE(S39, CHAR(10), "\n")&amp;"', textEn: '"&amp;SUBSTITUTE(SUBSTITUTE(T39, CHAR(10), "\n"), "'", "\'")&amp;"'"&amp;IF(Q39="○", ", sealable: true", "")&amp;IF(R39="○", ", removable: true", "")&amp;"}"</f>
        <v>, '03-himika-o-s-1': {megami: 'himika', name: 'レッドバレット', nameEn: '', ruby: '', baseType: 'special', types: ['attack'], range: '5-10', damage: '3/1', cost: '0', text: '', textEn: ''}</v>
      </c>
    </row>
    <row r="40" spans="1:22" ht="36" x14ac:dyDescent="0.15">
      <c r="A40" s="4" t="s">
        <v>728</v>
      </c>
      <c r="B40" s="4" t="s">
        <v>583</v>
      </c>
      <c r="E40" s="4" t="s">
        <v>755</v>
      </c>
      <c r="H40" s="4" t="s">
        <v>19</v>
      </c>
      <c r="I40" s="4" t="s">
        <v>589</v>
      </c>
      <c r="K40" s="4" t="s">
        <v>786</v>
      </c>
      <c r="L40" s="13"/>
      <c r="M40" s="2" t="s">
        <v>787</v>
      </c>
      <c r="N40" s="13"/>
      <c r="P40" s="4" t="s">
        <v>733</v>
      </c>
      <c r="S40" s="5" t="s">
        <v>811</v>
      </c>
      <c r="T40" s="5"/>
      <c r="U40" s="13"/>
      <c r="V40" s="3" t="str">
        <f>", '"&amp;A40&amp;"': {megami: '"&amp;B40&amp;"'"&amp;IF(C40&lt;&gt;"", ", anotherID: '" &amp; C40 &amp; "', replace: '" &amp; D40 &amp; "'", "")&amp;", name: '"&amp;E40&amp;"', nameEn: '"&amp;SUBSTITUTE(G40, "'", "\'")&amp;"', ruby: '"&amp;F40&amp;"', baseType: '"&amp;VLOOKUP(H40,Sheet2!$A$1:$B$99,2,FALSE)&amp;"', types: ['"&amp;VLOOKUP(I40,Sheet2!$D$1:$E$99,2,FALSE)&amp;"'"&amp;IF(J40&lt;&gt;"",", '"&amp; VLOOKUP(J40,Sheet2!$D$1:$E$99,2,FALSE) &amp;"'","")&amp;"]"&amp;IF(K40&lt;&gt;"", ", range: '"&amp;K40&amp;"'", "")&amp;IF(M40&lt;&gt;"", ", damage: '"&amp;M40&amp;"'", "")&amp;IF(O40&lt;&gt;"", ", capacity: '"&amp;O40&amp;"'", "")&amp;IF(P40&lt;&gt;"", ", cost: '"&amp;P40&amp;"'", "")&amp;", text: '"&amp;SUBSTITUTE(S40, CHAR(10), "\n")&amp;"', textEn: '"&amp;SUBSTITUTE(SUBSTITUTE(T40, CHAR(10), "\n"), "'", "\'")&amp;"'"&amp;IF(Q40="○", ", sealable: true", "")&amp;IF(R40="○", ", removable: true", "")&amp;"}"</f>
        <v>, '03-himika-o-s-2': {megami: 'himika', name: 'クリムゾンゼロ', nameEn: '', ruby: '', baseType: 'special', types: ['attack'], range: '0-2', damage: '2/2', cost: '5', text: '【常時】この《攻撃》がダメージを与えるならば、相手は片方を選ぶのではなく両方のダメージを受ける。\n【常時】現在の間合が0ならば、この《攻撃》は対応不可を得る。', textEn: ''}</v>
      </c>
    </row>
    <row r="41" spans="1:22" ht="36" x14ac:dyDescent="0.15">
      <c r="A41" s="4" t="s">
        <v>643</v>
      </c>
      <c r="B41" s="4" t="s">
        <v>583</v>
      </c>
      <c r="C41" s="4" t="s">
        <v>562</v>
      </c>
      <c r="D41" s="4" t="s">
        <v>644</v>
      </c>
      <c r="E41" s="4" t="s">
        <v>630</v>
      </c>
      <c r="F41" s="4" t="s">
        <v>633</v>
      </c>
      <c r="H41" s="4" t="s">
        <v>19</v>
      </c>
      <c r="I41" s="4" t="s">
        <v>634</v>
      </c>
      <c r="J41" s="4" t="s">
        <v>635</v>
      </c>
      <c r="K41" s="4" t="s">
        <v>638</v>
      </c>
      <c r="L41" s="13"/>
      <c r="M41" s="2" t="s">
        <v>640</v>
      </c>
      <c r="N41" s="13"/>
      <c r="P41" s="4" t="s">
        <v>641</v>
      </c>
      <c r="S41" s="5" t="s">
        <v>642</v>
      </c>
      <c r="T41" s="5"/>
      <c r="U41" s="13"/>
      <c r="V41" s="3" t="str">
        <f>", '"&amp;A41&amp;"': {megami: '"&amp;B41&amp;"'"&amp;IF(C41&lt;&gt;"", ", anotherID: '" &amp; C41 &amp; "', replace: '" &amp; D41 &amp; "'", "")&amp;", name: '"&amp;E41&amp;"', nameEn: '"&amp;SUBSTITUTE(G41, "'", "\'")&amp;"', ruby: '"&amp;F41&amp;"', baseType: '"&amp;VLOOKUP(H41,Sheet2!$A$1:$B$99,2,FALSE)&amp;"', types: ['"&amp;VLOOKUP(I41,Sheet2!$D$1:$E$99,2,FALSE)&amp;"'"&amp;IF(J41&lt;&gt;"",", '"&amp; VLOOKUP(J41,Sheet2!$D$1:$E$99,2,FALSE) &amp;"'","")&amp;"]"&amp;IF(K41&lt;&gt;"", ", range: '"&amp;K41&amp;"'", "")&amp;IF(M41&lt;&gt;"", ", damage: '"&amp;M41&amp;"'", "")&amp;IF(O41&lt;&gt;"", ", capacity: '"&amp;O41&amp;"'", "")&amp;IF(P41&lt;&gt;"", ", cost: '"&amp;P41&amp;"'", "")&amp;", text: '"&amp;SUBSTITUTE(S41, CHAR(10), "\n")&amp;"', textEn: '"&amp;SUBSTITUTE(SUBSTITUTE(T41, CHAR(10), "\n"), "'", "\'")&amp;"'"&amp;IF(Q41="○", ", sealable: true", "")&amp;IF(R41="○", ", removable: true", "")&amp;"}"</f>
        <v>, '03-himika-A1-s-2': {megami: 'himika', anotherID: 'A1', replace: '03-himika-o-s-2', name: '炎天・紅緋弥香', nameEn: '', ruby: 'えんてん・くれないひみか', baseType: 'special', types: ['attack', 'fullpower'], range: '0-6', damage: 'X/X', cost: '7', text: '対応不可 \n【常時】Xは7から現在の間合を引いた値に等しい。 \n【攻撃後】あなたは敗北する。', textEn: ''}</v>
      </c>
    </row>
    <row r="42" spans="1:22" x14ac:dyDescent="0.15">
      <c r="A42" s="4" t="s">
        <v>729</v>
      </c>
      <c r="B42" s="4" t="s">
        <v>583</v>
      </c>
      <c r="E42" s="4" t="s">
        <v>756</v>
      </c>
      <c r="H42" s="4" t="s">
        <v>19</v>
      </c>
      <c r="I42" s="4" t="s">
        <v>24</v>
      </c>
      <c r="L42" s="13"/>
      <c r="N42" s="13"/>
      <c r="P42" s="4" t="s">
        <v>735</v>
      </c>
      <c r="S42" s="5" t="s">
        <v>796</v>
      </c>
      <c r="T42" s="5"/>
      <c r="U42" s="13"/>
      <c r="V42" s="3" t="str">
        <f>", '"&amp;A42&amp;"': {megami: '"&amp;B42&amp;"'"&amp;IF(C42&lt;&gt;"", ", anotherID: '" &amp; C42 &amp; "', replace: '" &amp; D42 &amp; "'", "")&amp;", name: '"&amp;E42&amp;"', nameEn: '"&amp;SUBSTITUTE(G42, "'", "\'")&amp;"', ruby: '"&amp;F42&amp;"', baseType: '"&amp;VLOOKUP(H42,Sheet2!$A$1:$B$99,2,FALSE)&amp;"', types: ['"&amp;VLOOKUP(I42,Sheet2!$D$1:$E$99,2,FALSE)&amp;"'"&amp;IF(J42&lt;&gt;"",", '"&amp; VLOOKUP(J42,Sheet2!$D$1:$E$99,2,FALSE) &amp;"'","")&amp;"]"&amp;IF(K42&lt;&gt;"", ", range: '"&amp;K42&amp;"'", "")&amp;IF(M42&lt;&gt;"", ", damage: '"&amp;M42&amp;"'", "")&amp;IF(O42&lt;&gt;"", ", capacity: '"&amp;O42&amp;"'", "")&amp;IF(P42&lt;&gt;"", ", cost: '"&amp;P42&amp;"'", "")&amp;", text: '"&amp;SUBSTITUTE(S42, CHAR(10), "\n")&amp;"', textEn: '"&amp;SUBSTITUTE(SUBSTITUTE(T42, CHAR(10), "\n"), "'", "\'")&amp;"'"&amp;IF(Q42="○", ", sealable: true", "")&amp;IF(R42="○", ", removable: true", "")&amp;"}"</f>
        <v>, '03-himika-o-s-3': {megami: 'himika', name: 'スカーレットイマジン', nameEn: '', ruby: '', baseType: 'special', types: ['action'], cost: '3', text: 'カードを2枚引く。その後、あなたは手札を1枚伏せ札にする。', textEn: ''}</v>
      </c>
    </row>
    <row r="43" spans="1:22" ht="48" x14ac:dyDescent="0.15">
      <c r="A43" s="4" t="s">
        <v>730</v>
      </c>
      <c r="B43" s="4" t="s">
        <v>583</v>
      </c>
      <c r="E43" s="4" t="s">
        <v>757</v>
      </c>
      <c r="H43" s="4" t="s">
        <v>19</v>
      </c>
      <c r="I43" s="4" t="s">
        <v>24</v>
      </c>
      <c r="L43" s="13"/>
      <c r="N43" s="13"/>
      <c r="P43" s="4" t="s">
        <v>698</v>
      </c>
      <c r="S43" s="5" t="s">
        <v>813</v>
      </c>
      <c r="T43" s="5"/>
      <c r="U43" s="13"/>
      <c r="V43" s="3" t="str">
        <f>", '"&amp;A43&amp;"': {megami: '"&amp;B43&amp;"'"&amp;IF(C43&lt;&gt;"", ", anotherID: '" &amp; C43 &amp; "', replace: '" &amp; D43 &amp; "'", "")&amp;", name: '"&amp;E43&amp;"', nameEn: '"&amp;SUBSTITUTE(G43, "'", "\'")&amp;"', ruby: '"&amp;F43&amp;"', baseType: '"&amp;VLOOKUP(H43,Sheet2!$A$1:$B$99,2,FALSE)&amp;"', types: ['"&amp;VLOOKUP(I43,Sheet2!$D$1:$E$99,2,FALSE)&amp;"'"&amp;IF(J43&lt;&gt;"",", '"&amp; VLOOKUP(J43,Sheet2!$D$1:$E$99,2,FALSE) &amp;"'","")&amp;"]"&amp;IF(K43&lt;&gt;"", ", range: '"&amp;K43&amp;"'", "")&amp;IF(M43&lt;&gt;"", ", damage: '"&amp;M43&amp;"'", "")&amp;IF(O43&lt;&gt;"", ", capacity: '"&amp;O43&amp;"'", "")&amp;IF(P43&lt;&gt;"", ", cost: '"&amp;P43&amp;"'", "")&amp;", text: '"&amp;SUBSTITUTE(S43, CHAR(10), "\n")&amp;"', textEn: '"&amp;SUBSTITUTE(SUBSTITUTE(T43, CHAR(10), "\n"), "'", "\'")&amp;"'"&amp;IF(Q43="○", ", sealable: true", "")&amp;IF(R43="○", ", removable: true", "")&amp;"}"</f>
        <v>, '03-himika-o-s-4': {megami: 'himika', name: 'ヴァーミリオンフィールド', nameEn: '', ruby: '', baseType: 'special', types: ['action'], cost: '2', text: '連火-このカードがこのターンに使用した3枚目以降のカードならば、ダスト→間合：2\n----\n【再起】あなたの手札が0枚である。', textEn: ''}</v>
      </c>
    </row>
    <row r="44" spans="1:22" x14ac:dyDescent="0.15">
      <c r="A44" s="4" t="s">
        <v>1</v>
      </c>
      <c r="B44" s="4" t="s">
        <v>3</v>
      </c>
      <c r="E44" s="4" t="s">
        <v>41</v>
      </c>
      <c r="F44" s="4" t="s">
        <v>18</v>
      </c>
      <c r="H44" s="4" t="s">
        <v>7</v>
      </c>
      <c r="I44" s="4" t="s">
        <v>9</v>
      </c>
      <c r="K44" s="4">
        <v>4</v>
      </c>
      <c r="L44" s="13"/>
      <c r="M44" s="2" t="s">
        <v>12</v>
      </c>
      <c r="N44" s="13"/>
      <c r="S44" s="4" t="s">
        <v>34</v>
      </c>
      <c r="U44" s="13"/>
      <c r="V44" s="3" t="str">
        <f>", '"&amp;A44&amp;"': {megami: '"&amp;B44&amp;"'"&amp;IF(C44&lt;&gt;"", ", anotherID: '" &amp; C44 &amp; "', replace: '" &amp; D44 &amp; "'", "")&amp;", name: '"&amp;E44&amp;"', nameEn: '"&amp;SUBSTITUTE(G44, "'", "\'")&amp;"', ruby: '"&amp;F44&amp;"', baseType: '"&amp;VLOOKUP(H44,Sheet2!$A$1:$B$99,2,FALSE)&amp;"', types: ['"&amp;VLOOKUP(I44,Sheet2!$D$1:$E$99,2,FALSE)&amp;"'"&amp;IF(J44&lt;&gt;"",", '"&amp; VLOOKUP(J44,Sheet2!$D$1:$E$99,2,FALSE) &amp;"'","")&amp;"]"&amp;IF(K44&lt;&gt;"", ", range: '"&amp;K44&amp;"'", "")&amp;IF(M44&lt;&gt;"", ", damage: '"&amp;M44&amp;"'", "")&amp;IF(O44&lt;&gt;"", ", capacity: '"&amp;O44&amp;"'", "")&amp;IF(P44&lt;&gt;"", ", cost: '"&amp;P44&amp;"'", "")&amp;", text: '"&amp;SUBSTITUTE(S44, CHAR(10), "\n")&amp;"', textEn: '"&amp;SUBSTITUTE(SUBSTITUTE(T44, CHAR(10), "\n"), "'", "\'")&amp;"'"&amp;IF(Q44="○", ", sealable: true", "")&amp;IF(R44="○", ", removable: true", "")&amp;"}"</f>
        <v>, '04-tokoyo-o-n-1': {megami: 'tokoyo', name: '梳流し', nameEn: '', ruby: 'すきながし', baseType: 'normal', types: ['attack'], range: '4', damage: '-/1', text: '【攻撃後】境地-あなたの集中力が2ならば、このカードを山札の上に戻す。', textEn: ''}</v>
      </c>
    </row>
    <row r="45" spans="1:22" ht="48" x14ac:dyDescent="0.15">
      <c r="A45" s="4" t="s">
        <v>576</v>
      </c>
      <c r="B45" s="4" t="s">
        <v>3</v>
      </c>
      <c r="C45" s="4" t="s">
        <v>562</v>
      </c>
      <c r="D45" s="4" t="s">
        <v>581</v>
      </c>
      <c r="E45" s="4" t="s">
        <v>564</v>
      </c>
      <c r="F45" s="4" t="s">
        <v>569</v>
      </c>
      <c r="H45" s="4" t="s">
        <v>7</v>
      </c>
      <c r="I45" s="4" t="s">
        <v>8</v>
      </c>
      <c r="K45" s="4" t="s">
        <v>565</v>
      </c>
      <c r="L45" s="13"/>
      <c r="M45" s="2" t="s">
        <v>301</v>
      </c>
      <c r="N45" s="13"/>
      <c r="S45" s="5" t="s">
        <v>573</v>
      </c>
      <c r="T45" s="5"/>
      <c r="U45" s="13"/>
      <c r="V45" s="3" t="str">
        <f>", '"&amp;A45&amp;"': {megami: '"&amp;B45&amp;"'"&amp;IF(C45&lt;&gt;"", ", anotherID: '" &amp; C45 &amp; "', replace: '" &amp; D45 &amp; "'", "")&amp;", name: '"&amp;E45&amp;"', nameEn: '"&amp;SUBSTITUTE(G45, "'", "\'")&amp;"', ruby: '"&amp;F45&amp;"', baseType: '"&amp;VLOOKUP(H45,Sheet2!$A$1:$B$99,2,FALSE)&amp;"', types: ['"&amp;VLOOKUP(I45,Sheet2!$D$1:$E$99,2,FALSE)&amp;"'"&amp;IF(J45&lt;&gt;"",", '"&amp; VLOOKUP(J45,Sheet2!$D$1:$E$99,2,FALSE) &amp;"'","")&amp;"]"&amp;IF(K45&lt;&gt;"", ", range: '"&amp;K45&amp;"'", "")&amp;IF(M45&lt;&gt;"", ", damage: '"&amp;M45&amp;"'", "")&amp;IF(O45&lt;&gt;"", ", capacity: '"&amp;O45&amp;"'", "")&amp;IF(P45&lt;&gt;"", ", cost: '"&amp;P45&amp;"'", "")&amp;", text: '"&amp;SUBSTITUTE(S45, CHAR(10), "\n")&amp;"', textEn: '"&amp;SUBSTITUTE(SUBSTITUTE(T45, CHAR(10), "\n"), "'", "\'")&amp;"'"&amp;IF(Q45="○", ", sealable: true", "")&amp;IF(R45="○", ", removable: true", "")&amp;"}"</f>
        <v>, '04-tokoyo-A1-n-1': {megami: 'tokoyo', anotherID: 'A1', replace: '04-tokoyo-o-n-1', name: '奏流し', nameEn: '',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v>
      </c>
    </row>
    <row r="46" spans="1:22" x14ac:dyDescent="0.15">
      <c r="A46" s="4" t="s">
        <v>35</v>
      </c>
      <c r="B46" s="4" t="s">
        <v>3</v>
      </c>
      <c r="E46" s="4" t="s">
        <v>42</v>
      </c>
      <c r="F46" s="4" t="s">
        <v>62</v>
      </c>
      <c r="H46" s="4" t="s">
        <v>7</v>
      </c>
      <c r="I46" s="4" t="s">
        <v>9</v>
      </c>
      <c r="J46" s="4" t="s">
        <v>28</v>
      </c>
      <c r="K46" s="4" t="s">
        <v>58</v>
      </c>
      <c r="L46" s="13"/>
      <c r="M46" s="2" t="s">
        <v>59</v>
      </c>
      <c r="N46" s="13"/>
      <c r="S46" s="4" t="s">
        <v>73</v>
      </c>
      <c r="U46" s="13"/>
      <c r="V46" s="3" t="str">
        <f>", '"&amp;A46&amp;"': {megami: '"&amp;B46&amp;"'"&amp;IF(C46&lt;&gt;"", ", anotherID: '" &amp; C46 &amp; "', replace: '" &amp; D46 &amp; "'", "")&amp;", name: '"&amp;E46&amp;"', nameEn: '"&amp;SUBSTITUTE(G46, "'", "\'")&amp;"', ruby: '"&amp;F46&amp;"', baseType: '"&amp;VLOOKUP(H46,Sheet2!$A$1:$B$99,2,FALSE)&amp;"', types: ['"&amp;VLOOKUP(I46,Sheet2!$D$1:$E$99,2,FALSE)&amp;"'"&amp;IF(J46&lt;&gt;"",", '"&amp; VLOOKUP(J46,Sheet2!$D$1:$E$99,2,FALSE) &amp;"'","")&amp;"]"&amp;IF(K46&lt;&gt;"", ", range: '"&amp;K46&amp;"'", "")&amp;IF(M46&lt;&gt;"", ", damage: '"&amp;M46&amp;"'", "")&amp;IF(O46&lt;&gt;"", ", capacity: '"&amp;O46&amp;"'", "")&amp;IF(P46&lt;&gt;"", ", cost: '"&amp;P46&amp;"'", "")&amp;", text: '"&amp;SUBSTITUTE(S46, CHAR(10), "\n")&amp;"', textEn: '"&amp;SUBSTITUTE(SUBSTITUTE(T46, CHAR(10), "\n"), "'", "\'")&amp;"'"&amp;IF(Q46="○", ", sealable: true", "")&amp;IF(R46="○", ", removable: true", "")&amp;"}"</f>
        <v>, '04-tokoyo-o-n-2': {megami: 'tokoyo', name: '雅打ち', nameEn: '', ruby: 'みやびうち', baseType: 'normal', types: ['attack', 'reaction'], range: '2-4', damage: '2/1', text: '【攻撃後】境地-あなたの集中力が2ならば、対応した切札でない《攻撃》を打ち消す。', textEn: ''}</v>
      </c>
    </row>
    <row r="47" spans="1:22" x14ac:dyDescent="0.15">
      <c r="A47" s="4" t="s">
        <v>36</v>
      </c>
      <c r="B47" s="4" t="s">
        <v>3</v>
      </c>
      <c r="E47" s="4" t="s">
        <v>43</v>
      </c>
      <c r="F47" s="4" t="s">
        <v>63</v>
      </c>
      <c r="H47" s="4" t="s">
        <v>7</v>
      </c>
      <c r="I47" s="4" t="s">
        <v>23</v>
      </c>
      <c r="L47" s="13"/>
      <c r="N47" s="13"/>
      <c r="S47" s="5" t="s">
        <v>72</v>
      </c>
      <c r="T47" s="5"/>
      <c r="U47" s="13"/>
      <c r="V47" s="3" t="str">
        <f>", '"&amp;A47&amp;"': {megami: '"&amp;B47&amp;"'"&amp;IF(C47&lt;&gt;"", ", anotherID: '" &amp; C47 &amp; "', replace: '" &amp; D47 &amp; "'", "")&amp;", name: '"&amp;E47&amp;"', nameEn: '"&amp;SUBSTITUTE(G47, "'", "\'")&amp;"', ruby: '"&amp;F47&amp;"', baseType: '"&amp;VLOOKUP(H47,Sheet2!$A$1:$B$99,2,FALSE)&amp;"', types: ['"&amp;VLOOKUP(I47,Sheet2!$D$1:$E$99,2,FALSE)&amp;"'"&amp;IF(J47&lt;&gt;"",", '"&amp; VLOOKUP(J47,Sheet2!$D$1:$E$99,2,FALSE) &amp;"'","")&amp;"]"&amp;IF(K47&lt;&gt;"", ", range: '"&amp;K47&amp;"'", "")&amp;IF(M47&lt;&gt;"", ", damage: '"&amp;M47&amp;"'", "")&amp;IF(O47&lt;&gt;"", ", capacity: '"&amp;O47&amp;"'", "")&amp;IF(P47&lt;&gt;"", ", cost: '"&amp;P47&amp;"'", "")&amp;", text: '"&amp;SUBSTITUTE(S47, CHAR(10), "\n")&amp;"', textEn: '"&amp;SUBSTITUTE(SUBSTITUTE(T47, CHAR(10), "\n"), "'", "\'")&amp;"'"&amp;IF(Q47="○", ", sealable: true", "")&amp;IF(R47="○", ", removable: true", "")&amp;"}"</f>
        <v>, '04-tokoyo-o-n-3': {megami: 'tokoyo', name: '跳ね兎', nameEn: '', ruby: 'はねうさぎ', baseType: 'normal', types: ['action'], text: '現在の間合が3以下ならば、ダスト→間合：2', textEn: ''}</v>
      </c>
    </row>
    <row r="48" spans="1:22" ht="36" x14ac:dyDescent="0.15">
      <c r="A48" s="4" t="s">
        <v>37</v>
      </c>
      <c r="B48" s="4" t="s">
        <v>3</v>
      </c>
      <c r="E48" s="4" t="s">
        <v>45</v>
      </c>
      <c r="F48" s="4" t="s">
        <v>64</v>
      </c>
      <c r="H48" s="4" t="s">
        <v>7</v>
      </c>
      <c r="I48" s="4" t="s">
        <v>23</v>
      </c>
      <c r="J48" s="4" t="s">
        <v>28</v>
      </c>
      <c r="L48" s="13"/>
      <c r="N48" s="13"/>
      <c r="S48" s="5" t="s">
        <v>71</v>
      </c>
      <c r="T48" s="5"/>
      <c r="U48" s="13"/>
      <c r="V48" s="3" t="str">
        <f>", '"&amp;A48&amp;"': {megami: '"&amp;B48&amp;"'"&amp;IF(C48&lt;&gt;"", ", anotherID: '" &amp; C48 &amp; "', replace: '" &amp; D48 &amp; "'", "")&amp;", name: '"&amp;E48&amp;"', nameEn: '"&amp;SUBSTITUTE(G48, "'", "\'")&amp;"', ruby: '"&amp;F48&amp;"', baseType: '"&amp;VLOOKUP(H48,Sheet2!$A$1:$B$99,2,FALSE)&amp;"', types: ['"&amp;VLOOKUP(I48,Sheet2!$D$1:$E$99,2,FALSE)&amp;"'"&amp;IF(J48&lt;&gt;"",", '"&amp; VLOOKUP(J48,Sheet2!$D$1:$E$99,2,FALSE) &amp;"'","")&amp;"]"&amp;IF(K48&lt;&gt;"", ", range: '"&amp;K48&amp;"'", "")&amp;IF(M48&lt;&gt;"", ", damage: '"&amp;M48&amp;"'", "")&amp;IF(O48&lt;&gt;"", ", capacity: '"&amp;O48&amp;"'", "")&amp;IF(P48&lt;&gt;"", ", cost: '"&amp;P48&amp;"'", "")&amp;", text: '"&amp;SUBSTITUTE(S48, CHAR(10), "\n")&amp;"', textEn: '"&amp;SUBSTITUTE(SUBSTITUTE(T48, CHAR(10), "\n"), "'", "\'")&amp;"'"&amp;IF(Q48="○", ", sealable: true", "")&amp;IF(R48="○", ", removable: true", "")&amp;"}"</f>
        <v>, '04-tokoyo-o-n-4': {megami: 'tokoyo', name: '詩舞', nameEn: '', ruby: 'しぶ', baseType: 'normal', types: ['action', 'reaction'], text: '集中力を1得て、以下から1つを選ぶ。\n・自フレア→自オーラ：1\n・自オーラ→間合：1', textEn: ''}</v>
      </c>
    </row>
    <row r="49" spans="1:22" ht="36" x14ac:dyDescent="0.15">
      <c r="A49" s="4" t="s">
        <v>38</v>
      </c>
      <c r="B49" s="4" t="s">
        <v>3</v>
      </c>
      <c r="E49" s="4" t="s">
        <v>46</v>
      </c>
      <c r="F49" s="4" t="s">
        <v>65</v>
      </c>
      <c r="H49" s="4" t="s">
        <v>7</v>
      </c>
      <c r="I49" s="4" t="s">
        <v>23</v>
      </c>
      <c r="J49" s="4" t="s">
        <v>31</v>
      </c>
      <c r="L49" s="13"/>
      <c r="N49" s="13"/>
      <c r="S49" s="5" t="s">
        <v>70</v>
      </c>
      <c r="T49" s="5"/>
      <c r="U49" s="13"/>
      <c r="V49" s="3" t="str">
        <f>", '"&amp;A49&amp;"': {megami: '"&amp;B49&amp;"'"&amp;IF(C49&lt;&gt;"", ", anotherID: '" &amp; C49 &amp; "', replace: '" &amp; D49 &amp; "'", "")&amp;", name: '"&amp;E49&amp;"', nameEn: '"&amp;SUBSTITUTE(G49, "'", "\'")&amp;"', ruby: '"&amp;F49&amp;"', baseType: '"&amp;VLOOKUP(H49,Sheet2!$A$1:$B$99,2,FALSE)&amp;"', types: ['"&amp;VLOOKUP(I49,Sheet2!$D$1:$E$99,2,FALSE)&amp;"'"&amp;IF(J49&lt;&gt;"",", '"&amp; VLOOKUP(J49,Sheet2!$D$1:$E$99,2,FALSE) &amp;"'","")&amp;"]"&amp;IF(K49&lt;&gt;"", ", range: '"&amp;K49&amp;"'", "")&amp;IF(M49&lt;&gt;"", ", damage: '"&amp;M49&amp;"'", "")&amp;IF(O49&lt;&gt;"", ", capacity: '"&amp;O49&amp;"'", "")&amp;IF(P49&lt;&gt;"", ", cost: '"&amp;P49&amp;"'", "")&amp;", text: '"&amp;SUBSTITUTE(S49, CHAR(10), "\n")&amp;"', textEn: '"&amp;SUBSTITUTE(SUBSTITUTE(T49, CHAR(10), "\n"), "'", "\'")&amp;"'"&amp;IF(Q49="○", ", sealable: true", "")&amp;IF(R49="○", ", removable: true", "")&amp;"}"</f>
        <v>, '04-tokoyo-o-n-5': {megami: 'tokoyo', name: '要返し', nameEn: '', ruby: 'かなめがえし', baseType: 'normal', types: ['action', 'fullpower'], text: '捨て札か伏せ札からカードを2枚まで選ぶ。それらのカードを好きな順で山札の底に置く。 \nダスト→自オーラ：2', textEn: ''}</v>
      </c>
    </row>
    <row r="50" spans="1:22" ht="24" x14ac:dyDescent="0.15">
      <c r="A50" s="4" t="s">
        <v>39</v>
      </c>
      <c r="B50" s="4" t="s">
        <v>3</v>
      </c>
      <c r="E50" s="4" t="s">
        <v>47</v>
      </c>
      <c r="F50" s="4" t="s">
        <v>66</v>
      </c>
      <c r="H50" s="4" t="s">
        <v>7</v>
      </c>
      <c r="I50" s="4" t="s">
        <v>48</v>
      </c>
      <c r="L50" s="13"/>
      <c r="N50" s="13"/>
      <c r="O50" s="4">
        <v>2</v>
      </c>
      <c r="S50" s="5" t="s">
        <v>68</v>
      </c>
      <c r="T50" s="5"/>
      <c r="U50" s="13"/>
      <c r="V50" s="3" t="str">
        <f>", '"&amp;A50&amp;"': {megami: '"&amp;B50&amp;"'"&amp;IF(C50&lt;&gt;"", ", anotherID: '" &amp; C50 &amp; "', replace: '" &amp; D50 &amp; "'", "")&amp;", name: '"&amp;E50&amp;"', nameEn: '"&amp;SUBSTITUTE(G50, "'", "\'")&amp;"', ruby: '"&amp;F50&amp;"', baseType: '"&amp;VLOOKUP(H50,Sheet2!$A$1:$B$99,2,FALSE)&amp;"', types: ['"&amp;VLOOKUP(I50,Sheet2!$D$1:$E$99,2,FALSE)&amp;"'"&amp;IF(J50&lt;&gt;"",", '"&amp; VLOOKUP(J50,Sheet2!$D$1:$E$99,2,FALSE) &amp;"'","")&amp;"]"&amp;IF(K50&lt;&gt;"", ", range: '"&amp;K50&amp;"'", "")&amp;IF(M50&lt;&gt;"", ", damage: '"&amp;M50&amp;"'", "")&amp;IF(O50&lt;&gt;"", ", capacity: '"&amp;O50&amp;"'", "")&amp;IF(P50&lt;&gt;"", ", cost: '"&amp;P50&amp;"'", "")&amp;", text: '"&amp;SUBSTITUTE(S50, CHAR(10), "\n")&amp;"', textEn: '"&amp;SUBSTITUTE(SUBSTITUTE(T50, CHAR(10), "\n"), "'", "\'")&amp;"'"&amp;IF(Q50="○", ", sealable: true", "")&amp;IF(R50="○", ", removable: true", "")&amp;"}"</f>
        <v>, '04-tokoyo-o-n-6': {megami: 'tokoyo', name: '風舞台', nameEn: '', ruby: 'かぜぶたい', baseType: 'normal', types: ['enhance'], capacity: '2', text: '【展開時】間合→自オーラ：2 \n【破棄時】自オーラ→間合：2', textEn: ''}</v>
      </c>
    </row>
    <row r="51" spans="1:22" ht="24" x14ac:dyDescent="0.15">
      <c r="A51" s="4" t="s">
        <v>40</v>
      </c>
      <c r="B51" s="4" t="s">
        <v>3</v>
      </c>
      <c r="E51" s="4" t="s">
        <v>49</v>
      </c>
      <c r="F51" s="4" t="s">
        <v>67</v>
      </c>
      <c r="H51" s="4" t="s">
        <v>7</v>
      </c>
      <c r="I51" s="4" t="s">
        <v>48</v>
      </c>
      <c r="L51" s="13"/>
      <c r="N51" s="13"/>
      <c r="O51" s="4">
        <v>1</v>
      </c>
      <c r="S51" s="5" t="s">
        <v>69</v>
      </c>
      <c r="T51" s="5"/>
      <c r="U51" s="13"/>
      <c r="V51" s="3" t="str">
        <f>", '"&amp;A51&amp;"': {megami: '"&amp;B51&amp;"'"&amp;IF(C51&lt;&gt;"", ", anotherID: '" &amp; C51 &amp; "', replace: '" &amp; D51 &amp; "'", "")&amp;", name: '"&amp;E51&amp;"', nameEn: '"&amp;SUBSTITUTE(G51, "'", "\'")&amp;"', ruby: '"&amp;F51&amp;"', baseType: '"&amp;VLOOKUP(H51,Sheet2!$A$1:$B$99,2,FALSE)&amp;"', types: ['"&amp;VLOOKUP(I51,Sheet2!$D$1:$E$99,2,FALSE)&amp;"'"&amp;IF(J51&lt;&gt;"",", '"&amp; VLOOKUP(J51,Sheet2!$D$1:$E$99,2,FALSE) &amp;"'","")&amp;"]"&amp;IF(K51&lt;&gt;"", ", range: '"&amp;K51&amp;"'", "")&amp;IF(M51&lt;&gt;"", ", damage: '"&amp;M51&amp;"'", "")&amp;IF(O51&lt;&gt;"", ", capacity: '"&amp;O51&amp;"'", "")&amp;IF(P51&lt;&gt;"", ", cost: '"&amp;P51&amp;"'", "")&amp;", text: '"&amp;SUBSTITUTE(S51, CHAR(10), "\n")&amp;"', textEn: '"&amp;SUBSTITUTE(SUBSTITUTE(T51, CHAR(10), "\n"), "'", "\'")&amp;"'"&amp;IF(Q51="○", ", sealable: true", "")&amp;IF(R51="○", ", removable: true", "")&amp;"}"</f>
        <v>, '04-tokoyo-o-n-7': {megami: 'tokoyo', name: '晴舞台', nameEn: '', ruby: 'はれぶたい', baseType: 'normal', types: ['enhance'], capacity: '1', text: '【破棄時】境地-あなたの集中力が2ならば、ダスト→自オーラ：2 \n【破棄時】境地-あなたは集中力を1得る。', textEn: ''}</v>
      </c>
    </row>
    <row r="52" spans="1:22" ht="36" x14ac:dyDescent="0.15">
      <c r="A52" s="4" t="s">
        <v>577</v>
      </c>
      <c r="B52" s="4" t="s">
        <v>3</v>
      </c>
      <c r="C52" s="4" t="s">
        <v>563</v>
      </c>
      <c r="D52" s="4" t="s">
        <v>40</v>
      </c>
      <c r="E52" s="4" t="s">
        <v>568</v>
      </c>
      <c r="F52" s="4" t="s">
        <v>571</v>
      </c>
      <c r="H52" s="4" t="s">
        <v>7</v>
      </c>
      <c r="I52" s="4" t="s">
        <v>48</v>
      </c>
      <c r="L52" s="13"/>
      <c r="N52" s="13"/>
      <c r="O52" s="4" t="s">
        <v>566</v>
      </c>
      <c r="S52" s="5" t="s">
        <v>574</v>
      </c>
      <c r="T52" s="5"/>
      <c r="U52" s="13"/>
      <c r="V52" s="3" t="str">
        <f>", '"&amp;A52&amp;"': {megami: '"&amp;B52&amp;"'"&amp;IF(C52&lt;&gt;"", ", anotherID: '" &amp; C52 &amp; "', replace: '" &amp; D52 &amp; "'", "")&amp;", name: '"&amp;E52&amp;"', nameEn: '"&amp;SUBSTITUTE(G52, "'", "\'")&amp;"', ruby: '"&amp;F52&amp;"', baseType: '"&amp;VLOOKUP(H52,Sheet2!$A$1:$B$99,2,FALSE)&amp;"', types: ['"&amp;VLOOKUP(I52,Sheet2!$D$1:$E$99,2,FALSE)&amp;"'"&amp;IF(J52&lt;&gt;"",", '"&amp; VLOOKUP(J52,Sheet2!$D$1:$E$99,2,FALSE) &amp;"'","")&amp;"]"&amp;IF(K52&lt;&gt;"", ", range: '"&amp;K52&amp;"'", "")&amp;IF(M52&lt;&gt;"", ", damage: '"&amp;M52&amp;"'", "")&amp;IF(O52&lt;&gt;"", ", capacity: '"&amp;O52&amp;"'", "")&amp;IF(P52&lt;&gt;"", ", cost: '"&amp;P52&amp;"'", "")&amp;", text: '"&amp;SUBSTITUTE(S52, CHAR(10), "\n")&amp;"', textEn: '"&amp;SUBSTITUTE(SUBSTITUTE(T52, CHAR(10), "\n"), "'", "\'")&amp;"'"&amp;IF(Q52="○", ", sealable: true", "")&amp;IF(R52="○", ", removable: true", "")&amp;"}"</f>
        <v>, '04-tokoyo-A1-n-7': {megami: 'tokoyo', anotherID: 'A1', replace: '04-tokoyo-o-n-7', name: '陽の音', nameEn: '', ruby: 'ひのね', baseType: 'normal', types: ['enhance'], capacity: '2', text: '【展開時/展開中】展開時、およびあなたが《対応》カードを使用した時、その解決後にダスト→自オーラ：1 \n【展開中】相手のターンにこのカードの上の桜花結晶は移動しない。', textEn: ''}</v>
      </c>
    </row>
    <row r="53" spans="1:22" x14ac:dyDescent="0.15">
      <c r="A53" s="4" t="s">
        <v>74</v>
      </c>
      <c r="B53" s="4" t="s">
        <v>3</v>
      </c>
      <c r="E53" s="4" t="s">
        <v>50</v>
      </c>
      <c r="F53" s="4" t="s">
        <v>89</v>
      </c>
      <c r="H53" s="4" t="s">
        <v>19</v>
      </c>
      <c r="I53" s="4" t="s">
        <v>8</v>
      </c>
      <c r="J53" s="4" t="s">
        <v>646</v>
      </c>
      <c r="K53" s="4" t="s">
        <v>51</v>
      </c>
      <c r="L53" s="13"/>
      <c r="M53" s="2" t="s">
        <v>12</v>
      </c>
      <c r="N53" s="13"/>
      <c r="P53" s="4" t="s">
        <v>78</v>
      </c>
      <c r="S53" s="4" t="s">
        <v>83</v>
      </c>
      <c r="U53" s="13"/>
      <c r="V53" s="3" t="str">
        <f>", '"&amp;A53&amp;"': {megami: '"&amp;B53&amp;"'"&amp;IF(C53&lt;&gt;"", ", anotherID: '" &amp; C53 &amp; "', replace: '" &amp; D53 &amp; "'", "")&amp;", name: '"&amp;E53&amp;"', nameEn: '"&amp;SUBSTITUTE(G53, "'", "\'")&amp;"', ruby: '"&amp;F53&amp;"', baseType: '"&amp;VLOOKUP(H53,Sheet2!$A$1:$B$99,2,FALSE)&amp;"', types: ['"&amp;VLOOKUP(I53,Sheet2!$D$1:$E$99,2,FALSE)&amp;"'"&amp;IF(J53&lt;&gt;"",", '"&amp; VLOOKUP(J53,Sheet2!$D$1:$E$99,2,FALSE) &amp;"'","")&amp;"]"&amp;IF(K53&lt;&gt;"", ", range: '"&amp;K53&amp;"'", "")&amp;IF(M53&lt;&gt;"", ", damage: '"&amp;M53&amp;"'", "")&amp;IF(O53&lt;&gt;"", ", capacity: '"&amp;O53&amp;"'", "")&amp;IF(P53&lt;&gt;"", ", cost: '"&amp;P53&amp;"'", "")&amp;", text: '"&amp;SUBSTITUTE(S53, CHAR(10), "\n")&amp;"', textEn: '"&amp;SUBSTITUTE(SUBSTITUTE(T53, CHAR(10), "\n"), "'", "\'")&amp;"'"&amp;IF(Q53="○", ", sealable: true", "")&amp;IF(R53="○", ", removable: true", "")&amp;"}"</f>
        <v>, '04-tokoyo-o-s-1': {megami: 'tokoyo', name: '久遠ノ花', nameEn: '', ruby: 'くおんのはな', baseType: 'special', types: ['attack', 'reaction'], range: '0-10', damage: '-/1', cost: '5', text: '【攻撃後】対応した《攻撃》を打ち消す。', textEn: ''}</v>
      </c>
    </row>
    <row r="54" spans="1:22" ht="24" x14ac:dyDescent="0.15">
      <c r="A54" s="4" t="s">
        <v>75</v>
      </c>
      <c r="B54" s="4" t="s">
        <v>3</v>
      </c>
      <c r="E54" s="4" t="s">
        <v>52</v>
      </c>
      <c r="F54" s="4" t="s">
        <v>88</v>
      </c>
      <c r="H54" s="4" t="s">
        <v>19</v>
      </c>
      <c r="I54" s="4" t="s">
        <v>8</v>
      </c>
      <c r="K54" s="4" t="s">
        <v>79</v>
      </c>
      <c r="L54" s="13"/>
      <c r="M54" s="2" t="s">
        <v>81</v>
      </c>
      <c r="N54" s="13"/>
      <c r="P54" s="4" t="s">
        <v>55</v>
      </c>
      <c r="S54" s="5" t="s">
        <v>84</v>
      </c>
      <c r="T54" s="5"/>
      <c r="U54" s="13"/>
      <c r="V54" s="3" t="str">
        <f>", '"&amp;A54&amp;"': {megami: '"&amp;B54&amp;"'"&amp;IF(C54&lt;&gt;"", ", anotherID: '" &amp; C54 &amp; "', replace: '" &amp; D54 &amp; "'", "")&amp;", name: '"&amp;E54&amp;"', nameEn: '"&amp;SUBSTITUTE(G54, "'", "\'")&amp;"', ruby: '"&amp;F54&amp;"', baseType: '"&amp;VLOOKUP(H54,Sheet2!$A$1:$B$99,2,FALSE)&amp;"', types: ['"&amp;VLOOKUP(I54,Sheet2!$D$1:$E$99,2,FALSE)&amp;"'"&amp;IF(J54&lt;&gt;"",", '"&amp; VLOOKUP(J54,Sheet2!$D$1:$E$99,2,FALSE) &amp;"'","")&amp;"]"&amp;IF(K54&lt;&gt;"", ", range: '"&amp;K54&amp;"'", "")&amp;IF(M54&lt;&gt;"", ", damage: '"&amp;M54&amp;"'", "")&amp;IF(O54&lt;&gt;"", ", capacity: '"&amp;O54&amp;"'", "")&amp;IF(P54&lt;&gt;"", ", cost: '"&amp;P54&amp;"'", "")&amp;", text: '"&amp;SUBSTITUTE(S54, CHAR(10), "\n")&amp;"', textEn: '"&amp;SUBSTITUTE(SUBSTITUTE(T54, CHAR(10), "\n"), "'", "\'")&amp;"'"&amp;IF(Q54="○", ", sealable: true", "")&amp;IF(R54="○", ", removable: true", "")&amp;"}"</f>
        <v>, '04-tokoyo-o-s-2': {megami: 'tokoyo', name: '千歳ノ鳥', nameEn: '', ruby: 'ちとせのとり', baseType: 'special', types: ['attack'], range: '3-4', damage: '2/2', cost: '2', text: '【攻撃後】山札を再構成する。 \n(その際にダメージは受けない)', textEn: ''}</v>
      </c>
    </row>
    <row r="55" spans="1:22" ht="48" x14ac:dyDescent="0.15">
      <c r="A55" s="4" t="s">
        <v>578</v>
      </c>
      <c r="B55" s="4" t="s">
        <v>3</v>
      </c>
      <c r="C55" s="4" t="s">
        <v>563</v>
      </c>
      <c r="D55" s="4" t="s">
        <v>75</v>
      </c>
      <c r="E55" s="4" t="s">
        <v>570</v>
      </c>
      <c r="F55" s="4" t="s">
        <v>572</v>
      </c>
      <c r="H55" s="4" t="s">
        <v>19</v>
      </c>
      <c r="I55" s="4" t="s">
        <v>23</v>
      </c>
      <c r="L55" s="13"/>
      <c r="N55" s="13"/>
      <c r="P55" s="4" t="s">
        <v>567</v>
      </c>
      <c r="S55" s="5" t="s">
        <v>575</v>
      </c>
      <c r="T55" s="5"/>
      <c r="U55" s="13"/>
      <c r="V55" s="3" t="str">
        <f>", '"&amp;A55&amp;"': {megami: '"&amp;B55&amp;"'"&amp;IF(C55&lt;&gt;"", ", anotherID: '" &amp; C55 &amp; "', replace: '" &amp; D55 &amp; "'", "")&amp;", name: '"&amp;E55&amp;"', nameEn: '"&amp;SUBSTITUTE(G55, "'", "\'")&amp;"', ruby: '"&amp;F55&amp;"', baseType: '"&amp;VLOOKUP(H55,Sheet2!$A$1:$B$99,2,FALSE)&amp;"', types: ['"&amp;VLOOKUP(I55,Sheet2!$D$1:$E$99,2,FALSE)&amp;"'"&amp;IF(J55&lt;&gt;"",", '"&amp; VLOOKUP(J55,Sheet2!$D$1:$E$99,2,FALSE) &amp;"'","")&amp;"]"&amp;IF(K55&lt;&gt;"", ", range: '"&amp;K55&amp;"'", "")&amp;IF(M55&lt;&gt;"", ", damage: '"&amp;M55&amp;"'", "")&amp;IF(O55&lt;&gt;"", ", capacity: '"&amp;O55&amp;"'", "")&amp;IF(P55&lt;&gt;"", ", cost: '"&amp;P55&amp;"'", "")&amp;", text: '"&amp;SUBSTITUTE(S55, CHAR(10), "\n")&amp;"', textEn: '"&amp;SUBSTITUTE(SUBSTITUTE(T55, CHAR(10), "\n"), "'", "\'")&amp;"'"&amp;IF(Q55="○", ", sealable: true", "")&amp;IF(R55="○", ", removable: true", "")&amp;"}"</f>
        <v>, '04-tokoyo-A1-s-2': {megami: 'tokoyo', anotherID: 'A1', replace: '04-tokoyo-o-s-2', name: '二重奏:吹弾陽明', nameEn: '',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v>
      </c>
    </row>
    <row r="56" spans="1:22" ht="60" x14ac:dyDescent="0.15">
      <c r="A56" s="4" t="s">
        <v>76</v>
      </c>
      <c r="B56" s="4" t="s">
        <v>3</v>
      </c>
      <c r="E56" s="4" t="s">
        <v>53</v>
      </c>
      <c r="F56" s="4" t="s">
        <v>87</v>
      </c>
      <c r="H56" s="4" t="s">
        <v>19</v>
      </c>
      <c r="I56" s="4" t="s">
        <v>8</v>
      </c>
      <c r="K56" s="4" t="s">
        <v>80</v>
      </c>
      <c r="L56" s="13"/>
      <c r="M56" s="2" t="s">
        <v>82</v>
      </c>
      <c r="N56" s="13"/>
      <c r="P56" s="4" t="s">
        <v>56</v>
      </c>
      <c r="S56" s="5" t="s">
        <v>812</v>
      </c>
      <c r="T56" s="5"/>
      <c r="U56" s="13"/>
      <c r="V56" s="3" t="str">
        <f>", '"&amp;A56&amp;"': {megami: '"&amp;B56&amp;"'"&amp;IF(C56&lt;&gt;"", ", anotherID: '" &amp; C56 &amp; "', replace: '" &amp; D56 &amp; "'", "")&amp;", name: '"&amp;E56&amp;"', nameEn: '"&amp;SUBSTITUTE(G56, "'", "\'")&amp;"', ruby: '"&amp;F56&amp;"', baseType: '"&amp;VLOOKUP(H56,Sheet2!$A$1:$B$99,2,FALSE)&amp;"', types: ['"&amp;VLOOKUP(I56,Sheet2!$D$1:$E$99,2,FALSE)&amp;"'"&amp;IF(J56&lt;&gt;"",", '"&amp; VLOOKUP(J56,Sheet2!$D$1:$E$99,2,FALSE) &amp;"'","")&amp;"]"&amp;IF(K56&lt;&gt;"", ", range: '"&amp;K56&amp;"'", "")&amp;IF(M56&lt;&gt;"", ", damage: '"&amp;M56&amp;"'", "")&amp;IF(O56&lt;&gt;"", ", capacity: '"&amp;O56&amp;"'", "")&amp;IF(P56&lt;&gt;"", ", cost: '"&amp;P56&amp;"'", "")&amp;", text: '"&amp;SUBSTITUTE(S56, CHAR(10), "\n")&amp;"', textEn: '"&amp;SUBSTITUTE(SUBSTITUTE(T56, CHAR(10), "\n"), "'", "\'")&amp;"'"&amp;IF(Q56="○", ", sealable: true", "")&amp;IF(R56="○", ", removable: true", "")&amp;"}"</f>
        <v>, '04-tokoyo-o-s-3': {megami: 'tokoyo', name: '無窮ノ風', nameEn: '',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v>
      </c>
    </row>
    <row r="57" spans="1:22" x14ac:dyDescent="0.15">
      <c r="A57" s="4" t="s">
        <v>77</v>
      </c>
      <c r="B57" s="4" t="s">
        <v>3</v>
      </c>
      <c r="E57" s="4" t="s">
        <v>54</v>
      </c>
      <c r="F57" s="4" t="s">
        <v>86</v>
      </c>
      <c r="H57" s="4" t="s">
        <v>19</v>
      </c>
      <c r="I57" s="4" t="s">
        <v>23</v>
      </c>
      <c r="L57" s="13"/>
      <c r="N57" s="13"/>
      <c r="P57" s="4" t="s">
        <v>55</v>
      </c>
      <c r="S57" s="4" t="s">
        <v>85</v>
      </c>
      <c r="U57" s="13"/>
      <c r="V57" s="3" t="str">
        <f>", '"&amp;A57&amp;"': {megami: '"&amp;B57&amp;"'"&amp;IF(C57&lt;&gt;"", ", anotherID: '" &amp; C57 &amp; "', replace: '" &amp; D57 &amp; "'", "")&amp;", name: '"&amp;E57&amp;"', nameEn: '"&amp;SUBSTITUTE(G57, "'", "\'")&amp;"', ruby: '"&amp;F57&amp;"', baseType: '"&amp;VLOOKUP(H57,Sheet2!$A$1:$B$99,2,FALSE)&amp;"', types: ['"&amp;VLOOKUP(I57,Sheet2!$D$1:$E$99,2,FALSE)&amp;"'"&amp;IF(J57&lt;&gt;"",", '"&amp; VLOOKUP(J57,Sheet2!$D$1:$E$99,2,FALSE) &amp;"'","")&amp;"]"&amp;IF(K57&lt;&gt;"", ", range: '"&amp;K57&amp;"'", "")&amp;IF(M57&lt;&gt;"", ", damage: '"&amp;M57&amp;"'", "")&amp;IF(O57&lt;&gt;"", ", capacity: '"&amp;O57&amp;"'", "")&amp;IF(P57&lt;&gt;"", ", cost: '"&amp;P57&amp;"'", "")&amp;", text: '"&amp;SUBSTITUTE(S57, CHAR(10), "\n")&amp;"', textEn: '"&amp;SUBSTITUTE(SUBSTITUTE(T57, CHAR(10), "\n"), "'", "\'")&amp;"'"&amp;IF(Q57="○", ", sealable: true", "")&amp;IF(R57="○", ", removable: true", "")&amp;"}"</f>
        <v>, '04-tokoyo-o-s-4': {megami: 'tokoyo', name: '常世ノ月', nameEn: '', ruby: 'とこよのつき', baseType: 'special', types: ['action'], cost: '2', text: 'あなたの集中力は2になり、相手の集中力は0になり、相手を畏縮させる。', textEn: ''}</v>
      </c>
    </row>
    <row r="58" spans="1:22" x14ac:dyDescent="0.15">
      <c r="A58" s="4" t="s">
        <v>92</v>
      </c>
      <c r="B58" s="4" t="s">
        <v>103</v>
      </c>
      <c r="E58" s="4" t="s">
        <v>104</v>
      </c>
      <c r="F58" s="4" t="s">
        <v>117</v>
      </c>
      <c r="H58" s="4" t="s">
        <v>7</v>
      </c>
      <c r="I58" s="4" t="s">
        <v>8</v>
      </c>
      <c r="K58" s="4" t="s">
        <v>79</v>
      </c>
      <c r="L58" s="13"/>
      <c r="M58" s="2" t="s">
        <v>128</v>
      </c>
      <c r="N58" s="13"/>
      <c r="S58" s="6" t="s">
        <v>105</v>
      </c>
      <c r="T58" s="6"/>
      <c r="U58" s="13"/>
      <c r="V58" s="3" t="str">
        <f>", '"&amp;A58&amp;"': {megami: '"&amp;B58&amp;"'"&amp;IF(C58&lt;&gt;"", ", anotherID: '" &amp; C58 &amp; "', replace: '" &amp; D58 &amp; "'", "")&amp;", name: '"&amp;E58&amp;"', nameEn: '"&amp;SUBSTITUTE(G58, "'", "\'")&amp;"', ruby: '"&amp;F58&amp;"', baseType: '"&amp;VLOOKUP(H58,Sheet2!$A$1:$B$99,2,FALSE)&amp;"', types: ['"&amp;VLOOKUP(I58,Sheet2!$D$1:$E$99,2,FALSE)&amp;"'"&amp;IF(J58&lt;&gt;"",", '"&amp; VLOOKUP(J58,Sheet2!$D$1:$E$99,2,FALSE) &amp;"'","")&amp;"]"&amp;IF(K58&lt;&gt;"", ", range: '"&amp;K58&amp;"'", "")&amp;IF(M58&lt;&gt;"", ", damage: '"&amp;M58&amp;"'", "")&amp;IF(O58&lt;&gt;"", ", capacity: '"&amp;O58&amp;"'", "")&amp;IF(P58&lt;&gt;"", ", cost: '"&amp;P58&amp;"'", "")&amp;", text: '"&amp;SUBSTITUTE(S58, CHAR(10), "\n")&amp;"', textEn: '"&amp;SUBSTITUTE(SUBSTITUTE(T58, CHAR(10), "\n"), "'", "\'")&amp;"'"&amp;IF(Q58="○", ", sealable: true", "")&amp;IF(R58="○", ", removable: true", "")&amp;"}"</f>
        <v>, '05-oboro-o-n-1': {megami: 'oboro', name: '鋼糸', nameEn: '', ruby: 'こうし', baseType: 'normal', types: ['attack'], range: '3-4', damage: '2/2', text: '設置', textEn: ''}</v>
      </c>
    </row>
    <row r="59" spans="1:22" ht="33.75" x14ac:dyDescent="0.15">
      <c r="A59" s="4" t="s">
        <v>93</v>
      </c>
      <c r="B59" s="4" t="s">
        <v>103</v>
      </c>
      <c r="E59" s="4" t="s">
        <v>106</v>
      </c>
      <c r="F59" s="4" t="s">
        <v>118</v>
      </c>
      <c r="H59" s="4" t="s">
        <v>7</v>
      </c>
      <c r="I59" s="4" t="s">
        <v>8</v>
      </c>
      <c r="K59" s="4" t="s">
        <v>55</v>
      </c>
      <c r="L59" s="13"/>
      <c r="M59" s="2" t="s">
        <v>129</v>
      </c>
      <c r="N59" s="13"/>
      <c r="S59" s="7" t="s">
        <v>135</v>
      </c>
      <c r="T59" s="7"/>
      <c r="U59" s="13"/>
      <c r="V59" s="3" t="str">
        <f>", '"&amp;A59&amp;"': {megami: '"&amp;B59&amp;"'"&amp;IF(C59&lt;&gt;"", ", anotherID: '" &amp; C59 &amp; "', replace: '" &amp; D59 &amp; "'", "")&amp;", name: '"&amp;E59&amp;"', nameEn: '"&amp;SUBSTITUTE(G59, "'", "\'")&amp;"', ruby: '"&amp;F59&amp;"', baseType: '"&amp;VLOOKUP(H59,Sheet2!$A$1:$B$99,2,FALSE)&amp;"', types: ['"&amp;VLOOKUP(I59,Sheet2!$D$1:$E$99,2,FALSE)&amp;"'"&amp;IF(J59&lt;&gt;"",", '"&amp; VLOOKUP(J59,Sheet2!$D$1:$E$99,2,FALSE) &amp;"'","")&amp;"]"&amp;IF(K59&lt;&gt;"", ", range: '"&amp;K59&amp;"'", "")&amp;IF(M59&lt;&gt;"", ", damage: '"&amp;M59&amp;"'", "")&amp;IF(O59&lt;&gt;"", ", capacity: '"&amp;O59&amp;"'", "")&amp;IF(P59&lt;&gt;"", ", cost: '"&amp;P59&amp;"'", "")&amp;", text: '"&amp;SUBSTITUTE(S59, CHAR(10), "\n")&amp;"', textEn: '"&amp;SUBSTITUTE(SUBSTITUTE(T59, CHAR(10), "\n"), "'", "\'")&amp;"'"&amp;IF(Q59="○", ", sealable: true", "")&amp;IF(R59="○", ", removable: true", "")&amp;"}"</f>
        <v>, '05-oboro-o-n-2': {megami: 'oboro', name: '影菱', nameEn: '', ruby: 'かげびし', baseType: 'normal', types: ['attack'], range: '2', damage: '2/1', text: '設置　対応不可\n【攻撃後】このカードを伏せ札から使用したならば、相手の手札を見てその中から1枚を選び、それを伏せ札にする。', textEn: ''}</v>
      </c>
    </row>
    <row r="60" spans="1:22" ht="24" x14ac:dyDescent="0.15">
      <c r="A60" s="4" t="s">
        <v>94</v>
      </c>
      <c r="B60" s="4" t="s">
        <v>103</v>
      </c>
      <c r="E60" s="4" t="s">
        <v>107</v>
      </c>
      <c r="F60" s="4" t="s">
        <v>119</v>
      </c>
      <c r="H60" s="4" t="s">
        <v>7</v>
      </c>
      <c r="I60" s="4" t="s">
        <v>8</v>
      </c>
      <c r="J60" s="4" t="s">
        <v>31</v>
      </c>
      <c r="K60" s="4" t="s">
        <v>57</v>
      </c>
      <c r="L60" s="13"/>
      <c r="M60" s="2" t="s">
        <v>130</v>
      </c>
      <c r="N60" s="13"/>
      <c r="S60" s="5" t="s">
        <v>136</v>
      </c>
      <c r="T60" s="5"/>
      <c r="U60" s="13"/>
      <c r="V60" s="3" t="str">
        <f>", '"&amp;A60&amp;"': {megami: '"&amp;B60&amp;"'"&amp;IF(C60&lt;&gt;"", ", anotherID: '" &amp; C60 &amp; "', replace: '" &amp; D60 &amp; "'", "")&amp;", name: '"&amp;E60&amp;"', nameEn: '"&amp;SUBSTITUTE(G60, "'", "\'")&amp;"', ruby: '"&amp;F60&amp;"', baseType: '"&amp;VLOOKUP(H60,Sheet2!$A$1:$B$99,2,FALSE)&amp;"', types: ['"&amp;VLOOKUP(I60,Sheet2!$D$1:$E$99,2,FALSE)&amp;"'"&amp;IF(J60&lt;&gt;"",", '"&amp; VLOOKUP(J60,Sheet2!$D$1:$E$99,2,FALSE) &amp;"'","")&amp;"]"&amp;IF(K60&lt;&gt;"", ", range: '"&amp;K60&amp;"'", "")&amp;IF(M60&lt;&gt;"", ", damage: '"&amp;M60&amp;"'", "")&amp;IF(O60&lt;&gt;"", ", capacity: '"&amp;O60&amp;"'", "")&amp;IF(P60&lt;&gt;"", ", cost: '"&amp;P60&amp;"'", "")&amp;", text: '"&amp;SUBSTITUTE(S60, CHAR(10), "\n")&amp;"', textEn: '"&amp;SUBSTITUTE(SUBSTITUTE(T60, CHAR(10), "\n"), "'", "\'")&amp;"'"&amp;IF(Q60="○", ", sealable: true", "")&amp;IF(R60="○", ", removable: true", "")&amp;"}"</f>
        <v>, '05-oboro-o-n-3': {megami: 'oboro', name: '斬撃乱舞', nameEn: '', ruby: 'ざんげきらんぶ', baseType: 'normal', types: ['attack', 'fullpower'], range: '2-4', damage: '3/2', text: '【常時】相手がこのターン中にオーラへのダメージを受けているならば、この《攻撃》は+1/+1となる。', textEn: ''}</v>
      </c>
    </row>
    <row r="61" spans="1:22" ht="48" x14ac:dyDescent="0.15">
      <c r="A61" s="4" t="s">
        <v>95</v>
      </c>
      <c r="B61" s="4" t="s">
        <v>103</v>
      </c>
      <c r="E61" s="4" t="s">
        <v>109</v>
      </c>
      <c r="F61" s="4" t="s">
        <v>120</v>
      </c>
      <c r="H61" s="4" t="s">
        <v>7</v>
      </c>
      <c r="I61" s="4" t="s">
        <v>23</v>
      </c>
      <c r="L61" s="13"/>
      <c r="N61" s="13"/>
      <c r="S61" s="5" t="s">
        <v>197</v>
      </c>
      <c r="T61" s="5"/>
      <c r="U61" s="13"/>
      <c r="V61" s="3" t="str">
        <f>", '"&amp;A61&amp;"': {megami: '"&amp;B61&amp;"'"&amp;IF(C61&lt;&gt;"", ", anotherID: '" &amp; C61 &amp; "', replace: '" &amp; D61 &amp; "'", "")&amp;", name: '"&amp;E61&amp;"', nameEn: '"&amp;SUBSTITUTE(G61, "'", "\'")&amp;"', ruby: '"&amp;F61&amp;"', baseType: '"&amp;VLOOKUP(H61,Sheet2!$A$1:$B$99,2,FALSE)&amp;"', types: ['"&amp;VLOOKUP(I61,Sheet2!$D$1:$E$99,2,FALSE)&amp;"'"&amp;IF(J61&lt;&gt;"",", '"&amp; VLOOKUP(J61,Sheet2!$D$1:$E$99,2,FALSE) &amp;"'","")&amp;"]"&amp;IF(K61&lt;&gt;"", ", range: '"&amp;K61&amp;"'", "")&amp;IF(M61&lt;&gt;"", ", damage: '"&amp;M61&amp;"'", "")&amp;IF(O61&lt;&gt;"", ", capacity: '"&amp;O61&amp;"'", "")&amp;IF(P61&lt;&gt;"", ", cost: '"&amp;P61&amp;"'", "")&amp;", text: '"&amp;SUBSTITUTE(S61, CHAR(10), "\n")&amp;"', textEn: '"&amp;SUBSTITUTE(SUBSTITUTE(T61, CHAR(10), "\n"), "'", "\'")&amp;"'"&amp;IF(Q61="○", ", sealable: true", "")&amp;IF(R61="○", ", removable: true", "")&amp;"}"</f>
        <v>, '05-oboro-o-n-4': {megami: 'oboro', name: '忍歩', nameEn: '', ruby: 'にんぽ', baseType: 'normal', types: ['action'], text: '設置 \n間合⇔ダスト：1 \nこのカードを伏せ札から使用したならば、伏せ札から設置を持つカードを1枚使用してもよい。', textEn: ''}</v>
      </c>
    </row>
    <row r="62" spans="1:22" ht="48" x14ac:dyDescent="0.15">
      <c r="A62" s="4" t="s">
        <v>96</v>
      </c>
      <c r="B62" s="4" t="s">
        <v>103</v>
      </c>
      <c r="E62" s="4" t="s">
        <v>110</v>
      </c>
      <c r="F62" s="4" t="s">
        <v>121</v>
      </c>
      <c r="H62" s="4" t="s">
        <v>7</v>
      </c>
      <c r="I62" s="4" t="s">
        <v>23</v>
      </c>
      <c r="J62" s="4" t="s">
        <v>28</v>
      </c>
      <c r="L62" s="13"/>
      <c r="N62" s="13"/>
      <c r="S62" s="5" t="s">
        <v>198</v>
      </c>
      <c r="T62" s="5"/>
      <c r="U62" s="13"/>
      <c r="V62" s="3" t="str">
        <f>", '"&amp;A62&amp;"': {megami: '"&amp;B62&amp;"'"&amp;IF(C62&lt;&gt;"", ", anotherID: '" &amp; C62 &amp; "', replace: '" &amp; D62 &amp; "'", "")&amp;", name: '"&amp;E62&amp;"', nameEn: '"&amp;SUBSTITUTE(G62, "'", "\'")&amp;"', ruby: '"&amp;F62&amp;"', baseType: '"&amp;VLOOKUP(H62,Sheet2!$A$1:$B$99,2,FALSE)&amp;"', types: ['"&amp;VLOOKUP(I62,Sheet2!$D$1:$E$99,2,FALSE)&amp;"'"&amp;IF(J62&lt;&gt;"",", '"&amp; VLOOKUP(J62,Sheet2!$D$1:$E$99,2,FALSE) &amp;"'","")&amp;"]"&amp;IF(K62&lt;&gt;"", ", range: '"&amp;K62&amp;"'", "")&amp;IF(M62&lt;&gt;"", ", damage: '"&amp;M62&amp;"'", "")&amp;IF(O62&lt;&gt;"", ", capacity: '"&amp;O62&amp;"'", "")&amp;IF(P62&lt;&gt;"", ", cost: '"&amp;P62&amp;"'", "")&amp;", text: '"&amp;SUBSTITUTE(S62, CHAR(10), "\n")&amp;"', textEn: '"&amp;SUBSTITUTE(SUBSTITUTE(T62, CHAR(10), "\n"), "'", "\'")&amp;"'"&amp;IF(Q62="○", ", sealable: true", "")&amp;IF(R62="○", ", removable: true", "")&amp;"}"</f>
        <v>, '05-oboro-o-n-5': {megami: 'oboro', name: '誘導', nameEn: '', ruby: 'ゆうどう', baseType: 'normal', types: ['action', 'reaction'], text: '設置\n以下から１つを選ぶ。\n・間合→相オーラ：1\n・相オーラ→相フレア：1', textEn: ''}</v>
      </c>
    </row>
    <row r="63" spans="1:22" ht="36" x14ac:dyDescent="0.15">
      <c r="A63" s="4" t="s">
        <v>97</v>
      </c>
      <c r="B63" s="4" t="s">
        <v>103</v>
      </c>
      <c r="E63" s="4" t="s">
        <v>111</v>
      </c>
      <c r="F63" s="4" t="s">
        <v>122</v>
      </c>
      <c r="H63" s="4" t="s">
        <v>7</v>
      </c>
      <c r="I63" s="4" t="s">
        <v>23</v>
      </c>
      <c r="J63" s="4" t="s">
        <v>31</v>
      </c>
      <c r="L63" s="13"/>
      <c r="N63" s="13"/>
      <c r="S63" s="5" t="s">
        <v>137</v>
      </c>
      <c r="T63" s="5"/>
      <c r="U63" s="13"/>
      <c r="V63" s="3" t="str">
        <f>", '"&amp;A63&amp;"': {megami: '"&amp;B63&amp;"'"&amp;IF(C63&lt;&gt;"", ", anotherID: '" &amp; C63 &amp; "', replace: '" &amp; D63 &amp; "'", "")&amp;", name: '"&amp;E63&amp;"', nameEn: '"&amp;SUBSTITUTE(G63, "'", "\'")&amp;"', ruby: '"&amp;F63&amp;"', baseType: '"&amp;VLOOKUP(H63,Sheet2!$A$1:$B$99,2,FALSE)&amp;"', types: ['"&amp;VLOOKUP(I63,Sheet2!$D$1:$E$99,2,FALSE)&amp;"'"&amp;IF(J63&lt;&gt;"",", '"&amp; VLOOKUP(J63,Sheet2!$D$1:$E$99,2,FALSE) &amp;"'","")&amp;"]"&amp;IF(K63&lt;&gt;"", ", range: '"&amp;K63&amp;"'", "")&amp;IF(M63&lt;&gt;"", ", damage: '"&amp;M63&amp;"'", "")&amp;IF(O63&lt;&gt;"", ", capacity: '"&amp;O63&amp;"'", "")&amp;IF(P63&lt;&gt;"", ", cost: '"&amp;P63&amp;"'", "")&amp;", text: '"&amp;SUBSTITUTE(S63, CHAR(10), "\n")&amp;"', textEn: '"&amp;SUBSTITUTE(SUBSTITUTE(T63, CHAR(10), "\n"), "'", "\'")&amp;"'"&amp;IF(Q63="○", ", sealable: true", "")&amp;IF(R63="○", ", removable: true", "")&amp;"}"</f>
        <v>, '05-oboro-o-n-6': {megami: 'oboro', name: '分身の術', nameEn: '',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v>
      </c>
    </row>
    <row r="64" spans="1:22" ht="24" x14ac:dyDescent="0.15">
      <c r="A64" s="4" t="s">
        <v>98</v>
      </c>
      <c r="B64" s="4" t="s">
        <v>103</v>
      </c>
      <c r="E64" s="4" t="s">
        <v>112</v>
      </c>
      <c r="F64" s="4" t="s">
        <v>123</v>
      </c>
      <c r="H64" s="4" t="s">
        <v>7</v>
      </c>
      <c r="I64" s="4" t="s">
        <v>48</v>
      </c>
      <c r="L64" s="13"/>
      <c r="N64" s="13"/>
      <c r="O64" s="4" t="s">
        <v>131</v>
      </c>
      <c r="S64" s="5" t="s">
        <v>138</v>
      </c>
      <c r="T64" s="5"/>
      <c r="U64" s="13"/>
      <c r="V64" s="3" t="str">
        <f>", '"&amp;A64&amp;"': {megami: '"&amp;B64&amp;"'"&amp;IF(C64&lt;&gt;"", ", anotherID: '" &amp; C64 &amp; "', replace: '" &amp; D64 &amp; "'", "")&amp;", name: '"&amp;E64&amp;"', nameEn: '"&amp;SUBSTITUTE(G64, "'", "\'")&amp;"', ruby: '"&amp;F64&amp;"', baseType: '"&amp;VLOOKUP(H64,Sheet2!$A$1:$B$99,2,FALSE)&amp;"', types: ['"&amp;VLOOKUP(I64,Sheet2!$D$1:$E$99,2,FALSE)&amp;"'"&amp;IF(J64&lt;&gt;"",", '"&amp; VLOOKUP(J64,Sheet2!$D$1:$E$99,2,FALSE) &amp;"'","")&amp;"]"&amp;IF(K64&lt;&gt;"", ", range: '"&amp;K64&amp;"'", "")&amp;IF(M64&lt;&gt;"", ", damage: '"&amp;M64&amp;"'", "")&amp;IF(O64&lt;&gt;"", ", capacity: '"&amp;O64&amp;"'", "")&amp;IF(P64&lt;&gt;"", ", cost: '"&amp;P64&amp;"'", "")&amp;", text: '"&amp;SUBSTITUTE(S64, CHAR(10), "\n")&amp;"', textEn: '"&amp;SUBSTITUTE(SUBSTITUTE(T64, CHAR(10), "\n"), "'", "\'")&amp;"'"&amp;IF(Q64="○", ", sealable: true", "")&amp;IF(R64="○", ", removable: true", "")&amp;"}"</f>
        <v>, '05-oboro-o-n-7': {megami: 'oboro', name: '生体活性', nameEn: '', ruby: 'せいたいかっせい', baseType: 'normal', types: ['enhance'], capacity: '4', text: '隙　設置 \n【破棄時】あなたの使用済の切札を1枚選び、それを未使用に戻す。', textEn: ''}</v>
      </c>
    </row>
    <row r="65" spans="1:22" x14ac:dyDescent="0.15">
      <c r="A65" s="4" t="s">
        <v>99</v>
      </c>
      <c r="B65" s="4" t="s">
        <v>103</v>
      </c>
      <c r="E65" s="4" t="s">
        <v>113</v>
      </c>
      <c r="F65" s="4" t="s">
        <v>124</v>
      </c>
      <c r="H65" s="4" t="s">
        <v>19</v>
      </c>
      <c r="I65" s="4" t="s">
        <v>8</v>
      </c>
      <c r="J65" s="4" t="s">
        <v>31</v>
      </c>
      <c r="K65" s="4" t="s">
        <v>79</v>
      </c>
      <c r="L65" s="13"/>
      <c r="M65" s="2" t="s">
        <v>128</v>
      </c>
      <c r="N65" s="13"/>
      <c r="P65" s="4" t="s">
        <v>91</v>
      </c>
      <c r="S65" s="4" t="s">
        <v>139</v>
      </c>
      <c r="U65" s="13"/>
      <c r="V65" s="3" t="str">
        <f>", '"&amp;A65&amp;"': {megami: '"&amp;B65&amp;"'"&amp;IF(C65&lt;&gt;"", ", anotherID: '" &amp; C65 &amp; "', replace: '" &amp; D65 &amp; "'", "")&amp;", name: '"&amp;E65&amp;"', nameEn: '"&amp;SUBSTITUTE(G65, "'", "\'")&amp;"', ruby: '"&amp;F65&amp;"', baseType: '"&amp;VLOOKUP(H65,Sheet2!$A$1:$B$99,2,FALSE)&amp;"', types: ['"&amp;VLOOKUP(I65,Sheet2!$D$1:$E$99,2,FALSE)&amp;"'"&amp;IF(J65&lt;&gt;"",", '"&amp; VLOOKUP(J65,Sheet2!$D$1:$E$99,2,FALSE) &amp;"'","")&amp;"]"&amp;IF(K65&lt;&gt;"", ", range: '"&amp;K65&amp;"'", "")&amp;IF(M65&lt;&gt;"", ", damage: '"&amp;M65&amp;"'", "")&amp;IF(O65&lt;&gt;"", ", capacity: '"&amp;O65&amp;"'", "")&amp;IF(P65&lt;&gt;"", ", cost: '"&amp;P65&amp;"'", "")&amp;", text: '"&amp;SUBSTITUTE(S65, CHAR(10), "\n")&amp;"', textEn: '"&amp;SUBSTITUTE(SUBSTITUTE(T65, CHAR(10), "\n"), "'", "\'")&amp;"'"&amp;IF(Q65="○", ", sealable: true", "")&amp;IF(R65="○", ", removable: true", "")&amp;"}"</f>
        <v>, '05-oboro-o-s-1': {megami: 'oboro', name: '熊介', nameEn: '', ruby: 'くますけ', baseType: 'special', types: ['attack', 'fullpower'], range: '3-4', damage: '2/2', cost: '4', text: '【攻撃後】攻撃『適正距離3-4、2/2』をX回行う。Xはあなたの伏せ札の枚数に等しい。', textEn: ''}</v>
      </c>
    </row>
    <row r="66" spans="1:22" ht="36" x14ac:dyDescent="0.15">
      <c r="A66" s="4" t="s">
        <v>100</v>
      </c>
      <c r="B66" s="4" t="s">
        <v>103</v>
      </c>
      <c r="E66" s="4" t="s">
        <v>114</v>
      </c>
      <c r="F66" s="4" t="s">
        <v>125</v>
      </c>
      <c r="H66" s="4" t="s">
        <v>19</v>
      </c>
      <c r="I66" s="4" t="s">
        <v>23</v>
      </c>
      <c r="J66" s="4" t="s">
        <v>28</v>
      </c>
      <c r="L66" s="13"/>
      <c r="N66" s="13"/>
      <c r="P66" s="4" t="s">
        <v>132</v>
      </c>
      <c r="S66" s="5" t="s">
        <v>140</v>
      </c>
      <c r="T66" s="5"/>
      <c r="U66" s="13"/>
      <c r="V66" s="3" t="str">
        <f>", '"&amp;A66&amp;"': {megami: '"&amp;B66&amp;"'"&amp;IF(C66&lt;&gt;"", ", anotherID: '" &amp; C66 &amp; "', replace: '" &amp; D66 &amp; "'", "")&amp;", name: '"&amp;E66&amp;"', nameEn: '"&amp;SUBSTITUTE(G66, "'", "\'")&amp;"', ruby: '"&amp;F66&amp;"', baseType: '"&amp;VLOOKUP(H66,Sheet2!$A$1:$B$99,2,FALSE)&amp;"', types: ['"&amp;VLOOKUP(I66,Sheet2!$D$1:$E$99,2,FALSE)&amp;"'"&amp;IF(J66&lt;&gt;"",", '"&amp; VLOOKUP(J66,Sheet2!$D$1:$E$99,2,FALSE) &amp;"'","")&amp;"]"&amp;IF(K66&lt;&gt;"", ", range: '"&amp;K66&amp;"'", "")&amp;IF(M66&lt;&gt;"", ", damage: '"&amp;M66&amp;"'", "")&amp;IF(O66&lt;&gt;"", ", capacity: '"&amp;O66&amp;"'", "")&amp;IF(P66&lt;&gt;"", ", cost: '"&amp;P66&amp;"'", "")&amp;", text: '"&amp;SUBSTITUTE(S66, CHAR(10), "\n")&amp;"', textEn: '"&amp;SUBSTITUTE(SUBSTITUTE(T66, CHAR(10), "\n"), "'", "\'")&amp;"'"&amp;IF(Q66="○", ", sealable: true", "")&amp;IF(R66="○", ", removable: true", "")&amp;"}"</f>
        <v>, '05-oboro-o-s-2': {megami: 'oboro', name: '鳶影', nameEn: '',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v>
      </c>
    </row>
    <row r="67" spans="1:22" ht="24" x14ac:dyDescent="0.15">
      <c r="A67" s="4" t="s">
        <v>101</v>
      </c>
      <c r="B67" s="4" t="s">
        <v>103</v>
      </c>
      <c r="E67" s="4" t="s">
        <v>115</v>
      </c>
      <c r="F67" s="4" t="s">
        <v>126</v>
      </c>
      <c r="H67" s="4" t="s">
        <v>19</v>
      </c>
      <c r="I67" s="4" t="s">
        <v>23</v>
      </c>
      <c r="L67" s="13"/>
      <c r="N67" s="13"/>
      <c r="P67" s="4" t="s">
        <v>133</v>
      </c>
      <c r="S67" s="5" t="s">
        <v>141</v>
      </c>
      <c r="T67" s="5"/>
      <c r="U67" s="13"/>
      <c r="V67" s="3" t="str">
        <f>", '"&amp;A67&amp;"': {megami: '"&amp;B67&amp;"'"&amp;IF(C67&lt;&gt;"", ", anotherID: '" &amp; C67 &amp; "', replace: '" &amp; D67 &amp; "'", "")&amp;", name: '"&amp;E67&amp;"', nameEn: '"&amp;SUBSTITUTE(G67, "'", "\'")&amp;"', ruby: '"&amp;F67&amp;"', baseType: '"&amp;VLOOKUP(H67,Sheet2!$A$1:$B$99,2,FALSE)&amp;"', types: ['"&amp;VLOOKUP(I67,Sheet2!$D$1:$E$99,2,FALSE)&amp;"'"&amp;IF(J67&lt;&gt;"",", '"&amp; VLOOKUP(J67,Sheet2!$D$1:$E$99,2,FALSE) &amp;"'","")&amp;"]"&amp;IF(K67&lt;&gt;"", ", range: '"&amp;K67&amp;"'", "")&amp;IF(M67&lt;&gt;"", ", damage: '"&amp;M67&amp;"'", "")&amp;IF(O67&lt;&gt;"", ", capacity: '"&amp;O67&amp;"'", "")&amp;IF(P67&lt;&gt;"", ", cost: '"&amp;P67&amp;"'", "")&amp;", text: '"&amp;SUBSTITUTE(S67, CHAR(10), "\n")&amp;"', textEn: '"&amp;SUBSTITUTE(SUBSTITUTE(T67, CHAR(10), "\n"), "'", "\'")&amp;"'"&amp;IF(Q67="○", ", sealable: true", "")&amp;IF(R67="○", ", removable: true", "")&amp;"}"</f>
        <v>, '05-oboro-o-s-3': {megami: 'oboro', name: '虚魚', nameEn: '', ruby: 'うろうお', baseType: 'special', types: ['action'], cost: '4', text: '【使用済】あなたは1回の再構成に対して、設置を持つカードを任意の枚数、任意の順で使用できる。', textEn: ''}</v>
      </c>
    </row>
    <row r="68" spans="1:22" ht="36" x14ac:dyDescent="0.15">
      <c r="A68" s="4" t="s">
        <v>102</v>
      </c>
      <c r="B68" s="4" t="s">
        <v>103</v>
      </c>
      <c r="E68" s="4" t="s">
        <v>116</v>
      </c>
      <c r="F68" s="4" t="s">
        <v>127</v>
      </c>
      <c r="H68" s="4" t="s">
        <v>19</v>
      </c>
      <c r="I68" s="4" t="s">
        <v>23</v>
      </c>
      <c r="L68" s="13"/>
      <c r="N68" s="13"/>
      <c r="P68" s="4" t="s">
        <v>134</v>
      </c>
      <c r="S68" s="5" t="s">
        <v>396</v>
      </c>
      <c r="T68" s="5"/>
      <c r="U68" s="13"/>
      <c r="V68" s="3" t="str">
        <f>", '"&amp;A68&amp;"': {megami: '"&amp;B68&amp;"'"&amp;IF(C68&lt;&gt;"", ", anotherID: '" &amp; C68 &amp; "', replace: '" &amp; D68 &amp; "'", "")&amp;", name: '"&amp;E68&amp;"', nameEn: '"&amp;SUBSTITUTE(G68, "'", "\'")&amp;"', ruby: '"&amp;F68&amp;"', baseType: '"&amp;VLOOKUP(H68,Sheet2!$A$1:$B$99,2,FALSE)&amp;"', types: ['"&amp;VLOOKUP(I68,Sheet2!$D$1:$E$99,2,FALSE)&amp;"'"&amp;IF(J68&lt;&gt;"",", '"&amp; VLOOKUP(J68,Sheet2!$D$1:$E$99,2,FALSE) &amp;"'","")&amp;"]"&amp;IF(K68&lt;&gt;"", ", range: '"&amp;K68&amp;"'", "")&amp;IF(M68&lt;&gt;"", ", damage: '"&amp;M68&amp;"'", "")&amp;IF(O68&lt;&gt;"", ", capacity: '"&amp;O68&amp;"'", "")&amp;IF(P68&lt;&gt;"", ", cost: '"&amp;P68&amp;"'", "")&amp;", text: '"&amp;SUBSTITUTE(S68, CHAR(10), "\n")&amp;"', textEn: '"&amp;SUBSTITUTE(SUBSTITUTE(T68, CHAR(10), "\n"), "'", "\'")&amp;"'"&amp;IF(Q68="○", ", sealable: true", "")&amp;IF(R68="○", ", removable: true", "")&amp;"}"</f>
        <v>, '05-oboro-o-s-4': {megami: 'oboro', name: '壬蔓', nameEn: '', ruby: 'みかずら', baseType: 'special', types: ['action'], cost: '0', text: '相オーラ→自フレア：1 \n----\n【再起】あなたのフレアが0である。', textEn: ''}</v>
      </c>
    </row>
    <row r="69" spans="1:22" x14ac:dyDescent="0.15">
      <c r="A69" s="4" t="s">
        <v>225</v>
      </c>
      <c r="B69" s="4" t="s">
        <v>241</v>
      </c>
      <c r="E69" s="4" t="s">
        <v>213</v>
      </c>
      <c r="H69" s="4" t="s">
        <v>7</v>
      </c>
      <c r="I69" s="4" t="s">
        <v>8</v>
      </c>
      <c r="K69" s="8" t="s">
        <v>248</v>
      </c>
      <c r="L69" s="12" t="s">
        <v>247</v>
      </c>
      <c r="M69" s="8" t="s">
        <v>249</v>
      </c>
      <c r="N69" s="12" t="s">
        <v>250</v>
      </c>
      <c r="U69" s="8"/>
      <c r="V69" s="9" t="str">
        <f>", '"&amp;A69&amp;"': {megami: '"&amp;B69&amp;"', name: '"&amp;E69&amp;"', ruby: '"&amp;F69&amp;"', baseType: '"&amp;VLOOKUP(H69,Sheet2!$A$1:$B$99,2,FALSE)&amp;"', types: ['"&amp;VLOOKUP(I69,Sheet2!$D$1:$E$99,2,FALSE)&amp;"'"&amp;IF(J69&lt;&gt;"",", '"&amp; VLOOKUP(J69,Sheet2!$D$1:$E$99,2,FALSE) &amp;"'","")&amp;"]"&amp;IF(K69&lt;&gt;"", ", range: '"&amp;K69&amp;"'", "")&amp;IF(L69&lt;&gt;"", ", rangeOpened: '"&amp;L69&amp;"'", "")&amp;IF(M69&lt;&gt;"", ", damage: '"&amp;M69&amp;"'", "")&amp;IF(N69&lt;&gt;"", ", damageOpened: '"&amp;N69&amp;"'", "")&amp;IF(O69&lt;&gt;"", ", capacity: '"&amp;O69&amp;"'", "")&amp;IF(P69&lt;&gt;"", ", cost: '"&amp;P69&amp;"'", "")&amp;", text: '"&amp;SUBSTITUTE(S69, CHAR(10), "\n")&amp;"'"&amp;", textOpened: '"&amp;SUBSTITUTE(U69, CHAR(10), "\n")&amp;"'}"</f>
        <v>, '06-yukihi-o-n-1': {megami: 'yukihi', name: 'しこみばり / ふくみばり', ruby: '', baseType: 'normal', types: ['attack'], range: '4-6', rangeOpened: '0-2', damage: '3/1', damageOpened: '1/2', text: '', textOpened: ''}</v>
      </c>
    </row>
    <row r="70" spans="1:22" x14ac:dyDescent="0.15">
      <c r="A70" s="4" t="s">
        <v>226</v>
      </c>
      <c r="B70" s="4" t="s">
        <v>241</v>
      </c>
      <c r="E70" s="4" t="s">
        <v>236</v>
      </c>
      <c r="H70" s="4" t="s">
        <v>7</v>
      </c>
      <c r="I70" s="4" t="s">
        <v>8</v>
      </c>
      <c r="K70" s="4" t="s">
        <v>253</v>
      </c>
      <c r="L70" s="11" t="s">
        <v>254</v>
      </c>
      <c r="M70" s="2" t="s">
        <v>252</v>
      </c>
      <c r="N70" s="11" t="s">
        <v>252</v>
      </c>
      <c r="S70" s="4" t="s">
        <v>251</v>
      </c>
      <c r="V70" s="9" t="str">
        <f>", '"&amp;A70&amp;"': {megami: '"&amp;B70&amp;"', name: '"&amp;E70&amp;"', ruby: '"&amp;F70&amp;"', baseType: '"&amp;VLOOKUP(H70,Sheet2!$A$1:$B$99,2,FALSE)&amp;"', types: ['"&amp;VLOOKUP(I70,Sheet2!$D$1:$E$99,2,FALSE)&amp;"'"&amp;IF(J70&lt;&gt;"",", '"&amp; VLOOKUP(J70,Sheet2!$D$1:$E$99,2,FALSE) &amp;"'","")&amp;"]"&amp;IF(K70&lt;&gt;"", ", range: '"&amp;K70&amp;"'", "")&amp;IF(L70&lt;&gt;"", ", rangeOpened: '"&amp;L70&amp;"'", "")&amp;IF(M70&lt;&gt;"", ", damage: '"&amp;M70&amp;"'", "")&amp;IF(N70&lt;&gt;"", ", damageOpened: '"&amp;N70&amp;"'", "")&amp;IF(O70&lt;&gt;"", ", capacity: '"&amp;O70&amp;"'", "")&amp;IF(P70&lt;&gt;"", ", cost: '"&amp;P70&amp;"'", "")&amp;", text: '"&amp;SUBSTITUTE(S70, CHAR(10), "\n")&amp;"'"&amp;", textOpened: '"&amp;SUBSTITUTE(U70, CHAR(10), "\n")&amp;"'}"</f>
        <v>, '06-yukihi-o-n-2': {megami: 'yukihi', name: 'しこみび / ねこだまし', ruby: '', baseType: 'normal', types: ['attack'], range: '5-6', rangeOpened: '0-2', damage: '1/1', damageOpened: '1/1', text: '【攻撃後】このカードを手札に戻し、傘の開閉を行う。 ', textOpened: ''}</v>
      </c>
    </row>
    <row r="71" spans="1:22" x14ac:dyDescent="0.15">
      <c r="A71" s="4" t="s">
        <v>227</v>
      </c>
      <c r="B71" s="4" t="s">
        <v>241</v>
      </c>
      <c r="E71" s="4" t="s">
        <v>235</v>
      </c>
      <c r="H71" s="4" t="s">
        <v>7</v>
      </c>
      <c r="I71" s="4" t="s">
        <v>8</v>
      </c>
      <c r="K71" s="4" t="s">
        <v>216</v>
      </c>
      <c r="L71" s="11" t="s">
        <v>215</v>
      </c>
      <c r="M71" s="2" t="s">
        <v>252</v>
      </c>
      <c r="N71" s="11" t="s">
        <v>252</v>
      </c>
      <c r="S71" s="5" t="s">
        <v>257</v>
      </c>
      <c r="T71" s="5"/>
      <c r="U71" s="4" t="s">
        <v>258</v>
      </c>
      <c r="V71" s="9" t="str">
        <f>", '"&amp;A71&amp;"': {megami: '"&amp;B71&amp;"', name: '"&amp;E71&amp;"', ruby: '"&amp;F71&amp;"', baseType: '"&amp;VLOOKUP(H71,Sheet2!$A$1:$B$99,2,FALSE)&amp;"', types: ['"&amp;VLOOKUP(I71,Sheet2!$D$1:$E$99,2,FALSE)&amp;"'"&amp;IF(J71&lt;&gt;"",", '"&amp; VLOOKUP(J71,Sheet2!$D$1:$E$99,2,FALSE) &amp;"'","")&amp;"]"&amp;IF(K71&lt;&gt;"", ", range: '"&amp;K71&amp;"'", "")&amp;IF(L71&lt;&gt;"", ", rangeOpened: '"&amp;L71&amp;"'", "")&amp;IF(M71&lt;&gt;"", ", damage: '"&amp;M71&amp;"'", "")&amp;IF(N71&lt;&gt;"", ", damageOpened: '"&amp;N71&amp;"'", "")&amp;IF(O71&lt;&gt;"", ", capacity: '"&amp;O71&amp;"'", "")&amp;IF(P71&lt;&gt;"", ", cost: '"&amp;P71&amp;"'", "")&amp;", text: '"&amp;SUBSTITUTE(S71, CHAR(10), "\n")&amp;"'"&amp;", textOpened: '"&amp;SUBSTITUTE(U71, CHAR(10), "\n")&amp;"'}"</f>
        <v>, '06-yukihi-o-n-3': {megami: 'yukihi', name: 'ふりはらい / たぐりよせ', ruby: '', baseType: 'normal', types: ['attack'], range: '2-5', rangeOpened: '0-2', damage: '1/1', damageOpened: '1/1', text: '【攻撃後】ダスト⇔間合：1 ', textOpened: '【攻撃後】間合→ダスト：2'}</v>
      </c>
    </row>
    <row r="72" spans="1:22" x14ac:dyDescent="0.15">
      <c r="A72" s="4" t="s">
        <v>228</v>
      </c>
      <c r="B72" s="4" t="s">
        <v>241</v>
      </c>
      <c r="E72" s="4" t="s">
        <v>234</v>
      </c>
      <c r="H72" s="4" t="s">
        <v>7</v>
      </c>
      <c r="I72" s="4" t="s">
        <v>8</v>
      </c>
      <c r="J72" s="4" t="s">
        <v>31</v>
      </c>
      <c r="K72" s="4" t="s">
        <v>214</v>
      </c>
      <c r="L72" s="11" t="s">
        <v>215</v>
      </c>
      <c r="M72" s="2" t="s">
        <v>255</v>
      </c>
      <c r="N72" s="11" t="s">
        <v>256</v>
      </c>
      <c r="S72" s="5"/>
      <c r="T72" s="5"/>
      <c r="V72" s="9" t="str">
        <f>", '"&amp;A72&amp;"': {megami: '"&amp;B72&amp;"', name: '"&amp;E72&amp;"', ruby: '"&amp;F72&amp;"', baseType: '"&amp;VLOOKUP(H72,Sheet2!$A$1:$B$99,2,FALSE)&amp;"', types: ['"&amp;VLOOKUP(I72,Sheet2!$D$1:$E$99,2,FALSE)&amp;"'"&amp;IF(J72&lt;&gt;"",", '"&amp; VLOOKUP(J72,Sheet2!$D$1:$E$99,2,FALSE) &amp;"'","")&amp;"]"&amp;IF(K72&lt;&gt;"", ", range: '"&amp;K72&amp;"'", "")&amp;IF(L72&lt;&gt;"", ", rangeOpened: '"&amp;L72&amp;"'", "")&amp;IF(M72&lt;&gt;"", ", damage: '"&amp;M72&amp;"'", "")&amp;IF(N72&lt;&gt;"", ", damageOpened: '"&amp;N72&amp;"'", "")&amp;IF(O72&lt;&gt;"", ", capacity: '"&amp;O72&amp;"'", "")&amp;IF(P72&lt;&gt;"", ", cost: '"&amp;P72&amp;"'", "")&amp;", text: '"&amp;SUBSTITUTE(S72, CHAR(10), "\n")&amp;"'"&amp;", textOpened: '"&amp;SUBSTITUTE(U72, CHAR(10), "\n")&amp;"'}"</f>
        <v>, '06-yukihi-o-n-4': {megami: 'yukihi', name: 'ふりまわし / つきさし', ruby: '', baseType: 'normal', types: ['attack', 'fullpower'], range: '4-6', rangeOpened: '0-2', damage: '5/-', damageOpened: '-/2', text: '', textOpened: ''}</v>
      </c>
    </row>
    <row r="73" spans="1:22" ht="60" x14ac:dyDescent="0.15">
      <c r="A73" s="4" t="s">
        <v>229</v>
      </c>
      <c r="B73" s="4" t="s">
        <v>241</v>
      </c>
      <c r="E73" s="4" t="s">
        <v>217</v>
      </c>
      <c r="H73" s="4" t="s">
        <v>7</v>
      </c>
      <c r="I73" s="4" t="s">
        <v>23</v>
      </c>
      <c r="L73" s="11"/>
      <c r="N73" s="11"/>
      <c r="S73" s="5" t="s">
        <v>360</v>
      </c>
      <c r="T73" s="5"/>
      <c r="V73" s="9" t="str">
        <f>", '"&amp;A73&amp;"': {megami: '"&amp;B73&amp;"', name: '"&amp;E73&amp;"', ruby: '"&amp;F73&amp;"', baseType: '"&amp;VLOOKUP(H73,Sheet2!$A$1:$B$99,2,FALSE)&amp;"', types: ['"&amp;VLOOKUP(I73,Sheet2!$D$1:$E$99,2,FALSE)&amp;"'"&amp;IF(J73&lt;&gt;"",", '"&amp; VLOOKUP(J73,Sheet2!$D$1:$E$99,2,FALSE) &amp;"'","")&amp;"]"&amp;IF(K73&lt;&gt;"", ", range: '"&amp;K73&amp;"'", "")&amp;IF(L73&lt;&gt;"", ", rangeOpened: '"&amp;L73&amp;"'", "")&amp;IF(M73&lt;&gt;"", ", damage: '"&amp;M73&amp;"'", "")&amp;IF(N73&lt;&gt;"", ", damageOpened: '"&amp;N73&amp;"'", "")&amp;IF(O73&lt;&gt;"", ", capacity: '"&amp;O73&amp;"'", "")&amp;IF(P73&lt;&gt;"", ", cost: '"&amp;P73&amp;"'", "")&amp;", text: '"&amp;SUBSTITUTE(S73, CHAR(10), "\n")&amp;"'"&amp;", textOpened: '"&amp;SUBSTITUTE(U73,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2" x14ac:dyDescent="0.15">
      <c r="A74" s="4" t="s">
        <v>230</v>
      </c>
      <c r="B74" s="4" t="s">
        <v>241</v>
      </c>
      <c r="E74" s="4" t="s">
        <v>233</v>
      </c>
      <c r="H74" s="4" t="s">
        <v>7</v>
      </c>
      <c r="I74" s="4" t="s">
        <v>23</v>
      </c>
      <c r="J74" s="4" t="s">
        <v>28</v>
      </c>
      <c r="L74" s="11"/>
      <c r="N74" s="11"/>
      <c r="S74" s="5" t="s">
        <v>390</v>
      </c>
      <c r="T74" s="5"/>
      <c r="U74" s="4" t="s">
        <v>391</v>
      </c>
      <c r="V74" s="9" t="str">
        <f>", '"&amp;A74&amp;"': {megami: '"&amp;B74&amp;"', name: '"&amp;E74&amp;"', ruby: '"&amp;F74&amp;"', baseType: '"&amp;VLOOKUP(H74,Sheet2!$A$1:$B$99,2,FALSE)&amp;"', types: ['"&amp;VLOOKUP(I74,Sheet2!$D$1:$E$99,2,FALSE)&amp;"'"&amp;IF(J74&lt;&gt;"",", '"&amp; VLOOKUP(J74,Sheet2!$D$1:$E$99,2,FALSE) &amp;"'","")&amp;"]"&amp;IF(K74&lt;&gt;"", ", range: '"&amp;K74&amp;"'", "")&amp;IF(L74&lt;&gt;"", ", rangeOpened: '"&amp;L74&amp;"'", "")&amp;IF(M74&lt;&gt;"", ", damage: '"&amp;M74&amp;"'", "")&amp;IF(N74&lt;&gt;"", ", damageOpened: '"&amp;N74&amp;"'", "")&amp;IF(O74&lt;&gt;"", ", capacity: '"&amp;O74&amp;"'", "")&amp;IF(P74&lt;&gt;"", ", cost: '"&amp;P74&amp;"'", "")&amp;", text: '"&amp;SUBSTITUTE(S74, CHAR(10), "\n")&amp;"'"&amp;", textOpened: '"&amp;SUBSTITUTE(U74, CHAR(10), "\n")&amp;"'}"</f>
        <v>, '06-yukihi-o-n-6': {megami: 'yukihi', name: 'ひきあし / もぐりこみ', ruby: '', baseType: 'normal', types: ['action', 'reaction'], text: 'ダスト→間合：1 ', textOpened: '間合→ダスト：1'}</v>
      </c>
    </row>
    <row r="75" spans="1:22" ht="36" x14ac:dyDescent="0.15">
      <c r="A75" s="4" t="s">
        <v>231</v>
      </c>
      <c r="B75" s="4" t="s">
        <v>241</v>
      </c>
      <c r="E75" s="4" t="s">
        <v>232</v>
      </c>
      <c r="H75" s="4" t="s">
        <v>7</v>
      </c>
      <c r="I75" s="4" t="s">
        <v>48</v>
      </c>
      <c r="L75" s="11"/>
      <c r="N75" s="11"/>
      <c r="O75" s="4" t="s">
        <v>55</v>
      </c>
      <c r="S75" s="5" t="s">
        <v>387</v>
      </c>
      <c r="T75" s="5"/>
      <c r="V75" s="9" t="str">
        <f>", '"&amp;A75&amp;"': {megami: '"&amp;B75&amp;"', name: '"&amp;E75&amp;"', ruby: '"&amp;F75&amp;"', baseType: '"&amp;VLOOKUP(H75,Sheet2!$A$1:$B$99,2,FALSE)&amp;"', types: ['"&amp;VLOOKUP(I75,Sheet2!$D$1:$E$99,2,FALSE)&amp;"'"&amp;IF(J75&lt;&gt;"",", '"&amp; VLOOKUP(J75,Sheet2!$D$1:$E$99,2,FALSE) &amp;"'","")&amp;"]"&amp;IF(K75&lt;&gt;"", ", range: '"&amp;K75&amp;"'", "")&amp;IF(L75&lt;&gt;"", ", rangeOpened: '"&amp;L75&amp;"'", "")&amp;IF(M75&lt;&gt;"", ", damage: '"&amp;M75&amp;"'", "")&amp;IF(N75&lt;&gt;"", ", damageOpened: '"&amp;N75&amp;"'", "")&amp;IF(O75&lt;&gt;"", ", capacity: '"&amp;O75&amp;"'", "")&amp;IF(P75&lt;&gt;"", ", cost: '"&amp;P75&amp;"'", "")&amp;", text: '"&amp;SUBSTITUTE(S75, CHAR(10), "\n")&amp;"'"&amp;", textOpened: '"&amp;SUBSTITUTE(U75,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2" ht="48" x14ac:dyDescent="0.15">
      <c r="A76" s="4" t="s">
        <v>237</v>
      </c>
      <c r="B76" s="4" t="s">
        <v>241</v>
      </c>
      <c r="E76" s="4" t="s">
        <v>218</v>
      </c>
      <c r="H76" s="4" t="s">
        <v>19</v>
      </c>
      <c r="I76" s="4" t="s">
        <v>8</v>
      </c>
      <c r="K76" s="4" t="s">
        <v>219</v>
      </c>
      <c r="L76" s="11" t="s">
        <v>220</v>
      </c>
      <c r="M76" s="2" t="s">
        <v>249</v>
      </c>
      <c r="N76" s="11" t="s">
        <v>260</v>
      </c>
      <c r="P76" s="4" t="s">
        <v>242</v>
      </c>
      <c r="S76" s="5"/>
      <c r="T76" s="5"/>
      <c r="U76" s="5" t="s">
        <v>397</v>
      </c>
      <c r="V76" s="9" t="str">
        <f>", '"&amp;A76&amp;"': {megami: '"&amp;B76&amp;"', name: '"&amp;E76&amp;"', ruby: '"&amp;F76&amp;"', baseType: '"&amp;VLOOKUP(H76,Sheet2!$A$1:$B$99,2,FALSE)&amp;"', types: ['"&amp;VLOOKUP(I76,Sheet2!$D$1:$E$99,2,FALSE)&amp;"'"&amp;IF(J76&lt;&gt;"",", '"&amp; VLOOKUP(J76,Sheet2!$D$1:$E$99,2,FALSE) &amp;"'","")&amp;"]"&amp;IF(K76&lt;&gt;"", ", range: '"&amp;K76&amp;"'", "")&amp;IF(L76&lt;&gt;"", ", rangeOpened: '"&amp;L76&amp;"'", "")&amp;IF(M76&lt;&gt;"", ", damage: '"&amp;M76&amp;"'", "")&amp;IF(N76&lt;&gt;"", ", damageOpened: '"&amp;N76&amp;"'", "")&amp;IF(O76&lt;&gt;"", ", capacity: '"&amp;O76&amp;"'", "")&amp;IF(P76&lt;&gt;"", ", cost: '"&amp;P76&amp;"'", "")&amp;", text: '"&amp;SUBSTITUTE(S76, CHAR(10), "\n")&amp;"'"&amp;", textOpened: '"&amp;SUBSTITUTE(U76, CHAR(10), "\n")&amp;"'}"</f>
        <v>, '06-yukihi-o-s-1': {megami: 'yukihi', name: 'はらりゆき', ruby: '', baseType: 'special', types: ['attack'], range: '3-5', rangeOpened: '0-1', damage: '3/1', damageOpened: '0/0', cost: '2', text: '', textOpened: '----\n【即再起】あなたが傘の開閉を行う。 '}</v>
      </c>
    </row>
    <row r="77" spans="1:22" x14ac:dyDescent="0.15">
      <c r="A77" s="4" t="s">
        <v>238</v>
      </c>
      <c r="B77" s="4" t="s">
        <v>241</v>
      </c>
      <c r="E77" s="4" t="s">
        <v>222</v>
      </c>
      <c r="H77" s="4" t="s">
        <v>19</v>
      </c>
      <c r="I77" s="4" t="s">
        <v>8</v>
      </c>
      <c r="K77" s="4" t="s">
        <v>214</v>
      </c>
      <c r="L77" s="11" t="s">
        <v>221</v>
      </c>
      <c r="M77" s="2" t="s">
        <v>260</v>
      </c>
      <c r="N77" s="11" t="s">
        <v>261</v>
      </c>
      <c r="P77" s="4" t="s">
        <v>243</v>
      </c>
      <c r="S77" s="5"/>
      <c r="T77" s="5"/>
      <c r="V77" s="9" t="str">
        <f>", '"&amp;A77&amp;"': {megami: '"&amp;B77&amp;"', name: '"&amp;E77&amp;"', ruby: '"&amp;F77&amp;"', baseType: '"&amp;VLOOKUP(H77,Sheet2!$A$1:$B$99,2,FALSE)&amp;"', types: ['"&amp;VLOOKUP(I77,Sheet2!$D$1:$E$99,2,FALSE)&amp;"'"&amp;IF(J77&lt;&gt;"",", '"&amp; VLOOKUP(J77,Sheet2!$D$1:$E$99,2,FALSE) &amp;"'","")&amp;"]"&amp;IF(K77&lt;&gt;"", ", range: '"&amp;K77&amp;"'", "")&amp;IF(L77&lt;&gt;"", ", rangeOpened: '"&amp;L77&amp;"'", "")&amp;IF(M77&lt;&gt;"", ", damage: '"&amp;M77&amp;"'", "")&amp;IF(N77&lt;&gt;"", ", damageOpened: '"&amp;N77&amp;"'", "")&amp;IF(O77&lt;&gt;"", ", capacity: '"&amp;O77&amp;"'", "")&amp;IF(P77&lt;&gt;"", ", cost: '"&amp;P77&amp;"'", "")&amp;", text: '"&amp;SUBSTITUTE(S77, CHAR(10), "\n")&amp;"'"&amp;", textOpened: '"&amp;SUBSTITUTE(U77, CHAR(10), "\n")&amp;"'}"</f>
        <v>, '06-yukihi-o-s-2': {megami: 'yukihi', name: 'ゆらりび', ruby: '', baseType: 'special', types: ['attack'], range: '4-6', rangeOpened: '0', damage: '0/0', damageOpened: '4/5', cost: '5', text: '', textOpened: ''}</v>
      </c>
    </row>
    <row r="78" spans="1:22" ht="24" x14ac:dyDescent="0.15">
      <c r="A78" s="4" t="s">
        <v>239</v>
      </c>
      <c r="B78" s="4" t="s">
        <v>241</v>
      </c>
      <c r="E78" s="4" t="s">
        <v>223</v>
      </c>
      <c r="H78" s="4" t="s">
        <v>19</v>
      </c>
      <c r="I78" s="4" t="s">
        <v>48</v>
      </c>
      <c r="J78" s="4" t="s">
        <v>31</v>
      </c>
      <c r="L78" s="11"/>
      <c r="N78" s="11"/>
      <c r="O78" s="4" t="s">
        <v>259</v>
      </c>
      <c r="P78" s="4" t="s">
        <v>244</v>
      </c>
      <c r="S78" s="5" t="s">
        <v>388</v>
      </c>
      <c r="T78" s="5"/>
      <c r="V78" s="9" t="str">
        <f>", '"&amp;A78&amp;"': {megami: '"&amp;B78&amp;"', name: '"&amp;E78&amp;"', ruby: '"&amp;F78&amp;"', baseType: '"&amp;VLOOKUP(H78,Sheet2!$A$1:$B$99,2,FALSE)&amp;"', types: ['"&amp;VLOOKUP(I78,Sheet2!$D$1:$E$99,2,FALSE)&amp;"'"&amp;IF(J78&lt;&gt;"",", '"&amp; VLOOKUP(J78,Sheet2!$D$1:$E$99,2,FALSE) &amp;"'","")&amp;"]"&amp;IF(K78&lt;&gt;"", ", range: '"&amp;K78&amp;"'", "")&amp;IF(L78&lt;&gt;"", ", rangeOpened: '"&amp;L78&amp;"'", "")&amp;IF(M78&lt;&gt;"", ", damage: '"&amp;M78&amp;"'", "")&amp;IF(N78&lt;&gt;"", ", damageOpened: '"&amp;N78&amp;"'", "")&amp;IF(O78&lt;&gt;"", ", capacity: '"&amp;O78&amp;"'", "")&amp;IF(P78&lt;&gt;"", ", cost: '"&amp;P78&amp;"'", "")&amp;", text: '"&amp;SUBSTITUTE(S78, CHAR(10), "\n")&amp;"'"&amp;", textOpened: '"&amp;SUBSTITUTE(U78, CHAR(10), "\n")&amp;"'}"</f>
        <v>, '06-yukihi-o-s-3': {megami: 'yukihi', name: 'どろりうら', ruby: '', baseType: 'special', types: ['enhance', 'fullpower'], capacity: '7', cost: '3', text: '【展開中】あなたのユキヒの《攻撃》は傘を開いた状態と傘を閉じた状態両方の適正距離を持つ。', textOpened: ''}</v>
      </c>
    </row>
    <row r="79" spans="1:22" ht="24" x14ac:dyDescent="0.15">
      <c r="A79" s="4" t="s">
        <v>240</v>
      </c>
      <c r="B79" s="4" t="s">
        <v>241</v>
      </c>
      <c r="E79" s="4" t="s">
        <v>224</v>
      </c>
      <c r="H79" s="4" t="s">
        <v>19</v>
      </c>
      <c r="I79" s="4" t="s">
        <v>23</v>
      </c>
      <c r="J79" s="4" t="s">
        <v>28</v>
      </c>
      <c r="L79" s="11"/>
      <c r="N79" s="11"/>
      <c r="P79" s="4" t="s">
        <v>245</v>
      </c>
      <c r="S79" s="5" t="s">
        <v>389</v>
      </c>
      <c r="T79" s="5"/>
      <c r="V79" s="9" t="str">
        <f>", '"&amp;A79&amp;"': {megami: '"&amp;B79&amp;"', name: '"&amp;E79&amp;"', ruby: '"&amp;F79&amp;"', baseType: '"&amp;VLOOKUP(H79,Sheet2!$A$1:$B$99,2,FALSE)&amp;"', types: ['"&amp;VLOOKUP(I79,Sheet2!$D$1:$E$99,2,FALSE)&amp;"'"&amp;IF(J79&lt;&gt;"",", '"&amp; VLOOKUP(J79,Sheet2!$D$1:$E$99,2,FALSE) &amp;"'","")&amp;"]"&amp;IF(K79&lt;&gt;"", ", range: '"&amp;K79&amp;"'", "")&amp;IF(L79&lt;&gt;"", ", rangeOpened: '"&amp;L79&amp;"'", "")&amp;IF(M79&lt;&gt;"", ", damage: '"&amp;M79&amp;"'", "")&amp;IF(N79&lt;&gt;"", ", damageOpened: '"&amp;N79&amp;"'", "")&amp;IF(O79&lt;&gt;"", ", capacity: '"&amp;O79&amp;"'", "")&amp;IF(P79&lt;&gt;"", ", cost: '"&amp;P79&amp;"'", "")&amp;", text: '"&amp;SUBSTITUTE(S79, CHAR(10), "\n")&amp;"'"&amp;", textOpened: '"&amp;SUBSTITUTE(U79, CHAR(10), "\n")&amp;"'}"</f>
        <v>, '06-yukihi-o-s-4': {megami: 'yukihi', name: 'くるりみ', ruby: '', baseType: 'special', types: ['action', 'reaction'], cost: '1', text: '傘の開閉を行う。 \nダスト→自オーラ：1', textOpened: ''}</v>
      </c>
    </row>
    <row r="80" spans="1:22" x14ac:dyDescent="0.15">
      <c r="A80" s="4" t="s">
        <v>276</v>
      </c>
      <c r="B80" s="4" t="s">
        <v>275</v>
      </c>
      <c r="E80" s="4" t="s">
        <v>262</v>
      </c>
      <c r="F80" s="4" t="s">
        <v>287</v>
      </c>
      <c r="H80" s="4" t="s">
        <v>7</v>
      </c>
      <c r="I80" s="4" t="s">
        <v>8</v>
      </c>
      <c r="K80" s="4" t="s">
        <v>273</v>
      </c>
      <c r="L80" s="13"/>
      <c r="M80" s="2" t="s">
        <v>299</v>
      </c>
      <c r="N80" s="13"/>
      <c r="S80" s="4" t="s">
        <v>302</v>
      </c>
      <c r="U80" s="13"/>
      <c r="V80" s="3" t="str">
        <f>", '"&amp;A80&amp;"': {megami: '"&amp;B80&amp;"'"&amp;IF(C80&lt;&gt;"", ", anotherID: '" &amp; C80 &amp; "', replace: '" &amp; D80 &amp; "'", "")&amp;", name: '"&amp;E80&amp;"', nameEn: '"&amp;SUBSTITUTE(G80, "'", "\'")&amp;"', ruby: '"&amp;F80&amp;"', baseType: '"&amp;VLOOKUP(H80,Sheet2!$A$1:$B$99,2,FALSE)&amp;"', types: ['"&amp;VLOOKUP(I80,Sheet2!$D$1:$E$99,2,FALSE)&amp;"'"&amp;IF(J80&lt;&gt;"",", '"&amp; VLOOKUP(J80,Sheet2!$D$1:$E$99,2,FALSE) &amp;"'","")&amp;"]"&amp;IF(K80&lt;&gt;"", ", range: '"&amp;K80&amp;"'", "")&amp;IF(M80&lt;&gt;"", ", damage: '"&amp;M80&amp;"'", "")&amp;IF(O80&lt;&gt;"", ", capacity: '"&amp;O80&amp;"'", "")&amp;IF(P80&lt;&gt;"", ", cost: '"&amp;P80&amp;"'", "")&amp;", text: '"&amp;SUBSTITUTE(S80, CHAR(10), "\n")&amp;"', textEn: '"&amp;SUBSTITUTE(SUBSTITUTE(T80, CHAR(10), "\n"), "'", "\'")&amp;"'"&amp;IF(Q80="○", ", sealable: true", "")&amp;IF(R80="○", ", removable: true", "")&amp;"}"</f>
        <v>, '07-shinra-o-n-1': {megami: 'shinra', name: '立論', nameEn: '', ruby: 'りつろん', baseType: 'normal', types: ['attack'], range: '2-7', damage: '2/-', text: '【常時】相手の山札に2枚以上のカードがあるならば、この《攻撃》はダメージを与える代わりに山札の上から2枚を伏せ札にする。', textEn: ''}</v>
      </c>
    </row>
    <row r="81" spans="1:22" ht="36" x14ac:dyDescent="0.15">
      <c r="A81" s="4" t="s">
        <v>277</v>
      </c>
      <c r="B81" s="4" t="s">
        <v>275</v>
      </c>
      <c r="E81" s="4" t="s">
        <v>263</v>
      </c>
      <c r="F81" s="4" t="s">
        <v>288</v>
      </c>
      <c r="H81" s="4" t="s">
        <v>7</v>
      </c>
      <c r="I81" s="4" t="s">
        <v>8</v>
      </c>
      <c r="J81" s="4" t="s">
        <v>28</v>
      </c>
      <c r="K81" s="4" t="s">
        <v>273</v>
      </c>
      <c r="L81" s="13"/>
      <c r="M81" s="2" t="s">
        <v>300</v>
      </c>
      <c r="N81" s="13"/>
      <c r="S81" s="5" t="s">
        <v>303</v>
      </c>
      <c r="T81" s="5"/>
      <c r="U81" s="13"/>
      <c r="V81" s="3" t="str">
        <f>", '"&amp;A81&amp;"': {megami: '"&amp;B81&amp;"'"&amp;IF(C81&lt;&gt;"", ", anotherID: '" &amp; C81 &amp; "', replace: '" &amp; D81 &amp; "'", "")&amp;", name: '"&amp;E81&amp;"', nameEn: '"&amp;SUBSTITUTE(G81, "'", "\'")&amp;"', ruby: '"&amp;F81&amp;"', baseType: '"&amp;VLOOKUP(H81,Sheet2!$A$1:$B$99,2,FALSE)&amp;"', types: ['"&amp;VLOOKUP(I81,Sheet2!$D$1:$E$99,2,FALSE)&amp;"'"&amp;IF(J81&lt;&gt;"",", '"&amp; VLOOKUP(J81,Sheet2!$D$1:$E$99,2,FALSE) &amp;"'","")&amp;"]"&amp;IF(K81&lt;&gt;"", ", range: '"&amp;K81&amp;"'", "")&amp;IF(M81&lt;&gt;"", ", damage: '"&amp;M81&amp;"'", "")&amp;IF(O81&lt;&gt;"", ", capacity: '"&amp;O81&amp;"'", "")&amp;IF(P81&lt;&gt;"", ", cost: '"&amp;P81&amp;"'", "")&amp;", text: '"&amp;SUBSTITUTE(S81, CHAR(10), "\n")&amp;"', textEn: '"&amp;SUBSTITUTE(SUBSTITUTE(T81, CHAR(10), "\n"), "'", "\'")&amp;"'"&amp;IF(Q81="○", ", sealable: true", "")&amp;IF(R81="○", ", removable: true", "")&amp;"}"</f>
        <v>, '07-shinra-o-n-2': {megami: 'shinra', name: '反論', nameEn: '', ruby: 'はんろん', baseType: 'normal', types: ['attack', 'reaction'], range: '2-7', damage: '1/-', text: '【攻撃後】対応した切札でなく、オーラへのダメージが3以上である《攻撃》のダメージを打ち消す。 \n【攻撃後】相手はカードを1枚引く。', textEn: ''}</v>
      </c>
    </row>
    <row r="82" spans="1:22" ht="36" x14ac:dyDescent="0.15">
      <c r="A82" s="4" t="s">
        <v>278</v>
      </c>
      <c r="B82" s="4" t="s">
        <v>275</v>
      </c>
      <c r="E82" s="4" t="s">
        <v>264</v>
      </c>
      <c r="F82" s="4" t="s">
        <v>289</v>
      </c>
      <c r="H82" s="4" t="s">
        <v>7</v>
      </c>
      <c r="I82" s="4" t="s">
        <v>8</v>
      </c>
      <c r="J82" s="4" t="s">
        <v>31</v>
      </c>
      <c r="K82" s="4" t="s">
        <v>80</v>
      </c>
      <c r="L82" s="13"/>
      <c r="M82" s="2" t="s">
        <v>301</v>
      </c>
      <c r="N82" s="13"/>
      <c r="S82" s="5" t="s">
        <v>311</v>
      </c>
      <c r="T82" s="5"/>
      <c r="U82" s="13"/>
      <c r="V82" s="3" t="str">
        <f>", '"&amp;A82&amp;"': {megami: '"&amp;B82&amp;"'"&amp;IF(C82&lt;&gt;"", ", anotherID: '" &amp; C82 &amp; "', replace: '" &amp; D82 &amp; "'", "")&amp;", name: '"&amp;E82&amp;"', nameEn: '"&amp;SUBSTITUTE(G82, "'", "\'")&amp;"', ruby: '"&amp;F82&amp;"', baseType: '"&amp;VLOOKUP(H82,Sheet2!$A$1:$B$99,2,FALSE)&amp;"', types: ['"&amp;VLOOKUP(I82,Sheet2!$D$1:$E$99,2,FALSE)&amp;"'"&amp;IF(J82&lt;&gt;"",", '"&amp; VLOOKUP(J82,Sheet2!$D$1:$E$99,2,FALSE) &amp;"'","")&amp;"]"&amp;IF(K82&lt;&gt;"", ", range: '"&amp;K82&amp;"'", "")&amp;IF(M82&lt;&gt;"", ", damage: '"&amp;M82&amp;"'", "")&amp;IF(O82&lt;&gt;"", ", capacity: '"&amp;O82&amp;"'", "")&amp;IF(P82&lt;&gt;"", ", cost: '"&amp;P82&amp;"'", "")&amp;", text: '"&amp;SUBSTITUTE(S82, CHAR(10), "\n")&amp;"', textEn: '"&amp;SUBSTITUTE(SUBSTITUTE(T82, CHAR(10), "\n"), "'", "\'")&amp;"'"&amp;IF(Q82="○", ", sealable: true", "")&amp;IF(R82="○", ", removable: true", "")&amp;"}"</f>
        <v>, '07-shinra-o-n-3': {megami: 'shinra', name: '詭弁', nameEn: '',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v>
      </c>
    </row>
    <row r="83" spans="1:22" x14ac:dyDescent="0.15">
      <c r="A83" s="4" t="s">
        <v>279</v>
      </c>
      <c r="B83" s="4" t="s">
        <v>275</v>
      </c>
      <c r="E83" s="4" t="s">
        <v>265</v>
      </c>
      <c r="F83" s="4" t="s">
        <v>290</v>
      </c>
      <c r="H83" s="4" t="s">
        <v>7</v>
      </c>
      <c r="I83" s="4" t="s">
        <v>23</v>
      </c>
      <c r="L83" s="13"/>
      <c r="N83" s="13"/>
      <c r="S83" s="4" t="s">
        <v>304</v>
      </c>
      <c r="U83" s="13"/>
      <c r="V83" s="3" t="str">
        <f>", '"&amp;A83&amp;"': {megami: '"&amp;B83&amp;"'"&amp;IF(C83&lt;&gt;"", ", anotherID: '" &amp; C83 &amp; "', replace: '" &amp; D83 &amp; "'", "")&amp;", name: '"&amp;E83&amp;"', nameEn: '"&amp;SUBSTITUTE(G83, "'", "\'")&amp;"', ruby: '"&amp;F83&amp;"', baseType: '"&amp;VLOOKUP(H83,Sheet2!$A$1:$B$99,2,FALSE)&amp;"', types: ['"&amp;VLOOKUP(I83,Sheet2!$D$1:$E$99,2,FALSE)&amp;"'"&amp;IF(J83&lt;&gt;"",", '"&amp; VLOOKUP(J83,Sheet2!$D$1:$E$99,2,FALSE) &amp;"'","")&amp;"]"&amp;IF(K83&lt;&gt;"", ", range: '"&amp;K83&amp;"'", "")&amp;IF(M83&lt;&gt;"", ", damage: '"&amp;M83&amp;"'", "")&amp;IF(O83&lt;&gt;"", ", capacity: '"&amp;O83&amp;"'", "")&amp;IF(P83&lt;&gt;"", ", cost: '"&amp;P83&amp;"'", "")&amp;", text: '"&amp;SUBSTITUTE(S83, CHAR(10), "\n")&amp;"', textEn: '"&amp;SUBSTITUTE(SUBSTITUTE(T83, CHAR(10), "\n"), "'", "\'")&amp;"'"&amp;IF(Q83="○", ", sealable: true", "")&amp;IF(R83="○", ", removable: true", "")&amp;"}"</f>
        <v>, '07-shinra-o-n-4': {megami: 'shinra', name: '引用', nameEn: '',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v>
      </c>
    </row>
    <row r="84" spans="1:22" ht="36" x14ac:dyDescent="0.15">
      <c r="A84" s="4" t="s">
        <v>280</v>
      </c>
      <c r="B84" s="4" t="s">
        <v>275</v>
      </c>
      <c r="E84" s="4" t="s">
        <v>266</v>
      </c>
      <c r="F84" s="4" t="s">
        <v>291</v>
      </c>
      <c r="H84" s="4" t="s">
        <v>7</v>
      </c>
      <c r="I84" s="4" t="s">
        <v>23</v>
      </c>
      <c r="J84" s="4" t="s">
        <v>28</v>
      </c>
      <c r="L84" s="13"/>
      <c r="N84" s="13"/>
      <c r="S84" s="5" t="s">
        <v>310</v>
      </c>
      <c r="T84" s="5"/>
      <c r="U84" s="13"/>
      <c r="V84" s="3" t="str">
        <f>", '"&amp;A84&amp;"': {megami: '"&amp;B84&amp;"'"&amp;IF(C84&lt;&gt;"", ", anotherID: '" &amp; C84 &amp; "', replace: '" &amp; D84 &amp; "'", "")&amp;", name: '"&amp;E84&amp;"', nameEn: '"&amp;SUBSTITUTE(G84, "'", "\'")&amp;"', ruby: '"&amp;F84&amp;"', baseType: '"&amp;VLOOKUP(H84,Sheet2!$A$1:$B$99,2,FALSE)&amp;"', types: ['"&amp;VLOOKUP(I84,Sheet2!$D$1:$E$99,2,FALSE)&amp;"'"&amp;IF(J84&lt;&gt;"",", '"&amp; VLOOKUP(J84,Sheet2!$D$1:$E$99,2,FALSE) &amp;"'","")&amp;"]"&amp;IF(K84&lt;&gt;"", ", range: '"&amp;K84&amp;"'", "")&amp;IF(M84&lt;&gt;"", ", damage: '"&amp;M84&amp;"'", "")&amp;IF(O84&lt;&gt;"", ", capacity: '"&amp;O84&amp;"'", "")&amp;IF(P84&lt;&gt;"", ", cost: '"&amp;P84&amp;"'", "")&amp;", text: '"&amp;SUBSTITUTE(S84, CHAR(10), "\n")&amp;"', textEn: '"&amp;SUBSTITUTE(SUBSTITUTE(T84, CHAR(10), "\n"), "'", "\'")&amp;"'"&amp;IF(Q84="○", ", sealable: true", "")&amp;IF(R84="○", ", removable: true", "")&amp;"}"</f>
        <v>, '07-shinra-o-n-5': {megami: 'shinra', name: '煽動', nameEn: '', ruby: 'せんどう', baseType: 'normal', types: ['action', 'reaction'], text: '計略を実行し、次の計略を準備する。 \n[神算] ダスト→間合：1 \n[鬼謀] 間合→相オーラ：1', textEn: ''}</v>
      </c>
    </row>
    <row r="85" spans="1:22" ht="48" x14ac:dyDescent="0.15">
      <c r="A85" s="4" t="s">
        <v>281</v>
      </c>
      <c r="B85" s="4" t="s">
        <v>275</v>
      </c>
      <c r="E85" s="4" t="s">
        <v>267</v>
      </c>
      <c r="F85" s="4" t="s">
        <v>292</v>
      </c>
      <c r="H85" s="4" t="s">
        <v>7</v>
      </c>
      <c r="I85" s="4" t="s">
        <v>48</v>
      </c>
      <c r="L85" s="13"/>
      <c r="N85" s="13"/>
      <c r="O85" s="4" t="s">
        <v>55</v>
      </c>
      <c r="S85" s="5" t="s">
        <v>309</v>
      </c>
      <c r="T85" s="5"/>
      <c r="U85" s="13"/>
      <c r="V85" s="3" t="str">
        <f>", '"&amp;A85&amp;"': {megami: '"&amp;B85&amp;"'"&amp;IF(C85&lt;&gt;"", ", anotherID: '" &amp; C85 &amp; "', replace: '" &amp; D85 &amp; "'", "")&amp;", name: '"&amp;E85&amp;"', nameEn: '"&amp;SUBSTITUTE(G85, "'", "\'")&amp;"', ruby: '"&amp;F85&amp;"', baseType: '"&amp;VLOOKUP(H85,Sheet2!$A$1:$B$99,2,FALSE)&amp;"', types: ['"&amp;VLOOKUP(I85,Sheet2!$D$1:$E$99,2,FALSE)&amp;"'"&amp;IF(J85&lt;&gt;"",", '"&amp; VLOOKUP(J85,Sheet2!$D$1:$E$99,2,FALSE) &amp;"'","")&amp;"]"&amp;IF(K85&lt;&gt;"", ", range: '"&amp;K85&amp;"'", "")&amp;IF(M85&lt;&gt;"", ", damage: '"&amp;M85&amp;"'", "")&amp;IF(O85&lt;&gt;"", ", capacity: '"&amp;O85&amp;"'", "")&amp;IF(P85&lt;&gt;"", ", cost: '"&amp;P85&amp;"'", "")&amp;", text: '"&amp;SUBSTITUTE(S85, CHAR(10), "\n")&amp;"', textEn: '"&amp;SUBSTITUTE(SUBSTITUTE(T85, CHAR(10), "\n"), "'", "\'")&amp;"'"&amp;IF(Q85="○", ", sealable: true", "")&amp;IF(R85="○", ", removable: true", "")&amp;"}"</f>
        <v>, '07-shinra-o-n-6': {megami: 'shinra', name: '壮語', nameEn: '',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v>
      </c>
    </row>
    <row r="86" spans="1:22" ht="24" x14ac:dyDescent="0.15">
      <c r="A86" s="4" t="s">
        <v>282</v>
      </c>
      <c r="B86" s="4" t="s">
        <v>275</v>
      </c>
      <c r="E86" s="4" t="s">
        <v>268</v>
      </c>
      <c r="F86" s="4" t="s">
        <v>293</v>
      </c>
      <c r="H86" s="4" t="s">
        <v>7</v>
      </c>
      <c r="I86" s="4" t="s">
        <v>48</v>
      </c>
      <c r="L86" s="13"/>
      <c r="N86" s="13"/>
      <c r="O86" s="4" t="s">
        <v>90</v>
      </c>
      <c r="Q86" s="4" t="s">
        <v>295</v>
      </c>
      <c r="S86" s="5" t="s">
        <v>305</v>
      </c>
      <c r="T86" s="5"/>
      <c r="U86" s="13"/>
      <c r="V86" s="3" t="str">
        <f>", '"&amp;A86&amp;"': {megami: '"&amp;B86&amp;"'"&amp;IF(C86&lt;&gt;"", ", anotherID: '" &amp; C86 &amp; "', replace: '" &amp; D86 &amp; "'", "")&amp;", name: '"&amp;E86&amp;"', nameEn: '"&amp;SUBSTITUTE(G86, "'", "\'")&amp;"', ruby: '"&amp;F86&amp;"', baseType: '"&amp;VLOOKUP(H86,Sheet2!$A$1:$B$99,2,FALSE)&amp;"', types: ['"&amp;VLOOKUP(I86,Sheet2!$D$1:$E$99,2,FALSE)&amp;"'"&amp;IF(J86&lt;&gt;"",", '"&amp; VLOOKUP(J86,Sheet2!$D$1:$E$99,2,FALSE) &amp;"'","")&amp;"]"&amp;IF(K86&lt;&gt;"", ", range: '"&amp;K86&amp;"'", "")&amp;IF(M86&lt;&gt;"", ", damage: '"&amp;M86&amp;"'", "")&amp;IF(O86&lt;&gt;"", ", capacity: '"&amp;O86&amp;"'", "")&amp;IF(P86&lt;&gt;"", ", cost: '"&amp;P86&amp;"'", "")&amp;", text: '"&amp;SUBSTITUTE(S86, CHAR(10), "\n")&amp;"', textEn: '"&amp;SUBSTITUTE(SUBSTITUTE(T86, CHAR(10), "\n"), "'", "\'")&amp;"'"&amp;IF(Q86="○", ", sealable: true", "")&amp;IF(R86="○", ", removable: true", "")&amp;"}"</f>
        <v>, '07-shinra-o-n-7': {megami: 'shinra', name: '論破', nameEn: '', ruby: 'ろんぱ', baseType: 'normal', types: ['enhance'], capacity: '4', text: '【展開時】相手の捨て札にあるカード1枚を選び、このカードの下に封印する。 \n【破棄時】このカードに封印されたカードを相手の捨て札に戻す。', textEn: '', sealable: true}</v>
      </c>
    </row>
    <row r="87" spans="1:22" ht="24" x14ac:dyDescent="0.15">
      <c r="A87" s="4" t="s">
        <v>283</v>
      </c>
      <c r="B87" s="4" t="s">
        <v>275</v>
      </c>
      <c r="E87" s="4" t="s">
        <v>269</v>
      </c>
      <c r="F87" s="4" t="s">
        <v>294</v>
      </c>
      <c r="H87" s="4" t="s">
        <v>19</v>
      </c>
      <c r="I87" s="4" t="s">
        <v>23</v>
      </c>
      <c r="L87" s="13"/>
      <c r="N87" s="13"/>
      <c r="P87" s="4" t="s">
        <v>90</v>
      </c>
      <c r="Q87" s="4" t="s">
        <v>295</v>
      </c>
      <c r="S87" s="5" t="s">
        <v>306</v>
      </c>
      <c r="T87" s="5"/>
      <c r="U87" s="13"/>
      <c r="V87" s="3" t="str">
        <f>", '"&amp;A87&amp;"': {megami: '"&amp;B87&amp;"'"&amp;IF(C87&lt;&gt;"", ", anotherID: '" &amp; C87 &amp; "', replace: '" &amp; D87 &amp; "'", "")&amp;", name: '"&amp;E87&amp;"', nameEn: '"&amp;SUBSTITUTE(G87, "'", "\'")&amp;"', ruby: '"&amp;F87&amp;"', baseType: '"&amp;VLOOKUP(H87,Sheet2!$A$1:$B$99,2,FALSE)&amp;"', types: ['"&amp;VLOOKUP(I87,Sheet2!$D$1:$E$99,2,FALSE)&amp;"'"&amp;IF(J87&lt;&gt;"",", '"&amp; VLOOKUP(J87,Sheet2!$D$1:$E$99,2,FALSE) &amp;"'","")&amp;"]"&amp;IF(K87&lt;&gt;"", ", range: '"&amp;K87&amp;"'", "")&amp;IF(M87&lt;&gt;"", ", damage: '"&amp;M87&amp;"'", "")&amp;IF(O87&lt;&gt;"", ", capacity: '"&amp;O87&amp;"'", "")&amp;IF(P87&lt;&gt;"", ", cost: '"&amp;P87&amp;"'", "")&amp;", text: '"&amp;SUBSTITUTE(S87, CHAR(10), "\n")&amp;"', textEn: '"&amp;SUBSTITUTE(SUBSTITUTE(T87, CHAR(10), "\n"), "'", "\'")&amp;"'"&amp;IF(Q87="○", ", sealable: true", "")&amp;IF(R87="○", ", removable: true", "")&amp;"}"</f>
        <v>, '07-shinra-o-s-1': {megami: 'shinra', name: '完全論破', nameEn: '', ruby: 'かんぜんろんぱ', baseType: 'special', types: ['action'], cost: '4', text: '相手の捨て札にあるカード1枚を選び、このカードの下に封印する。 \n(ゲーム中に戻ることはない)', textEn: '', sealable: true}</v>
      </c>
    </row>
    <row r="88" spans="1:22" ht="60" x14ac:dyDescent="0.15">
      <c r="A88" s="4" t="s">
        <v>284</v>
      </c>
      <c r="B88" s="4" t="s">
        <v>275</v>
      </c>
      <c r="E88" s="4" t="s">
        <v>270</v>
      </c>
      <c r="F88" s="4" t="s">
        <v>296</v>
      </c>
      <c r="H88" s="4" t="s">
        <v>19</v>
      </c>
      <c r="I88" s="4" t="s">
        <v>23</v>
      </c>
      <c r="L88" s="13"/>
      <c r="N88" s="13"/>
      <c r="P88" s="4" t="s">
        <v>55</v>
      </c>
      <c r="S88" s="5" t="s">
        <v>312</v>
      </c>
      <c r="T88" s="5"/>
      <c r="U88" s="13"/>
      <c r="V88" s="3" t="str">
        <f>", '"&amp;A88&amp;"': {megami: '"&amp;B88&amp;"'"&amp;IF(C88&lt;&gt;"", ", anotherID: '" &amp; C88 &amp; "', replace: '" &amp; D88 &amp; "'", "")&amp;", name: '"&amp;E88&amp;"', nameEn: '"&amp;SUBSTITUTE(G88, "'", "\'")&amp;"', ruby: '"&amp;F88&amp;"', baseType: '"&amp;VLOOKUP(H88,Sheet2!$A$1:$B$99,2,FALSE)&amp;"', types: ['"&amp;VLOOKUP(I88,Sheet2!$D$1:$E$99,2,FALSE)&amp;"'"&amp;IF(J88&lt;&gt;"",", '"&amp; VLOOKUP(J88,Sheet2!$D$1:$E$99,2,FALSE) &amp;"'","")&amp;"]"&amp;IF(K88&lt;&gt;"", ", range: '"&amp;K88&amp;"'", "")&amp;IF(M88&lt;&gt;"", ", damage: '"&amp;M88&amp;"'", "")&amp;IF(O88&lt;&gt;"", ", capacity: '"&amp;O88&amp;"'", "")&amp;IF(P88&lt;&gt;"", ", cost: '"&amp;P88&amp;"'", "")&amp;", text: '"&amp;SUBSTITUTE(S88, CHAR(10), "\n")&amp;"', textEn: '"&amp;SUBSTITUTE(SUBSTITUTE(T88, CHAR(10), "\n"), "'", "\'")&amp;"'"&amp;IF(Q88="○", ", sealable: true", "")&amp;IF(R88="○", ", removable: true", "")&amp;"}"</f>
        <v>, '07-shinra-o-s-2': {megami: 'shinra', name: '皆式理解', nameEn: '',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v>
      </c>
    </row>
    <row r="89" spans="1:22" ht="36" x14ac:dyDescent="0.15">
      <c r="A89" s="4" t="s">
        <v>285</v>
      </c>
      <c r="B89" s="4" t="s">
        <v>275</v>
      </c>
      <c r="E89" s="4" t="s">
        <v>271</v>
      </c>
      <c r="F89" s="4" t="s">
        <v>297</v>
      </c>
      <c r="H89" s="4" t="s">
        <v>19</v>
      </c>
      <c r="I89" s="4" t="s">
        <v>48</v>
      </c>
      <c r="J89" s="4" t="s">
        <v>31</v>
      </c>
      <c r="L89" s="13"/>
      <c r="N89" s="13"/>
      <c r="O89" s="4" t="s">
        <v>78</v>
      </c>
      <c r="P89" s="4" t="s">
        <v>55</v>
      </c>
      <c r="S89" s="5" t="s">
        <v>307</v>
      </c>
      <c r="T89" s="5"/>
      <c r="U89" s="13"/>
      <c r="V89" s="3" t="str">
        <f>", '"&amp;A89&amp;"': {megami: '"&amp;B89&amp;"'"&amp;IF(C89&lt;&gt;"", ", anotherID: '" &amp; C89 &amp; "', replace: '" &amp; D89 &amp; "'", "")&amp;", name: '"&amp;E89&amp;"', nameEn: '"&amp;SUBSTITUTE(G89, "'", "\'")&amp;"', ruby: '"&amp;F89&amp;"', baseType: '"&amp;VLOOKUP(H89,Sheet2!$A$1:$B$99,2,FALSE)&amp;"', types: ['"&amp;VLOOKUP(I89,Sheet2!$D$1:$E$99,2,FALSE)&amp;"'"&amp;IF(J89&lt;&gt;"",", '"&amp; VLOOKUP(J89,Sheet2!$D$1:$E$99,2,FALSE) &amp;"'","")&amp;"]"&amp;IF(K89&lt;&gt;"", ", range: '"&amp;K89&amp;"'", "")&amp;IF(M89&lt;&gt;"", ", damage: '"&amp;M89&amp;"'", "")&amp;IF(O89&lt;&gt;"", ", capacity: '"&amp;O89&amp;"'", "")&amp;IF(P89&lt;&gt;"", ", cost: '"&amp;P89&amp;"'", "")&amp;", text: '"&amp;SUBSTITUTE(S89, CHAR(10), "\n")&amp;"', textEn: '"&amp;SUBSTITUTE(SUBSTITUTE(T89, CHAR(10), "\n"), "'", "\'")&amp;"'"&amp;IF(Q89="○", ", sealable: true", "")&amp;IF(R89="○", ", removable: true", "")&amp;"}"</f>
        <v>, '07-shinra-o-s-3': {megami: 'shinra', name: '天地反駁', nameEn: '',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v>
      </c>
    </row>
    <row r="90" spans="1:22" ht="48" x14ac:dyDescent="0.15">
      <c r="A90" s="4" t="s">
        <v>286</v>
      </c>
      <c r="B90" s="4" t="s">
        <v>275</v>
      </c>
      <c r="E90" s="4" t="s">
        <v>272</v>
      </c>
      <c r="F90" s="4" t="s">
        <v>298</v>
      </c>
      <c r="H90" s="4" t="s">
        <v>19</v>
      </c>
      <c r="I90" s="4" t="s">
        <v>48</v>
      </c>
      <c r="L90" s="13"/>
      <c r="N90" s="13"/>
      <c r="O90" s="4" t="s">
        <v>274</v>
      </c>
      <c r="P90" s="4" t="s">
        <v>274</v>
      </c>
      <c r="S90" s="5" t="s">
        <v>308</v>
      </c>
      <c r="T90" s="5"/>
      <c r="U90" s="13"/>
      <c r="V90" s="3" t="str">
        <f>", '"&amp;A90&amp;"': {megami: '"&amp;B90&amp;"'"&amp;IF(C90&lt;&gt;"", ", anotherID: '" &amp; C90 &amp; "', replace: '" &amp; D90 &amp; "'", "")&amp;", name: '"&amp;E90&amp;"', nameEn: '"&amp;SUBSTITUTE(G90, "'", "\'")&amp;"', ruby: '"&amp;F90&amp;"', baseType: '"&amp;VLOOKUP(H90,Sheet2!$A$1:$B$99,2,FALSE)&amp;"', types: ['"&amp;VLOOKUP(I90,Sheet2!$D$1:$E$99,2,FALSE)&amp;"'"&amp;IF(J90&lt;&gt;"",", '"&amp; VLOOKUP(J90,Sheet2!$D$1:$E$99,2,FALSE) &amp;"'","")&amp;"]"&amp;IF(K90&lt;&gt;"", ", range: '"&amp;K90&amp;"'", "")&amp;IF(M90&lt;&gt;"", ", damage: '"&amp;M90&amp;"'", "")&amp;IF(O90&lt;&gt;"", ", capacity: '"&amp;O90&amp;"'", "")&amp;IF(P90&lt;&gt;"", ", cost: '"&amp;P90&amp;"'", "")&amp;", text: '"&amp;SUBSTITUTE(S90, CHAR(10), "\n")&amp;"', textEn: '"&amp;SUBSTITUTE(SUBSTITUTE(T90, CHAR(10), "\n"), "'", "\'")&amp;"'"&amp;IF(Q90="○", ", sealable: true", "")&amp;IF(R90="○", ", removable: true", "")&amp;"}"</f>
        <v>, '07-shinra-o-s-4': {megami: 'shinra', name: '森羅判証', nameEn: '', ruby: 'しんらばんしょう', baseType: 'special', types: ['enhance'], capacity: '6', cost: '6', text: '【展開時】ダスト→自ライフ：2 \n【展開中】あなたの他の付与札が破棄された時、相手のライフに1ダメージを与える。 \n【破棄時】あなたは敗北する。', textEn: ''}</v>
      </c>
    </row>
    <row r="91" spans="1:22" ht="36" x14ac:dyDescent="0.15">
      <c r="A91" s="4" t="s">
        <v>313</v>
      </c>
      <c r="B91" s="4" t="s">
        <v>324</v>
      </c>
      <c r="E91" s="4" t="s">
        <v>325</v>
      </c>
      <c r="F91" s="4" t="s">
        <v>348</v>
      </c>
      <c r="H91" s="4" t="s">
        <v>7</v>
      </c>
      <c r="I91" s="4" t="s">
        <v>8</v>
      </c>
      <c r="K91" s="4" t="s">
        <v>326</v>
      </c>
      <c r="L91" s="13"/>
      <c r="M91" s="2" t="s">
        <v>349</v>
      </c>
      <c r="N91" s="13"/>
      <c r="S91" s="5" t="s">
        <v>351</v>
      </c>
      <c r="T91" s="5"/>
      <c r="U91" s="13"/>
      <c r="V91" s="3" t="str">
        <f>", '"&amp;A91&amp;"': {megami: '"&amp;B91&amp;"'"&amp;IF(C91&lt;&gt;"", ", anotherID: '" &amp; C91 &amp; "', replace: '" &amp; D91 &amp; "'", "")&amp;", name: '"&amp;E91&amp;"', nameEn: '"&amp;SUBSTITUTE(G91, "'", "\'")&amp;"', ruby: '"&amp;F91&amp;"', baseType: '"&amp;VLOOKUP(H91,Sheet2!$A$1:$B$99,2,FALSE)&amp;"', types: ['"&amp;VLOOKUP(I91,Sheet2!$D$1:$E$99,2,FALSE)&amp;"'"&amp;IF(J91&lt;&gt;"",", '"&amp; VLOOKUP(J91,Sheet2!$D$1:$E$99,2,FALSE) &amp;"'","")&amp;"]"&amp;IF(K91&lt;&gt;"", ", range: '"&amp;K91&amp;"'", "")&amp;IF(M91&lt;&gt;"", ", damage: '"&amp;M91&amp;"'", "")&amp;IF(O91&lt;&gt;"", ", capacity: '"&amp;O91&amp;"'", "")&amp;IF(P91&lt;&gt;"", ", cost: '"&amp;P91&amp;"'", "")&amp;", text: '"&amp;SUBSTITUTE(S91, CHAR(10), "\n")&amp;"', textEn: '"&amp;SUBSTITUTE(SUBSTITUTE(T91, CHAR(10), "\n"), "'", "\'")&amp;"'"&amp;IF(Q91="○", ", sealable: true", "")&amp;IF(R91="○", ", removable: true", "")&amp;"}"</f>
        <v>, '08-hagane-o-n-1': {megami: 'hagane', name: '遠心撃', nameEn: '', ruby: 'えんしんげき', baseType: 'normal', types: ['attack'], range: '2-6', damage: '5/3', text: '遠心 \n【攻撃後】現在のターンがあなたのターンならば、あなたと相手の手札を全て伏せ札にし、あなたの集中力は0になり、現在のフェイズを終了する。', textEn: ''}</v>
      </c>
    </row>
    <row r="92" spans="1:22" ht="24" x14ac:dyDescent="0.15">
      <c r="A92" s="4" t="s">
        <v>314</v>
      </c>
      <c r="B92" s="4" t="s">
        <v>324</v>
      </c>
      <c r="E92" s="4" t="s">
        <v>327</v>
      </c>
      <c r="F92" s="4" t="s">
        <v>347</v>
      </c>
      <c r="H92" s="4" t="s">
        <v>7</v>
      </c>
      <c r="I92" s="4" t="s">
        <v>8</v>
      </c>
      <c r="K92" s="4" t="s">
        <v>328</v>
      </c>
      <c r="L92" s="13"/>
      <c r="M92" s="2" t="s">
        <v>300</v>
      </c>
      <c r="N92" s="13"/>
      <c r="S92" s="5" t="s">
        <v>352</v>
      </c>
      <c r="T92" s="5"/>
      <c r="U92" s="13"/>
      <c r="V92" s="3" t="str">
        <f>", '"&amp;A92&amp;"': {megami: '"&amp;B92&amp;"'"&amp;IF(C92&lt;&gt;"", ", anotherID: '" &amp; C92 &amp; "', replace: '" &amp; D92 &amp; "'", "")&amp;", name: '"&amp;E92&amp;"', nameEn: '"&amp;SUBSTITUTE(G92, "'", "\'")&amp;"', ruby: '"&amp;F92&amp;"', baseType: '"&amp;VLOOKUP(H92,Sheet2!$A$1:$B$99,2,FALSE)&amp;"', types: ['"&amp;VLOOKUP(I92,Sheet2!$D$1:$E$99,2,FALSE)&amp;"'"&amp;IF(J92&lt;&gt;"",", '"&amp; VLOOKUP(J92,Sheet2!$D$1:$E$99,2,FALSE) &amp;"'","")&amp;"]"&amp;IF(K92&lt;&gt;"", ", range: '"&amp;K92&amp;"'", "")&amp;IF(M92&lt;&gt;"", ", damage: '"&amp;M92&amp;"'", "")&amp;IF(O92&lt;&gt;"", ", capacity: '"&amp;O92&amp;"'", "")&amp;IF(P92&lt;&gt;"", ", cost: '"&amp;P92&amp;"'", "")&amp;", text: '"&amp;SUBSTITUTE(S92, CHAR(10), "\n")&amp;"', textEn: '"&amp;SUBSTITUTE(SUBSTITUTE(T92, CHAR(10), "\n"), "'", "\'")&amp;"'"&amp;IF(Q92="○", ", sealable: true", "")&amp;IF(R92="○", ", removable: true", "")&amp;"}"</f>
        <v>, '08-hagane-o-n-2': {megami: 'hagane', name: '砂風塵', nameEn: '', ruby: 'さふうじん', baseType: 'normal', types: ['attack'], range: '0-6', damage: '1/-', text: '【攻撃後】現在の間合がターン開始時の間合から2以上変化しているならば、相手の手札を1枚無作為に選び、それを捨て札にする。', textEn: ''}</v>
      </c>
    </row>
    <row r="93" spans="1:22" ht="24" x14ac:dyDescent="0.15">
      <c r="A93" s="4" t="s">
        <v>315</v>
      </c>
      <c r="B93" s="4" t="s">
        <v>324</v>
      </c>
      <c r="E93" s="4" t="s">
        <v>329</v>
      </c>
      <c r="F93" s="4" t="s">
        <v>346</v>
      </c>
      <c r="H93" s="4" t="s">
        <v>7</v>
      </c>
      <c r="I93" s="4" t="s">
        <v>8</v>
      </c>
      <c r="J93" s="4" t="s">
        <v>31</v>
      </c>
      <c r="K93" s="4" t="s">
        <v>162</v>
      </c>
      <c r="L93" s="13"/>
      <c r="M93" s="2" t="s">
        <v>299</v>
      </c>
      <c r="N93" s="13"/>
      <c r="S93" s="5" t="s">
        <v>353</v>
      </c>
      <c r="T93" s="5"/>
      <c r="U93" s="13"/>
      <c r="V93" s="3" t="str">
        <f>", '"&amp;A93&amp;"': {megami: '"&amp;B93&amp;"'"&amp;IF(C93&lt;&gt;"", ", anotherID: '" &amp; C93 &amp; "', replace: '" &amp; D93 &amp; "'", "")&amp;", name: '"&amp;E93&amp;"', nameEn: '"&amp;SUBSTITUTE(G93, "'", "\'")&amp;"', ruby: '"&amp;F93&amp;"', baseType: '"&amp;VLOOKUP(H93,Sheet2!$A$1:$B$99,2,FALSE)&amp;"', types: ['"&amp;VLOOKUP(I93,Sheet2!$D$1:$E$99,2,FALSE)&amp;"'"&amp;IF(J93&lt;&gt;"",", '"&amp; VLOOKUP(J93,Sheet2!$D$1:$E$99,2,FALSE) &amp;"'","")&amp;"]"&amp;IF(K93&lt;&gt;"", ", range: '"&amp;K93&amp;"'", "")&amp;IF(M93&lt;&gt;"", ", damage: '"&amp;M93&amp;"'", "")&amp;IF(O93&lt;&gt;"", ", capacity: '"&amp;O93&amp;"'", "")&amp;IF(P93&lt;&gt;"", ", cost: '"&amp;P93&amp;"'", "")&amp;", text: '"&amp;SUBSTITUTE(S93, CHAR(10), "\n")&amp;"', textEn: '"&amp;SUBSTITUTE(SUBSTITUTE(T93, CHAR(10), "\n"), "'", "\'")&amp;"'"&amp;IF(Q93="○", ", sealable: true", "")&amp;IF(R93="○", ", removable: true", "")&amp;"}"</f>
        <v>, '08-hagane-o-n-3': {megami: 'hagane', name: '大地砕き', nameEn: '', ruby: 'だいちくだき', baseType: 'normal', types: ['attack', 'fullpower'], range: '0-3', damage: '2/-', text: '対応不可 \n【攻撃後】相手の集中力は0になり、相手を畏縮させる。', textEn: ''}</v>
      </c>
    </row>
    <row r="94" spans="1:22" x14ac:dyDescent="0.15">
      <c r="A94" s="4" t="s">
        <v>316</v>
      </c>
      <c r="B94" s="4" t="s">
        <v>324</v>
      </c>
      <c r="E94" s="4" t="s">
        <v>330</v>
      </c>
      <c r="F94" s="4" t="s">
        <v>345</v>
      </c>
      <c r="H94" s="4" t="s">
        <v>7</v>
      </c>
      <c r="I94" s="4" t="s">
        <v>23</v>
      </c>
      <c r="L94" s="13"/>
      <c r="N94" s="13"/>
      <c r="S94" s="5" t="s">
        <v>354</v>
      </c>
      <c r="T94" s="5"/>
      <c r="U94" s="13"/>
      <c r="V94" s="3" t="str">
        <f>", '"&amp;A94&amp;"': {megami: '"&amp;B94&amp;"'"&amp;IF(C94&lt;&gt;"", ", anotherID: '" &amp; C94 &amp; "', replace: '" &amp; D94 &amp; "'", "")&amp;", name: '"&amp;E94&amp;"', nameEn: '"&amp;SUBSTITUTE(G94, "'", "\'")&amp;"', ruby: '"&amp;F94&amp;"', baseType: '"&amp;VLOOKUP(H94,Sheet2!$A$1:$B$99,2,FALSE)&amp;"', types: ['"&amp;VLOOKUP(I94,Sheet2!$D$1:$E$99,2,FALSE)&amp;"'"&amp;IF(J94&lt;&gt;"",", '"&amp; VLOOKUP(J94,Sheet2!$D$1:$E$99,2,FALSE) &amp;"'","")&amp;"]"&amp;IF(K94&lt;&gt;"", ", range: '"&amp;K94&amp;"'", "")&amp;IF(M94&lt;&gt;"", ", damage: '"&amp;M94&amp;"'", "")&amp;IF(O94&lt;&gt;"", ", capacity: '"&amp;O94&amp;"'", "")&amp;IF(P94&lt;&gt;"", ", cost: '"&amp;P94&amp;"'", "")&amp;", text: '"&amp;SUBSTITUTE(S94, CHAR(10), "\n")&amp;"', textEn: '"&amp;SUBSTITUTE(SUBSTITUTE(T94, CHAR(10), "\n"), "'", "\'")&amp;"'"&amp;IF(Q94="○", ", sealable: true", "")&amp;IF(R94="○", ", removable: true", "")&amp;"}"</f>
        <v>, '08-hagane-o-n-4': {megami: 'hagane', name: '超反発', nameEn: '', ruby: 'ちょうはんぱつ', baseType: 'normal', types: ['action'], text: '現在の間合が4以下ならば、相フレア→間合：1', textEn: ''}</v>
      </c>
    </row>
    <row r="95" spans="1:22" ht="24" x14ac:dyDescent="0.15">
      <c r="A95" s="4" t="s">
        <v>317</v>
      </c>
      <c r="B95" s="4" t="s">
        <v>324</v>
      </c>
      <c r="E95" s="4" t="s">
        <v>331</v>
      </c>
      <c r="F95" s="4" t="s">
        <v>343</v>
      </c>
      <c r="H95" s="4" t="s">
        <v>7</v>
      </c>
      <c r="I95" s="4" t="s">
        <v>23</v>
      </c>
      <c r="L95" s="13"/>
      <c r="N95" s="13"/>
      <c r="S95" s="5" t="s">
        <v>355</v>
      </c>
      <c r="T95" s="5"/>
      <c r="U95" s="13"/>
      <c r="V95" s="3" t="str">
        <f>", '"&amp;A95&amp;"': {megami: '"&amp;B95&amp;"'"&amp;IF(C95&lt;&gt;"", ", anotherID: '" &amp; C95 &amp; "', replace: '" &amp; D95 &amp; "'", "")&amp;", name: '"&amp;E95&amp;"', nameEn: '"&amp;SUBSTITUTE(G95, "'", "\'")&amp;"', ruby: '"&amp;F95&amp;"', baseType: '"&amp;VLOOKUP(H95,Sheet2!$A$1:$B$99,2,FALSE)&amp;"', types: ['"&amp;VLOOKUP(I95,Sheet2!$D$1:$E$99,2,FALSE)&amp;"'"&amp;IF(J95&lt;&gt;"",", '"&amp; VLOOKUP(J95,Sheet2!$D$1:$E$99,2,FALSE) &amp;"'","")&amp;"]"&amp;IF(K95&lt;&gt;"", ", range: '"&amp;K95&amp;"'", "")&amp;IF(M95&lt;&gt;"", ", damage: '"&amp;M95&amp;"'", "")&amp;IF(O95&lt;&gt;"", ", capacity: '"&amp;O95&amp;"'", "")&amp;IF(P95&lt;&gt;"", ", cost: '"&amp;P95&amp;"'", "")&amp;", text: '"&amp;SUBSTITUTE(S95, CHAR(10), "\n")&amp;"', textEn: '"&amp;SUBSTITUTE(SUBSTITUTE(T95, CHAR(10), "\n"), "'", "\'")&amp;"'"&amp;IF(Q95="○", ", sealable: true", "")&amp;IF(R95="○", ", removable: true", "")&amp;"}"</f>
        <v>, '08-hagane-o-n-5': {megami: 'hagane', name: '円舞錬', nameEn: '', ruby: 'えんぶれん', baseType: 'normal', types: ['action'], text: '遠心 \n相手のフレアが3以上ならば、相フレア→自オーラ：2', textEn: ''}</v>
      </c>
    </row>
    <row r="96" spans="1:22" ht="60" x14ac:dyDescent="0.15">
      <c r="A96" s="4" t="s">
        <v>318</v>
      </c>
      <c r="B96" s="4" t="s">
        <v>324</v>
      </c>
      <c r="E96" s="4" t="s">
        <v>332</v>
      </c>
      <c r="F96" s="4" t="s">
        <v>344</v>
      </c>
      <c r="H96" s="4" t="s">
        <v>7</v>
      </c>
      <c r="I96" s="4" t="s">
        <v>23</v>
      </c>
      <c r="L96" s="13"/>
      <c r="N96" s="13"/>
      <c r="S96" s="5" t="s">
        <v>356</v>
      </c>
      <c r="T96" s="5"/>
      <c r="U96" s="13"/>
      <c r="V96" s="3" t="str">
        <f>", '"&amp;A96&amp;"': {megami: '"&amp;B96&amp;"'"&amp;IF(C96&lt;&gt;"", ", anotherID: '" &amp; C96 &amp; "', replace: '" &amp; D96 &amp; "'", "")&amp;", name: '"&amp;E96&amp;"', nameEn: '"&amp;SUBSTITUTE(G96, "'", "\'")&amp;"', ruby: '"&amp;F96&amp;"', baseType: '"&amp;VLOOKUP(H96,Sheet2!$A$1:$B$99,2,FALSE)&amp;"', types: ['"&amp;VLOOKUP(I96,Sheet2!$D$1:$E$99,2,FALSE)&amp;"'"&amp;IF(J96&lt;&gt;"",", '"&amp; VLOOKUP(J96,Sheet2!$D$1:$E$99,2,FALSE) &amp;"'","")&amp;"]"&amp;IF(K96&lt;&gt;"", ", range: '"&amp;K96&amp;"'", "")&amp;IF(M96&lt;&gt;"", ", damage: '"&amp;M96&amp;"'", "")&amp;IF(O96&lt;&gt;"", ", capacity: '"&amp;O96&amp;"'", "")&amp;IF(P96&lt;&gt;"", ", cost: '"&amp;P96&amp;"'", "")&amp;", text: '"&amp;SUBSTITUTE(S96, CHAR(10), "\n")&amp;"', textEn: '"&amp;SUBSTITUTE(SUBSTITUTE(T96, CHAR(10), "\n"), "'", "\'")&amp;"'"&amp;IF(Q96="○", ", sealable: true", "")&amp;IF(R96="○", ", removable: true", "")&amp;"}"</f>
        <v>, '08-hagane-o-n-6': {megami: 'hagane', name: '鐘鳴らし', nameEn: '',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v>
      </c>
    </row>
    <row r="97" spans="1:22" ht="24" x14ac:dyDescent="0.15">
      <c r="A97" s="4" t="s">
        <v>319</v>
      </c>
      <c r="B97" s="4" t="s">
        <v>324</v>
      </c>
      <c r="E97" s="4" t="s">
        <v>333</v>
      </c>
      <c r="F97" s="4" t="s">
        <v>342</v>
      </c>
      <c r="H97" s="4" t="s">
        <v>7</v>
      </c>
      <c r="I97" s="4" t="s">
        <v>48</v>
      </c>
      <c r="L97" s="13"/>
      <c r="N97" s="13"/>
      <c r="O97" s="4" t="s">
        <v>90</v>
      </c>
      <c r="S97" s="5" t="s">
        <v>357</v>
      </c>
      <c r="T97" s="5"/>
      <c r="U97" s="13"/>
      <c r="V97" s="3" t="str">
        <f>", '"&amp;A97&amp;"': {megami: '"&amp;B97&amp;"'"&amp;IF(C97&lt;&gt;"", ", anotherID: '" &amp; C97 &amp; "', replace: '" &amp; D97 &amp; "'", "")&amp;", name: '"&amp;E97&amp;"', nameEn: '"&amp;SUBSTITUTE(G97, "'", "\'")&amp;"', ruby: '"&amp;F97&amp;"', baseType: '"&amp;VLOOKUP(H97,Sheet2!$A$1:$B$99,2,FALSE)&amp;"', types: ['"&amp;VLOOKUP(I97,Sheet2!$D$1:$E$99,2,FALSE)&amp;"'"&amp;IF(J97&lt;&gt;"",", '"&amp; VLOOKUP(J97,Sheet2!$D$1:$E$99,2,FALSE) &amp;"'","")&amp;"]"&amp;IF(K97&lt;&gt;"", ", range: '"&amp;K97&amp;"'", "")&amp;IF(M97&lt;&gt;"", ", damage: '"&amp;M97&amp;"'", "")&amp;IF(O97&lt;&gt;"", ", capacity: '"&amp;O97&amp;"'", "")&amp;IF(P97&lt;&gt;"", ", cost: '"&amp;P97&amp;"'", "")&amp;", text: '"&amp;SUBSTITUTE(S97, CHAR(10), "\n")&amp;"', textEn: '"&amp;SUBSTITUTE(SUBSTITUTE(T97, CHAR(10), "\n"), "'", "\'")&amp;"'"&amp;IF(Q97="○", ", sealable: true", "")&amp;IF(R97="○", ", removable: true", "")&amp;"}"</f>
        <v>, '08-hagane-o-n-7': {megami: 'hagane', name: '引力場', nameEn: '', ruby: 'いんりょくば', baseType: 'normal', types: ['enhance'], capacity: '4', text: '【展開時】間合→ダスト：1 \n【展開中】達人の間合は1小さくなる。', textEn: ''}</v>
      </c>
    </row>
    <row r="98" spans="1:22" ht="36" x14ac:dyDescent="0.15">
      <c r="A98" s="4" t="s">
        <v>320</v>
      </c>
      <c r="B98" s="4" t="s">
        <v>324</v>
      </c>
      <c r="E98" s="4" t="s">
        <v>334</v>
      </c>
      <c r="F98" s="4" t="s">
        <v>341</v>
      </c>
      <c r="H98" s="4" t="s">
        <v>19</v>
      </c>
      <c r="I98" s="4" t="s">
        <v>8</v>
      </c>
      <c r="K98" s="4" t="s">
        <v>51</v>
      </c>
      <c r="L98" s="13"/>
      <c r="M98" s="2" t="s">
        <v>350</v>
      </c>
      <c r="N98" s="13"/>
      <c r="P98" s="4" t="s">
        <v>78</v>
      </c>
      <c r="S98" s="5" t="s">
        <v>358</v>
      </c>
      <c r="T98" s="5"/>
      <c r="U98" s="13"/>
      <c r="V98" s="3" t="str">
        <f>", '"&amp;A98&amp;"': {megami: '"&amp;B98&amp;"'"&amp;IF(C98&lt;&gt;"", ", anotherID: '" &amp; C98 &amp; "', replace: '" &amp; D98 &amp; "'", "")&amp;", name: '"&amp;E98&amp;"', nameEn: '"&amp;SUBSTITUTE(G98, "'", "\'")&amp;"', ruby: '"&amp;F98&amp;"', baseType: '"&amp;VLOOKUP(H98,Sheet2!$A$1:$B$99,2,FALSE)&amp;"', types: ['"&amp;VLOOKUP(I98,Sheet2!$D$1:$E$99,2,FALSE)&amp;"'"&amp;IF(J98&lt;&gt;"",", '"&amp; VLOOKUP(J98,Sheet2!$D$1:$E$99,2,FALSE) &amp;"'","")&amp;"]"&amp;IF(K98&lt;&gt;"", ", range: '"&amp;K98&amp;"'", "")&amp;IF(M98&lt;&gt;"", ", damage: '"&amp;M98&amp;"'", "")&amp;IF(O98&lt;&gt;"", ", capacity: '"&amp;O98&amp;"'", "")&amp;IF(P98&lt;&gt;"", ", cost: '"&amp;P98&amp;"'", "")&amp;", text: '"&amp;SUBSTITUTE(S98, CHAR(10), "\n")&amp;"', textEn: '"&amp;SUBSTITUTE(SUBSTITUTE(T98, CHAR(10), "\n"), "'", "\'")&amp;"'"&amp;IF(Q98="○", ", sealable: true", "")&amp;IF(R98="○", ", removable: true", "")&amp;"}"</f>
        <v>, '08-hagane-o-s-1': {megami: 'hagane', name: '大天空クラッシュ', nameEn: '', ruby: 'だいてんくうクラッシュ', baseType: 'special', types: ['attack'], range: '0-10', damage: 'X/Y', cost: '5', text: '超克 \n【常時】Xは現在の間合がターン開始時の間合からどれだけ変化しているかに等しい。YはXの半分(切り上げ)に等しい。', textEn: ''}</v>
      </c>
    </row>
    <row r="99" spans="1:22" x14ac:dyDescent="0.15">
      <c r="A99" s="4" t="s">
        <v>321</v>
      </c>
      <c r="B99" s="4" t="s">
        <v>324</v>
      </c>
      <c r="E99" s="4" t="s">
        <v>335</v>
      </c>
      <c r="F99" s="4" t="s">
        <v>338</v>
      </c>
      <c r="H99" s="4" t="s">
        <v>19</v>
      </c>
      <c r="I99" s="4" t="s">
        <v>23</v>
      </c>
      <c r="L99" s="13"/>
      <c r="N99" s="13"/>
      <c r="P99" s="4" t="s">
        <v>55</v>
      </c>
      <c r="S99" s="5" t="s">
        <v>359</v>
      </c>
      <c r="T99" s="5"/>
      <c r="U99" s="13"/>
      <c r="V99" s="3" t="str">
        <f>", '"&amp;A99&amp;"': {megami: '"&amp;B99&amp;"'"&amp;IF(C99&lt;&gt;"", ", anotherID: '" &amp; C99 &amp; "', replace: '" &amp; D99 &amp; "'", "")&amp;", name: '"&amp;E99&amp;"', nameEn: '"&amp;SUBSTITUTE(G99, "'", "\'")&amp;"', ruby: '"&amp;F99&amp;"', baseType: '"&amp;VLOOKUP(H99,Sheet2!$A$1:$B$99,2,FALSE)&amp;"', types: ['"&amp;VLOOKUP(I99,Sheet2!$D$1:$E$99,2,FALSE)&amp;"'"&amp;IF(J99&lt;&gt;"",", '"&amp; VLOOKUP(J99,Sheet2!$D$1:$E$99,2,FALSE) &amp;"'","")&amp;"]"&amp;IF(K99&lt;&gt;"", ", range: '"&amp;K99&amp;"'", "")&amp;IF(M99&lt;&gt;"", ", damage: '"&amp;M99&amp;"'", "")&amp;IF(O99&lt;&gt;"", ", capacity: '"&amp;O99&amp;"'", "")&amp;IF(P99&lt;&gt;"", ", cost: '"&amp;P99&amp;"'", "")&amp;", text: '"&amp;SUBSTITUTE(S99, CHAR(10), "\n")&amp;"', textEn: '"&amp;SUBSTITUTE(SUBSTITUTE(T99, CHAR(10), "\n"), "'", "\'")&amp;"'"&amp;IF(Q99="○", ", sealable: true", "")&amp;IF(R99="○", ", removable: true", "")&amp;"}"</f>
        <v>, '08-hagane-o-s-2': {megami: 'hagane', name: '大破鐘メガロベル', nameEn: '', ruby: 'だいはがねメガロベル', baseType: 'special', types: ['action'], cost: '2', text: 'あなたの他の切札が全て使用済ならば、ダスト→自ライフ：2', textEn: ''}</v>
      </c>
    </row>
    <row r="100" spans="1:22" ht="48" x14ac:dyDescent="0.15">
      <c r="A100" s="4" t="s">
        <v>322</v>
      </c>
      <c r="B100" s="4" t="s">
        <v>324</v>
      </c>
      <c r="E100" s="4" t="s">
        <v>336</v>
      </c>
      <c r="F100" s="4" t="s">
        <v>339</v>
      </c>
      <c r="H100" s="4" t="s">
        <v>19</v>
      </c>
      <c r="I100" s="4" t="s">
        <v>23</v>
      </c>
      <c r="L100" s="13"/>
      <c r="N100" s="13"/>
      <c r="P100" s="4" t="s">
        <v>78</v>
      </c>
      <c r="S100" s="5" t="s">
        <v>398</v>
      </c>
      <c r="T100" s="5"/>
      <c r="U100" s="13"/>
      <c r="V100" s="3" t="str">
        <f>", '"&amp;A100&amp;"': {megami: '"&amp;B100&amp;"'"&amp;IF(C100&lt;&gt;"", ", anotherID: '" &amp; C100 &amp; "', replace: '" &amp; D100 &amp; "'", "")&amp;", name: '"&amp;E100&amp;"', nameEn: '"&amp;SUBSTITUTE(G100, "'", "\'")&amp;"', ruby: '"&amp;F100&amp;"', baseType: '"&amp;VLOOKUP(H100,Sheet2!$A$1:$B$99,2,FALSE)&amp;"', types: ['"&amp;VLOOKUP(I100,Sheet2!$D$1:$E$99,2,FALSE)&amp;"'"&amp;IF(J100&lt;&gt;"",", '"&amp; VLOOKUP(J100,Sheet2!$D$1:$E$99,2,FALSE) &amp;"'","")&amp;"]"&amp;IF(K100&lt;&gt;"", ", range: '"&amp;K100&amp;"'", "")&amp;IF(M100&lt;&gt;"", ", damage: '"&amp;M100&amp;"'", "")&amp;IF(O100&lt;&gt;"", ", capacity: '"&amp;O100&amp;"'", "")&amp;IF(P100&lt;&gt;"", ", cost: '"&amp;P100&amp;"'", "")&amp;", text: '"&amp;SUBSTITUTE(S100, CHAR(10), "\n")&amp;"', textEn: '"&amp;SUBSTITUTE(SUBSTITUTE(T100, CHAR(10), "\n"), "'", "\'")&amp;"'"&amp;IF(Q100="○", ", sealable: true", "")&amp;IF(R100="○", ", removable: true", "")&amp;"}"</f>
        <v>, '08-hagane-o-s-3': {megami: 'hagane', name: '大重力アトラクト', nameEn: '', ruby: 'だいじゅうりょくアトラクト', baseType: 'special', types: ['action'], cost: '5', text: '間合→自フレア：3 \n----\n【再起】このターンにあなたが遠心を持つカードを使用しており、このカードを使用していない。', textEn: ''}</v>
      </c>
    </row>
    <row r="101" spans="1:22" ht="36" x14ac:dyDescent="0.15">
      <c r="A101" s="4" t="s">
        <v>323</v>
      </c>
      <c r="B101" s="4" t="s">
        <v>324</v>
      </c>
      <c r="E101" s="4" t="s">
        <v>337</v>
      </c>
      <c r="F101" s="4" t="s">
        <v>340</v>
      </c>
      <c r="H101" s="4" t="s">
        <v>19</v>
      </c>
      <c r="I101" s="4" t="s">
        <v>23</v>
      </c>
      <c r="L101" s="13"/>
      <c r="N101" s="13"/>
      <c r="P101" s="4" t="s">
        <v>90</v>
      </c>
      <c r="S101" s="5" t="s">
        <v>361</v>
      </c>
      <c r="T101" s="5"/>
      <c r="U101" s="13"/>
      <c r="V101" s="3" t="str">
        <f>", '"&amp;A101&amp;"': {megami: '"&amp;B101&amp;"'"&amp;IF(C101&lt;&gt;"", ", anotherID: '" &amp; C101 &amp; "', replace: '" &amp; D101 &amp; "'", "")&amp;", name: '"&amp;E101&amp;"', nameEn: '"&amp;SUBSTITUTE(G101, "'", "\'")&amp;"', ruby: '"&amp;F101&amp;"', baseType: '"&amp;VLOOKUP(H101,Sheet2!$A$1:$B$99,2,FALSE)&amp;"', types: ['"&amp;VLOOKUP(I101,Sheet2!$D$1:$E$99,2,FALSE)&amp;"'"&amp;IF(J101&lt;&gt;"",", '"&amp; VLOOKUP(J101,Sheet2!$D$1:$E$99,2,FALSE) &amp;"'","")&amp;"]"&amp;IF(K101&lt;&gt;"", ", range: '"&amp;K101&amp;"'", "")&amp;IF(M101&lt;&gt;"", ", damage: '"&amp;M101&amp;"'", "")&amp;IF(O101&lt;&gt;"", ", capacity: '"&amp;O101&amp;"'", "")&amp;IF(P101&lt;&gt;"", ", cost: '"&amp;P101&amp;"'", "")&amp;", text: '"&amp;SUBSTITUTE(S101, CHAR(10), "\n")&amp;"', textEn: '"&amp;SUBSTITUTE(SUBSTITUTE(T101, CHAR(10), "\n"), "'", "\'")&amp;"'"&amp;IF(Q101="○", ", sealable: true", "")&amp;IF(R101="○", ", removable: true", "")&amp;"}"</f>
        <v>, '08-hagane-o-s-4': {megami: 'hagane', name: '大山脈リスペクト', nameEn: '', ruby: 'だいさんみゃくリスペクト', baseType: 'special', types: ['action'], cost: '4', text: '遠心 \nあなたの捨て札にある異なる《全力》でないカードを2枚まで選び、任意の順番で使用する。', textEn: ''}</v>
      </c>
    </row>
    <row r="102" spans="1:22" x14ac:dyDescent="0.15">
      <c r="A102" s="4" t="s">
        <v>148</v>
      </c>
      <c r="B102" s="4" t="s">
        <v>153</v>
      </c>
      <c r="E102" s="4" t="s">
        <v>158</v>
      </c>
      <c r="F102" s="4" t="s">
        <v>177</v>
      </c>
      <c r="H102" s="4" t="s">
        <v>7</v>
      </c>
      <c r="I102" s="4" t="s">
        <v>8</v>
      </c>
      <c r="K102" s="4" t="s">
        <v>174</v>
      </c>
      <c r="L102" s="13"/>
      <c r="M102" s="2" t="s">
        <v>128</v>
      </c>
      <c r="N102" s="13"/>
      <c r="U102" s="13"/>
      <c r="V102" s="3" t="str">
        <f>", '"&amp;A102&amp;"': {megami: '"&amp;B102&amp;"'"&amp;IF(C102&lt;&gt;"", ", anotherID: '" &amp; C102 &amp; "', replace: '" &amp; D102 &amp; "'", "")&amp;", name: '"&amp;E102&amp;"', nameEn: '"&amp;SUBSTITUTE(G102, "'", "\'")&amp;"', ruby: '"&amp;F102&amp;"', baseType: '"&amp;VLOOKUP(H102,Sheet2!$A$1:$B$99,2,FALSE)&amp;"', types: ['"&amp;VLOOKUP(I102,Sheet2!$D$1:$E$99,2,FALSE)&amp;"'"&amp;IF(J102&lt;&gt;"",", '"&amp; VLOOKUP(J102,Sheet2!$D$1:$E$99,2,FALSE) &amp;"'","")&amp;"]"&amp;IF(K102&lt;&gt;"", ", range: '"&amp;K102&amp;"'", "")&amp;IF(M102&lt;&gt;"", ", damage: '"&amp;M102&amp;"'", "")&amp;IF(O102&lt;&gt;"", ", capacity: '"&amp;O102&amp;"'", "")&amp;IF(P102&lt;&gt;"", ", cost: '"&amp;P102&amp;"'", "")&amp;", text: '"&amp;SUBSTITUTE(S102, CHAR(10), "\n")&amp;"', textEn: '"&amp;SUBSTITUTE(SUBSTITUTE(T102, CHAR(10), "\n"), "'", "\'")&amp;"'"&amp;IF(Q102="○", ", sealable: true", "")&amp;IF(R102="○", ", removable: true", "")&amp;"}"</f>
        <v>, '09-chikage-o-n-1': {megami: 'chikage', name: '飛苦無', nameEn: '', ruby: 'とびくない', baseType: 'normal', types: ['attack'], range: '4-5', damage: '2/2', text: '', textEn: ''}</v>
      </c>
    </row>
    <row r="103" spans="1:22" x14ac:dyDescent="0.15">
      <c r="A103" s="4" t="s">
        <v>142</v>
      </c>
      <c r="B103" s="4" t="s">
        <v>153</v>
      </c>
      <c r="E103" s="4" t="s">
        <v>159</v>
      </c>
      <c r="F103" s="4" t="s">
        <v>178</v>
      </c>
      <c r="H103" s="4" t="s">
        <v>7</v>
      </c>
      <c r="I103" s="4" t="s">
        <v>8</v>
      </c>
      <c r="K103" s="4" t="s">
        <v>90</v>
      </c>
      <c r="L103" s="13"/>
      <c r="M103" s="2" t="s">
        <v>82</v>
      </c>
      <c r="N103" s="13"/>
      <c r="S103" s="4" t="s">
        <v>199</v>
      </c>
      <c r="U103" s="13"/>
      <c r="V103" s="3" t="str">
        <f>", '"&amp;A103&amp;"': {megami: '"&amp;B103&amp;"'"&amp;IF(C103&lt;&gt;"", ", anotherID: '" &amp; C103 &amp; "', replace: '" &amp; D103 &amp; "'", "")&amp;", name: '"&amp;E103&amp;"', nameEn: '"&amp;SUBSTITUTE(G103, "'", "\'")&amp;"', ruby: '"&amp;F103&amp;"', baseType: '"&amp;VLOOKUP(H103,Sheet2!$A$1:$B$99,2,FALSE)&amp;"', types: ['"&amp;VLOOKUP(I103,Sheet2!$D$1:$E$99,2,FALSE)&amp;"'"&amp;IF(J103&lt;&gt;"",", '"&amp; VLOOKUP(J103,Sheet2!$D$1:$E$99,2,FALSE) &amp;"'","")&amp;"]"&amp;IF(K103&lt;&gt;"", ", range: '"&amp;K103&amp;"'", "")&amp;IF(M103&lt;&gt;"", ", damage: '"&amp;M103&amp;"'", "")&amp;IF(O103&lt;&gt;"", ", capacity: '"&amp;O103&amp;"'", "")&amp;IF(P103&lt;&gt;"", ", cost: '"&amp;P103&amp;"'", "")&amp;", text: '"&amp;SUBSTITUTE(S103, CHAR(10), "\n")&amp;"', textEn: '"&amp;SUBSTITUTE(SUBSTITUTE(T103, CHAR(10), "\n"), "'", "\'")&amp;"'"&amp;IF(Q103="○", ", sealable: true", "")&amp;IF(R103="○", ", removable: true", "")&amp;"}"</f>
        <v>, '09-chikage-o-n-2': {megami: 'chikage', name: '毒針', nameEn: '', ruby: 'どくばり', baseType: 'normal', types: ['attack'], range: '4', damage: '1/1', text: '【攻撃後】毒袋から「麻痺毒」「幻覚毒」「弛緩毒」のいずれか1枚を選び、そのカードを相手の山札の一番上に置く。', textEn: ''}</v>
      </c>
    </row>
    <row r="104" spans="1:22" ht="24" x14ac:dyDescent="0.15">
      <c r="A104" s="4" t="s">
        <v>143</v>
      </c>
      <c r="B104" s="4" t="s">
        <v>153</v>
      </c>
      <c r="E104" s="4" t="s">
        <v>160</v>
      </c>
      <c r="F104" s="4" t="s">
        <v>179</v>
      </c>
      <c r="H104" s="4" t="s">
        <v>7</v>
      </c>
      <c r="I104" s="4" t="s">
        <v>8</v>
      </c>
      <c r="J104" s="4" t="s">
        <v>28</v>
      </c>
      <c r="K104" s="4" t="s">
        <v>175</v>
      </c>
      <c r="L104" s="13"/>
      <c r="M104" s="2" t="s">
        <v>194</v>
      </c>
      <c r="N104" s="13"/>
      <c r="S104" s="5" t="s">
        <v>200</v>
      </c>
      <c r="T104" s="5"/>
      <c r="U104" s="13"/>
      <c r="V104" s="3" t="str">
        <f>", '"&amp;A104&amp;"': {megami: '"&amp;B104&amp;"'"&amp;IF(C104&lt;&gt;"", ", anotherID: '" &amp; C104 &amp; "', replace: '" &amp; D104 &amp; "'", "")&amp;", name: '"&amp;E104&amp;"', nameEn: '"&amp;SUBSTITUTE(G104, "'", "\'")&amp;"', ruby: '"&amp;F104&amp;"', baseType: '"&amp;VLOOKUP(H104,Sheet2!$A$1:$B$99,2,FALSE)&amp;"', types: ['"&amp;VLOOKUP(I104,Sheet2!$D$1:$E$99,2,FALSE)&amp;"'"&amp;IF(J104&lt;&gt;"",", '"&amp; VLOOKUP(J104,Sheet2!$D$1:$E$99,2,FALSE) &amp;"'","")&amp;"]"&amp;IF(K104&lt;&gt;"", ", range: '"&amp;K104&amp;"'", "")&amp;IF(M104&lt;&gt;"", ", damage: '"&amp;M104&amp;"'", "")&amp;IF(O104&lt;&gt;"", ", capacity: '"&amp;O104&amp;"'", "")&amp;IF(P104&lt;&gt;"", ", cost: '"&amp;P104&amp;"'", "")&amp;", text: '"&amp;SUBSTITUTE(S104, CHAR(10), "\n")&amp;"', textEn: '"&amp;SUBSTITUTE(SUBSTITUTE(T104, CHAR(10), "\n"), "'", "\'")&amp;"'"&amp;IF(Q104="○", ", sealable: true", "")&amp;IF(R104="○", ", removable: true", "")&amp;"}"</f>
        <v>, '09-chikage-o-n-3': {megami: 'chikage', name: '遁術', nameEn: '', ruby: 'とんじゅつ', baseType: 'normal', types: ['attack', 'reaction'], range: '1-3', damage: '1/-', text: '【攻撃後】自オーラ→間合：2 \n【攻撃後】このターン中、全てのプレイヤーは基本動作《前進》を行えない。', textEn: ''}</v>
      </c>
    </row>
    <row r="105" spans="1:22" x14ac:dyDescent="0.15">
      <c r="A105" s="4" t="s">
        <v>144</v>
      </c>
      <c r="B105" s="4" t="s">
        <v>153</v>
      </c>
      <c r="E105" s="4" t="s">
        <v>161</v>
      </c>
      <c r="F105" s="4" t="s">
        <v>180</v>
      </c>
      <c r="H105" s="4" t="s">
        <v>7</v>
      </c>
      <c r="I105" s="4" t="s">
        <v>8</v>
      </c>
      <c r="J105" s="4" t="s">
        <v>31</v>
      </c>
      <c r="K105" s="4" t="s">
        <v>162</v>
      </c>
      <c r="L105" s="13"/>
      <c r="M105" s="2" t="s">
        <v>195</v>
      </c>
      <c r="N105" s="13"/>
      <c r="S105" s="4" t="s">
        <v>201</v>
      </c>
      <c r="U105" s="13"/>
      <c r="V105" s="3" t="str">
        <f>", '"&amp;A105&amp;"': {megami: '"&amp;B105&amp;"'"&amp;IF(C105&lt;&gt;"", ", anotherID: '" &amp; C105 &amp; "', replace: '" &amp; D105 &amp; "'", "")&amp;", name: '"&amp;E105&amp;"', nameEn: '"&amp;SUBSTITUTE(G105, "'", "\'")&amp;"', ruby: '"&amp;F105&amp;"', baseType: '"&amp;VLOOKUP(H105,Sheet2!$A$1:$B$99,2,FALSE)&amp;"', types: ['"&amp;VLOOKUP(I105,Sheet2!$D$1:$E$99,2,FALSE)&amp;"'"&amp;IF(J105&lt;&gt;"",", '"&amp; VLOOKUP(J105,Sheet2!$D$1:$E$99,2,FALSE) &amp;"'","")&amp;"]"&amp;IF(K105&lt;&gt;"", ", range: '"&amp;K105&amp;"'", "")&amp;IF(M105&lt;&gt;"", ", damage: '"&amp;M105&amp;"'", "")&amp;IF(O105&lt;&gt;"", ", capacity: '"&amp;O105&amp;"'", "")&amp;IF(P105&lt;&gt;"", ", cost: '"&amp;P105&amp;"'", "")&amp;", text: '"&amp;SUBSTITUTE(S105, CHAR(10), "\n")&amp;"', textEn: '"&amp;SUBSTITUTE(SUBSTITUTE(T105, CHAR(10), "\n"), "'", "\'")&amp;"'"&amp;IF(Q105="○", ", sealable: true", "")&amp;IF(R105="○", ", removable: true", "")&amp;"}"</f>
        <v>, '09-chikage-o-n-4': {megami: 'chikage', name: '首切り', nameEn: '', ruby: 'くびきり', baseType: 'normal', types: ['attack', 'fullpower'], range: '0-3', damage: '2/3', text: '【攻撃後】相手の手札が2枚以上あるならば、相手は手札を1枚捨て札にする。', textEn: ''}</v>
      </c>
    </row>
    <row r="106" spans="1:22" x14ac:dyDescent="0.15">
      <c r="A106" s="4" t="s">
        <v>145</v>
      </c>
      <c r="B106" s="4" t="s">
        <v>153</v>
      </c>
      <c r="E106" s="4" t="s">
        <v>163</v>
      </c>
      <c r="F106" s="4" t="s">
        <v>181</v>
      </c>
      <c r="H106" s="4" t="s">
        <v>7</v>
      </c>
      <c r="I106" s="4" t="s">
        <v>23</v>
      </c>
      <c r="L106" s="13"/>
      <c r="N106" s="13"/>
      <c r="S106" s="4" t="s">
        <v>202</v>
      </c>
      <c r="U106" s="13"/>
      <c r="V106" s="3" t="str">
        <f>", '"&amp;A106&amp;"': {megami: '"&amp;B106&amp;"'"&amp;IF(C106&lt;&gt;"", ", anotherID: '" &amp; C106 &amp; "', replace: '" &amp; D106 &amp; "'", "")&amp;", name: '"&amp;E106&amp;"', nameEn: '"&amp;SUBSTITUTE(G106, "'", "\'")&amp;"', ruby: '"&amp;F106&amp;"', baseType: '"&amp;VLOOKUP(H106,Sheet2!$A$1:$B$99,2,FALSE)&amp;"', types: ['"&amp;VLOOKUP(I106,Sheet2!$D$1:$E$99,2,FALSE)&amp;"'"&amp;IF(J106&lt;&gt;"",", '"&amp; VLOOKUP(J106,Sheet2!$D$1:$E$99,2,FALSE) &amp;"'","")&amp;"]"&amp;IF(K106&lt;&gt;"", ", range: '"&amp;K106&amp;"'", "")&amp;IF(M106&lt;&gt;"", ", damage: '"&amp;M106&amp;"'", "")&amp;IF(O106&lt;&gt;"", ", capacity: '"&amp;O106&amp;"'", "")&amp;IF(P106&lt;&gt;"", ", cost: '"&amp;P106&amp;"'", "")&amp;", text: '"&amp;SUBSTITUTE(S106, CHAR(10), "\n")&amp;"', textEn: '"&amp;SUBSTITUTE(SUBSTITUTE(T106, CHAR(10), "\n"), "'", "\'")&amp;"'"&amp;IF(Q106="○", ", sealable: true", "")&amp;IF(R106="○", ", removable: true", "")&amp;"}"</f>
        <v>, '09-chikage-o-n-5': {megami: 'chikage', name: '毒霧', nameEn: '', ruby: 'どくぎり', baseType: 'normal', types: ['action'], text: '毒袋から「麻痺毒」「幻覚毒」「弛緩毒」のいずれか1枚を選び、そのカードを相手の手札に加える。', textEn: ''}</v>
      </c>
    </row>
    <row r="107" spans="1:22" ht="36" x14ac:dyDescent="0.15">
      <c r="A107" s="4" t="s">
        <v>146</v>
      </c>
      <c r="B107" s="4" t="s">
        <v>153</v>
      </c>
      <c r="E107" s="4" t="s">
        <v>164</v>
      </c>
      <c r="F107" s="4" t="s">
        <v>182</v>
      </c>
      <c r="H107" s="4" t="s">
        <v>7</v>
      </c>
      <c r="I107" s="4" t="s">
        <v>48</v>
      </c>
      <c r="L107" s="13"/>
      <c r="N107" s="13"/>
      <c r="O107" s="4" t="s">
        <v>90</v>
      </c>
      <c r="S107" s="5" t="s">
        <v>203</v>
      </c>
      <c r="T107" s="5"/>
      <c r="U107" s="13"/>
      <c r="V107" s="3" t="str">
        <f>", '"&amp;A107&amp;"': {megami: '"&amp;B107&amp;"'"&amp;IF(C107&lt;&gt;"", ", anotherID: '" &amp; C107 &amp; "', replace: '" &amp; D107 &amp; "'", "")&amp;", name: '"&amp;E107&amp;"', nameEn: '"&amp;SUBSTITUTE(G107, "'", "\'")&amp;"', ruby: '"&amp;F107&amp;"', baseType: '"&amp;VLOOKUP(H107,Sheet2!$A$1:$B$99,2,FALSE)&amp;"', types: ['"&amp;VLOOKUP(I107,Sheet2!$D$1:$E$99,2,FALSE)&amp;"'"&amp;IF(J107&lt;&gt;"",", '"&amp; VLOOKUP(J107,Sheet2!$D$1:$E$99,2,FALSE) &amp;"'","")&amp;"]"&amp;IF(K107&lt;&gt;"", ", range: '"&amp;K107&amp;"'", "")&amp;IF(M107&lt;&gt;"", ", damage: '"&amp;M107&amp;"'", "")&amp;IF(O107&lt;&gt;"", ", capacity: '"&amp;O107&amp;"'", "")&amp;IF(P107&lt;&gt;"", ", cost: '"&amp;P107&amp;"'", "")&amp;", text: '"&amp;SUBSTITUTE(S107, CHAR(10), "\n")&amp;"', textEn: '"&amp;SUBSTITUTE(SUBSTITUTE(T107, CHAR(10), "\n"), "'", "\'")&amp;"'"&amp;IF(Q107="○", ", sealable: true", "")&amp;IF(R107="○", ", removable: true", "")&amp;"}"</f>
        <v>, '09-chikage-o-n-6': {megami: 'chikage', name: '抜き足', nameEn: '', ruby: 'ぬきあし', baseType: 'normal', types: ['enhance'], capacity: '4', text: '隙 \n【展開中】現在の間合は2減少する。 \n(間合は0未満にならない)', textEn: ''}</v>
      </c>
    </row>
    <row r="108" spans="1:22" x14ac:dyDescent="0.15">
      <c r="A108" s="4" t="s">
        <v>147</v>
      </c>
      <c r="B108" s="4" t="s">
        <v>153</v>
      </c>
      <c r="E108" s="4" t="s">
        <v>165</v>
      </c>
      <c r="F108" s="4" t="s">
        <v>183</v>
      </c>
      <c r="H108" s="4" t="s">
        <v>7</v>
      </c>
      <c r="I108" s="4" t="s">
        <v>48</v>
      </c>
      <c r="L108" s="13"/>
      <c r="N108" s="13"/>
      <c r="O108" s="4" t="s">
        <v>55</v>
      </c>
      <c r="S108" s="4" t="s">
        <v>204</v>
      </c>
      <c r="U108" s="13"/>
      <c r="V108" s="3" t="str">
        <f>", '"&amp;A108&amp;"': {megami: '"&amp;B108&amp;"'"&amp;IF(C108&lt;&gt;"", ", anotherID: '" &amp; C108 &amp; "', replace: '" &amp; D108 &amp; "'", "")&amp;", name: '"&amp;E108&amp;"', nameEn: '"&amp;SUBSTITUTE(G108, "'", "\'")&amp;"', ruby: '"&amp;F108&amp;"', baseType: '"&amp;VLOOKUP(H108,Sheet2!$A$1:$B$99,2,FALSE)&amp;"', types: ['"&amp;VLOOKUP(I108,Sheet2!$D$1:$E$99,2,FALSE)&amp;"'"&amp;IF(J108&lt;&gt;"",", '"&amp; VLOOKUP(J108,Sheet2!$D$1:$E$99,2,FALSE) &amp;"'","")&amp;"]"&amp;IF(K108&lt;&gt;"", ", range: '"&amp;K108&amp;"'", "")&amp;IF(M108&lt;&gt;"", ", damage: '"&amp;M108&amp;"'", "")&amp;IF(O108&lt;&gt;"", ", capacity: '"&amp;O108&amp;"'", "")&amp;IF(P108&lt;&gt;"", ", cost: '"&amp;P108&amp;"'", "")&amp;", text: '"&amp;SUBSTITUTE(S108, CHAR(10), "\n")&amp;"', textEn: '"&amp;SUBSTITUTE(SUBSTITUTE(T108, CHAR(10), "\n"), "'", "\'")&amp;"'"&amp;IF(Q108="○", ", sealable: true", "")&amp;IF(R108="○", ", removable: true", "")&amp;"}"</f>
        <v>, '09-chikage-o-n-7': {megami: 'chikage', name: '泥濘', nameEn: '', ruby: 'でいねい', baseType: 'normal', types: ['enhance'], capacity: '2', text: '【展開中】相手は基本動作《後退》と《離脱》を行えない。', textEn: ''}</v>
      </c>
    </row>
    <row r="109" spans="1:22" x14ac:dyDescent="0.15">
      <c r="A109" s="4" t="s">
        <v>149</v>
      </c>
      <c r="B109" s="4" t="s">
        <v>153</v>
      </c>
      <c r="E109" s="4" t="s">
        <v>166</v>
      </c>
      <c r="F109" s="4" t="s">
        <v>184</v>
      </c>
      <c r="H109" s="4" t="s">
        <v>19</v>
      </c>
      <c r="I109" s="4" t="s">
        <v>23</v>
      </c>
      <c r="L109" s="13"/>
      <c r="N109" s="13"/>
      <c r="P109" s="4" t="s">
        <v>108</v>
      </c>
      <c r="S109" s="4" t="s">
        <v>205</v>
      </c>
      <c r="U109" s="13"/>
      <c r="V109" s="3" t="str">
        <f>", '"&amp;A109&amp;"': {megami: '"&amp;B109&amp;"'"&amp;IF(C109&lt;&gt;"", ", anotherID: '" &amp; C109 &amp; "', replace: '" &amp; D109 &amp; "'", "")&amp;", name: '"&amp;E109&amp;"', nameEn: '"&amp;SUBSTITUTE(G109, "'", "\'")&amp;"', ruby: '"&amp;F109&amp;"', baseType: '"&amp;VLOOKUP(H109,Sheet2!$A$1:$B$99,2,FALSE)&amp;"', types: ['"&amp;VLOOKUP(I109,Sheet2!$D$1:$E$99,2,FALSE)&amp;"'"&amp;IF(J109&lt;&gt;"",", '"&amp; VLOOKUP(J109,Sheet2!$D$1:$E$99,2,FALSE) &amp;"'","")&amp;"]"&amp;IF(K109&lt;&gt;"", ", range: '"&amp;K109&amp;"'", "")&amp;IF(M109&lt;&gt;"", ", damage: '"&amp;M109&amp;"'", "")&amp;IF(O109&lt;&gt;"", ", capacity: '"&amp;O109&amp;"'", "")&amp;IF(P109&lt;&gt;"", ", cost: '"&amp;P109&amp;"'", "")&amp;", text: '"&amp;SUBSTITUTE(S109, CHAR(10), "\n")&amp;"', textEn: '"&amp;SUBSTITUTE(SUBSTITUTE(T109, CHAR(10), "\n"), "'", "\'")&amp;"'"&amp;IF(Q109="○", ", sealable: true", "")&amp;IF(R109="○", ", removable: true", "")&amp;"}"</f>
        <v>, '09-chikage-o-s-1': {megami: 'chikage', name: '滅灯の魂毒', nameEn: '', ruby: 'ほろびのみたまどく', baseType: 'special', types: ['action'], cost: '3', text: '毒袋から「滅灯毒」を1枚を選び、そのカードを相手の山札の一番上に置く。', textEn: ''}</v>
      </c>
    </row>
    <row r="110" spans="1:22" x14ac:dyDescent="0.15">
      <c r="A110" s="4" t="s">
        <v>150</v>
      </c>
      <c r="B110" s="4" t="s">
        <v>153</v>
      </c>
      <c r="E110" s="4" t="s">
        <v>167</v>
      </c>
      <c r="F110" s="4" t="s">
        <v>185</v>
      </c>
      <c r="H110" s="4" t="s">
        <v>19</v>
      </c>
      <c r="I110" s="4" t="s">
        <v>48</v>
      </c>
      <c r="J110" s="4" t="s">
        <v>28</v>
      </c>
      <c r="L110" s="13"/>
      <c r="N110" s="13"/>
      <c r="O110" s="4" t="s">
        <v>78</v>
      </c>
      <c r="P110" s="4" t="s">
        <v>55</v>
      </c>
      <c r="S110" s="4" t="s">
        <v>206</v>
      </c>
      <c r="U110" s="13"/>
      <c r="V110" s="3" t="str">
        <f>", '"&amp;A110&amp;"': {megami: '"&amp;B110&amp;"'"&amp;IF(C110&lt;&gt;"", ", anotherID: '" &amp; C110 &amp; "', replace: '" &amp; D110 &amp; "'", "")&amp;", name: '"&amp;E110&amp;"', nameEn: '"&amp;SUBSTITUTE(G110, "'", "\'")&amp;"', ruby: '"&amp;F110&amp;"', baseType: '"&amp;VLOOKUP(H110,Sheet2!$A$1:$B$99,2,FALSE)&amp;"', types: ['"&amp;VLOOKUP(I110,Sheet2!$D$1:$E$99,2,FALSE)&amp;"'"&amp;IF(J110&lt;&gt;"",", '"&amp; VLOOKUP(J110,Sheet2!$D$1:$E$99,2,FALSE) &amp;"'","")&amp;"]"&amp;IF(K110&lt;&gt;"", ", range: '"&amp;K110&amp;"'", "")&amp;IF(M110&lt;&gt;"", ", damage: '"&amp;M110&amp;"'", "")&amp;IF(O110&lt;&gt;"", ", capacity: '"&amp;O110&amp;"'", "")&amp;IF(P110&lt;&gt;"", ", cost: '"&amp;P110&amp;"'", "")&amp;", text: '"&amp;SUBSTITUTE(S110, CHAR(10), "\n")&amp;"', textEn: '"&amp;SUBSTITUTE(SUBSTITUTE(T110, CHAR(10), "\n"), "'", "\'")&amp;"'"&amp;IF(Q110="○", ", sealable: true", "")&amp;IF(R110="○", ", removable: true", "")&amp;"}"</f>
        <v>, '09-chikage-o-s-2': {megami: 'chikage', name: '叛旗の纏毒', nameEn: '', ruby: 'はんきのまといどく', baseType: 'special', types: ['enhance', 'reaction'], capacity: '5', cost: '2', text: '【展開中】相手によるオーラへのダメージかライフへのダメージのどちらかが「-」である《攻撃》は打ち消される。', textEn: ''}</v>
      </c>
    </row>
    <row r="111" spans="1:22" x14ac:dyDescent="0.15">
      <c r="A111" s="4" t="s">
        <v>151</v>
      </c>
      <c r="B111" s="4" t="s">
        <v>153</v>
      </c>
      <c r="E111" s="4" t="s">
        <v>168</v>
      </c>
      <c r="F111" s="4" t="s">
        <v>186</v>
      </c>
      <c r="H111" s="4" t="s">
        <v>19</v>
      </c>
      <c r="I111" s="4" t="s">
        <v>8</v>
      </c>
      <c r="K111" s="4" t="s">
        <v>176</v>
      </c>
      <c r="L111" s="13"/>
      <c r="M111" s="2" t="s">
        <v>196</v>
      </c>
      <c r="N111" s="13"/>
      <c r="P111" s="4" t="s">
        <v>56</v>
      </c>
      <c r="S111" s="4" t="s">
        <v>399</v>
      </c>
      <c r="U111" s="13"/>
      <c r="V111" s="3" t="str">
        <f>", '"&amp;A111&amp;"': {megami: '"&amp;B111&amp;"'"&amp;IF(C111&lt;&gt;"", ", anotherID: '" &amp; C111 &amp; "', replace: '" &amp; D111 &amp; "'", "")&amp;", name: '"&amp;E111&amp;"', nameEn: '"&amp;SUBSTITUTE(G111, "'", "\'")&amp;"', ruby: '"&amp;F111&amp;"', baseType: '"&amp;VLOOKUP(H111,Sheet2!$A$1:$B$99,2,FALSE)&amp;"', types: ['"&amp;VLOOKUP(I111,Sheet2!$D$1:$E$99,2,FALSE)&amp;"'"&amp;IF(J111&lt;&gt;"",", '"&amp; VLOOKUP(J111,Sheet2!$D$1:$E$99,2,FALSE) &amp;"'","")&amp;"]"&amp;IF(K111&lt;&gt;"", ", range: '"&amp;K111&amp;"'", "")&amp;IF(M111&lt;&gt;"", ", damage: '"&amp;M111&amp;"'", "")&amp;IF(O111&lt;&gt;"", ", capacity: '"&amp;O111&amp;"'", "")&amp;IF(P111&lt;&gt;"", ", cost: '"&amp;P111&amp;"'", "")&amp;", text: '"&amp;SUBSTITUTE(S111, CHAR(10), "\n")&amp;"', textEn: '"&amp;SUBSTITUTE(SUBSTITUTE(T111, CHAR(10), "\n"), "'", "\'")&amp;"'"&amp;IF(Q111="○", ", sealable: true", "")&amp;IF(R111="○", ", removable: true", "")&amp;"}"</f>
        <v>, '09-chikage-o-s-3': {megami: 'chikage', name: '流転の霞毒', nameEn: '', ruby: 'るてんのかすみどく', baseType: 'special', types: ['attack'], range: '3-7', damage: '1/2', cost: '1', text: '【再起】相手の手札が2枚以上ある。', textEn: ''}</v>
      </c>
    </row>
    <row r="112" spans="1:22" ht="48" x14ac:dyDescent="0.15">
      <c r="A112" s="4" t="s">
        <v>152</v>
      </c>
      <c r="B112" s="4" t="s">
        <v>153</v>
      </c>
      <c r="E112" s="4" t="s">
        <v>169</v>
      </c>
      <c r="F112" s="4" t="s">
        <v>187</v>
      </c>
      <c r="H112" s="4" t="s">
        <v>19</v>
      </c>
      <c r="I112" s="4" t="s">
        <v>48</v>
      </c>
      <c r="J112" s="4" t="s">
        <v>31</v>
      </c>
      <c r="L112" s="13"/>
      <c r="N112" s="13"/>
      <c r="O112" s="4" t="s">
        <v>90</v>
      </c>
      <c r="P112" s="4" t="s">
        <v>78</v>
      </c>
      <c r="S112" s="5" t="s">
        <v>207</v>
      </c>
      <c r="T112" s="5"/>
      <c r="U112" s="13"/>
      <c r="V112" s="3" t="str">
        <f>", '"&amp;A112&amp;"': {megami: '"&amp;B112&amp;"'"&amp;IF(C112&lt;&gt;"", ", anotherID: '" &amp; C112 &amp; "', replace: '" &amp; D112 &amp; "'", "")&amp;", name: '"&amp;E112&amp;"', nameEn: '"&amp;SUBSTITUTE(G112, "'", "\'")&amp;"', ruby: '"&amp;F112&amp;"', baseType: '"&amp;VLOOKUP(H112,Sheet2!$A$1:$B$99,2,FALSE)&amp;"', types: ['"&amp;VLOOKUP(I112,Sheet2!$D$1:$E$99,2,FALSE)&amp;"'"&amp;IF(J112&lt;&gt;"",", '"&amp; VLOOKUP(J112,Sheet2!$D$1:$E$99,2,FALSE) &amp;"'","")&amp;"]"&amp;IF(K112&lt;&gt;"", ", range: '"&amp;K112&amp;"'", "")&amp;IF(M112&lt;&gt;"", ", damage: '"&amp;M112&amp;"'", "")&amp;IF(O112&lt;&gt;"", ", capacity: '"&amp;O112&amp;"'", "")&amp;IF(P112&lt;&gt;"", ", cost: '"&amp;P112&amp;"'", "")&amp;", text: '"&amp;SUBSTITUTE(S112, CHAR(10), "\n")&amp;"', textEn: '"&amp;SUBSTITUTE(SUBSTITUTE(T112, CHAR(10), "\n"), "'", "\'")&amp;"'"&amp;IF(Q112="○", ", sealable: true", "")&amp;IF(R112="○", ", removable: true", "")&amp;"}"</f>
        <v>, '09-chikage-o-s-4': {megami: 'chikage', name: '闇昏千影の生きる道', nameEn: '',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v>
      </c>
    </row>
    <row r="113" spans="1:22" ht="48" x14ac:dyDescent="0.15">
      <c r="A113" s="4" t="s">
        <v>154</v>
      </c>
      <c r="B113" s="4" t="s">
        <v>153</v>
      </c>
      <c r="E113" s="4" t="s">
        <v>170</v>
      </c>
      <c r="F113" s="4" t="s">
        <v>188</v>
      </c>
      <c r="H113" s="4" t="s">
        <v>192</v>
      </c>
      <c r="I113" s="4" t="s">
        <v>23</v>
      </c>
      <c r="L113" s="13"/>
      <c r="N113" s="13"/>
      <c r="S113" s="5" t="s">
        <v>208</v>
      </c>
      <c r="T113" s="5"/>
      <c r="U113" s="13"/>
      <c r="V113" s="3" t="str">
        <f>", '"&amp;A113&amp;"': {megami: '"&amp;B113&amp;"'"&amp;IF(C113&lt;&gt;"", ", anotherID: '" &amp; C113 &amp; "', replace: '" &amp; D113 &amp; "'", "")&amp;", name: '"&amp;E113&amp;"', nameEn: '"&amp;SUBSTITUTE(G113, "'", "\'")&amp;"', ruby: '"&amp;F113&amp;"', baseType: '"&amp;VLOOKUP(H113,Sheet2!$A$1:$B$99,2,FALSE)&amp;"', types: ['"&amp;VLOOKUP(I113,Sheet2!$D$1:$E$99,2,FALSE)&amp;"'"&amp;IF(J113&lt;&gt;"",", '"&amp; VLOOKUP(J113,Sheet2!$D$1:$E$99,2,FALSE) &amp;"'","")&amp;"]"&amp;IF(K113&lt;&gt;"", ", range: '"&amp;K113&amp;"'", "")&amp;IF(M113&lt;&gt;"", ", damage: '"&amp;M113&amp;"'", "")&amp;IF(O113&lt;&gt;"", ", capacity: '"&amp;O113&amp;"'", "")&amp;IF(P113&lt;&gt;"", ", cost: '"&amp;P113&amp;"'", "")&amp;", text: '"&amp;SUBSTITUTE(S113, CHAR(10), "\n")&amp;"', textEn: '"&amp;SUBSTITUTE(SUBSTITUTE(T113, CHAR(10), "\n"), "'", "\'")&amp;"'"&amp;IF(Q113="○", ", sealable: true", "")&amp;IF(R113="○", ", removable: true", "")&amp;"}"</f>
        <v>, '09-chikage-o-p-1': {megami: 'chikage', name: '麻痺毒', nameEn: '',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 textEn: ''}</v>
      </c>
    </row>
    <row r="114" spans="1:22" ht="36" x14ac:dyDescent="0.15">
      <c r="A114" s="4" t="s">
        <v>155</v>
      </c>
      <c r="B114" s="4" t="s">
        <v>153</v>
      </c>
      <c r="E114" s="4" t="s">
        <v>171</v>
      </c>
      <c r="F114" s="4" t="s">
        <v>189</v>
      </c>
      <c r="H114" s="4" t="s">
        <v>192</v>
      </c>
      <c r="I114" s="4" t="s">
        <v>23</v>
      </c>
      <c r="L114" s="13"/>
      <c r="N114" s="13"/>
      <c r="S114" s="5" t="s">
        <v>209</v>
      </c>
      <c r="T114" s="5"/>
      <c r="U114" s="13"/>
      <c r="V114" s="3" t="str">
        <f>", '"&amp;A114&amp;"': {megami: '"&amp;B114&amp;"'"&amp;IF(C114&lt;&gt;"", ", anotherID: '" &amp; C114 &amp; "', replace: '" &amp; D114 &amp; "'", "")&amp;", name: '"&amp;E114&amp;"', nameEn: '"&amp;SUBSTITUTE(G114, "'", "\'")&amp;"', ruby: '"&amp;F114&amp;"', baseType: '"&amp;VLOOKUP(H114,Sheet2!$A$1:$B$99,2,FALSE)&amp;"', types: ['"&amp;VLOOKUP(I114,Sheet2!$D$1:$E$99,2,FALSE)&amp;"'"&amp;IF(J114&lt;&gt;"",", '"&amp; VLOOKUP(J114,Sheet2!$D$1:$E$99,2,FALSE) &amp;"'","")&amp;"]"&amp;IF(K114&lt;&gt;"", ", range: '"&amp;K114&amp;"'", "")&amp;IF(M114&lt;&gt;"", ", damage: '"&amp;M114&amp;"'", "")&amp;IF(O114&lt;&gt;"", ", capacity: '"&amp;O114&amp;"'", "")&amp;IF(P114&lt;&gt;"", ", cost: '"&amp;P114&amp;"'", "")&amp;", text: '"&amp;SUBSTITUTE(S114, CHAR(10), "\n")&amp;"', textEn: '"&amp;SUBSTITUTE(SUBSTITUTE(T114, CHAR(10), "\n"), "'", "\'")&amp;"'"&amp;IF(Q114="○", ", sealable: true", "")&amp;IF(R114="○", ", removable: true", "")&amp;"}"</f>
        <v>, '09-chikage-o-p-2': {megami: 'chikage', name: '幻覚毒', nameEn: '', ruby: 'げんかくどく', baseType: 'extra', types: ['action'], text: '毒（このカードは伏せ札にできない） \nこのカードを相手の毒袋に戻す。 \n自フレア→ダスト：2', textEn: ''}</v>
      </c>
    </row>
    <row r="115" spans="1:22" ht="36" x14ac:dyDescent="0.15">
      <c r="A115" s="4" t="s">
        <v>156</v>
      </c>
      <c r="B115" s="4" t="s">
        <v>153</v>
      </c>
      <c r="E115" s="4" t="s">
        <v>172</v>
      </c>
      <c r="F115" s="4" t="s">
        <v>190</v>
      </c>
      <c r="H115" s="4" t="s">
        <v>192</v>
      </c>
      <c r="I115" s="4" t="s">
        <v>48</v>
      </c>
      <c r="L115" s="13"/>
      <c r="N115" s="13"/>
      <c r="O115" s="4" t="s">
        <v>108</v>
      </c>
      <c r="S115" s="5" t="s">
        <v>210</v>
      </c>
      <c r="T115" s="5"/>
      <c r="U115" s="13"/>
      <c r="V115" s="3" t="str">
        <f>", '"&amp;A115&amp;"': {megami: '"&amp;B115&amp;"'"&amp;IF(C115&lt;&gt;"", ", anotherID: '" &amp; C115 &amp; "', replace: '" &amp; D115 &amp; "'", "")&amp;", name: '"&amp;E115&amp;"', nameEn: '"&amp;SUBSTITUTE(G115, "'", "\'")&amp;"', ruby: '"&amp;F115&amp;"', baseType: '"&amp;VLOOKUP(H115,Sheet2!$A$1:$B$99,2,FALSE)&amp;"', types: ['"&amp;VLOOKUP(I115,Sheet2!$D$1:$E$99,2,FALSE)&amp;"'"&amp;IF(J115&lt;&gt;"",", '"&amp; VLOOKUP(J115,Sheet2!$D$1:$E$99,2,FALSE) &amp;"'","")&amp;"]"&amp;IF(K115&lt;&gt;"", ", range: '"&amp;K115&amp;"'", "")&amp;IF(M115&lt;&gt;"", ", damage: '"&amp;M115&amp;"'", "")&amp;IF(O115&lt;&gt;"", ", capacity: '"&amp;O115&amp;"'", "")&amp;IF(P115&lt;&gt;"", ", cost: '"&amp;P115&amp;"'", "")&amp;", text: '"&amp;SUBSTITUTE(S115, CHAR(10), "\n")&amp;"', textEn: '"&amp;SUBSTITUTE(SUBSTITUTE(T115, CHAR(10), "\n"), "'", "\'")&amp;"'"&amp;IF(Q115="○", ", sealable: true", "")&amp;IF(R115="○", ", removable: true", "")&amp;"}"</f>
        <v>, '09-chikage-o-p-3': {megami: 'chikage', name: '弛緩毒', nameEn: '', ruby: 'しかんどく', baseType: 'extra', types: ['enhance'], capacity: '3', text: '毒（このカードは伏せ札にできない） \n【展開中】あなたは《攻撃》カードを使用できない。 \n【破棄時】このカードを相手の毒袋に戻す。', textEn: ''}</v>
      </c>
    </row>
    <row r="116" spans="1:22" ht="24" x14ac:dyDescent="0.15">
      <c r="A116" s="4" t="s">
        <v>157</v>
      </c>
      <c r="B116" s="4" t="s">
        <v>153</v>
      </c>
      <c r="E116" s="4" t="s">
        <v>173</v>
      </c>
      <c r="F116" s="4" t="s">
        <v>191</v>
      </c>
      <c r="H116" s="4" t="s">
        <v>192</v>
      </c>
      <c r="I116" s="4" t="s">
        <v>23</v>
      </c>
      <c r="L116" s="13"/>
      <c r="N116" s="13"/>
      <c r="S116" s="5" t="s">
        <v>211</v>
      </c>
      <c r="T116" s="5"/>
      <c r="U116" s="13"/>
      <c r="V116" s="3" t="str">
        <f>", '"&amp;A116&amp;"': {megami: '"&amp;B116&amp;"'"&amp;IF(C116&lt;&gt;"", ", anotherID: '" &amp; C116 &amp; "', replace: '" &amp; D116 &amp; "'", "")&amp;", name: '"&amp;E116&amp;"', nameEn: '"&amp;SUBSTITUTE(G116, "'", "\'")&amp;"', ruby: '"&amp;F116&amp;"', baseType: '"&amp;VLOOKUP(H116,Sheet2!$A$1:$B$99,2,FALSE)&amp;"', types: ['"&amp;VLOOKUP(I116,Sheet2!$D$1:$E$99,2,FALSE)&amp;"'"&amp;IF(J116&lt;&gt;"",", '"&amp; VLOOKUP(J116,Sheet2!$D$1:$E$99,2,FALSE) &amp;"'","")&amp;"]"&amp;IF(K116&lt;&gt;"", ", range: '"&amp;K116&amp;"'", "")&amp;IF(M116&lt;&gt;"", ", damage: '"&amp;M116&amp;"'", "")&amp;IF(O116&lt;&gt;"", ", capacity: '"&amp;O116&amp;"'", "")&amp;IF(P116&lt;&gt;"", ", cost: '"&amp;P116&amp;"'", "")&amp;", text: '"&amp;SUBSTITUTE(S116, CHAR(10), "\n")&amp;"', textEn: '"&amp;SUBSTITUTE(SUBSTITUTE(T116, CHAR(10), "\n"), "'", "\'")&amp;"'"&amp;IF(Q116="○", ", sealable: true", "")&amp;IF(R116="○", ", removable: true", "")&amp;"}"</f>
        <v>, '09-chikage-o-p-4': {megami: 'chikage', name: '滅灯毒', nameEn: '', ruby: 'ほろびどく', baseType: 'extra', types: ['action'], text: '毒（このカードは伏せ札にできない） \n自オーラ→ダスト：3', textEn: ''}</v>
      </c>
    </row>
    <row r="117" spans="1:22" ht="24" x14ac:dyDescent="0.15">
      <c r="A117" s="4" t="s">
        <v>363</v>
      </c>
      <c r="B117" s="4" t="s">
        <v>362</v>
      </c>
      <c r="E117" s="4" t="s">
        <v>374</v>
      </c>
      <c r="H117" s="4" t="s">
        <v>7</v>
      </c>
      <c r="I117" s="4" t="s">
        <v>23</v>
      </c>
      <c r="L117" s="13"/>
      <c r="N117" s="13"/>
      <c r="S117" s="5" t="s">
        <v>557</v>
      </c>
      <c r="T117" s="5"/>
      <c r="U117" s="13"/>
      <c r="V117" s="3" t="str">
        <f>", '"&amp;A117&amp;"': {megami: '"&amp;B117&amp;"'"&amp;IF(C117&lt;&gt;"", ", anotherID: '" &amp; C117 &amp; "', replace: '" &amp; D117 &amp; "'", "")&amp;", name: '"&amp;E117&amp;"', nameEn: '"&amp;SUBSTITUTE(G117, "'", "\'")&amp;"', ruby: '"&amp;F117&amp;"', baseType: '"&amp;VLOOKUP(H117,Sheet2!$A$1:$B$99,2,FALSE)&amp;"', types: ['"&amp;VLOOKUP(I117,Sheet2!$D$1:$E$99,2,FALSE)&amp;"'"&amp;IF(J117&lt;&gt;"",", '"&amp; VLOOKUP(J117,Sheet2!$D$1:$E$99,2,FALSE) &amp;"'","")&amp;"]"&amp;IF(K117&lt;&gt;"", ", range: '"&amp;K117&amp;"'", "")&amp;IF(M117&lt;&gt;"", ", damage: '"&amp;M117&amp;"'", "")&amp;IF(O117&lt;&gt;"", ", capacity: '"&amp;O117&amp;"'", "")&amp;IF(P117&lt;&gt;"", ", cost: '"&amp;P117&amp;"'", "")&amp;", text: '"&amp;SUBSTITUTE(S117, CHAR(10), "\n")&amp;"', textEn: '"&amp;SUBSTITUTE(SUBSTITUTE(T117, CHAR(10), "\n"), "'", "\'")&amp;"'"&amp;IF(Q117="○", ", sealable: true", "")&amp;IF(R117="○", ", removable: true", "")&amp;"}"</f>
        <v>, '10-kururu-o-n-1': {megami: 'kururu', name: 'えれきてる', nameEn: '', ruby: '', baseType: 'normal', types: ['action'], text: '----\n&lt;行行行対対&gt; 相手のライフに1ダメージを与える。 ', textEn: ''}</v>
      </c>
    </row>
    <row r="118" spans="1:22" ht="48" x14ac:dyDescent="0.15">
      <c r="A118" s="4" t="s">
        <v>364</v>
      </c>
      <c r="B118" s="4" t="s">
        <v>362</v>
      </c>
      <c r="E118" s="4" t="s">
        <v>375</v>
      </c>
      <c r="H118" s="4" t="s">
        <v>7</v>
      </c>
      <c r="I118" s="4" t="s">
        <v>23</v>
      </c>
      <c r="L118" s="13"/>
      <c r="N118" s="13"/>
      <c r="S118" s="5" t="s">
        <v>558</v>
      </c>
      <c r="T118" s="5"/>
      <c r="U118" s="13"/>
      <c r="V118" s="3" t="str">
        <f>", '"&amp;A118&amp;"': {megami: '"&amp;B118&amp;"'"&amp;IF(C118&lt;&gt;"", ", anotherID: '" &amp; C118 &amp; "', replace: '" &amp; D118 &amp; "'", "")&amp;", name: '"&amp;E118&amp;"', nameEn: '"&amp;SUBSTITUTE(G118, "'", "\'")&amp;"', ruby: '"&amp;F118&amp;"', baseType: '"&amp;VLOOKUP(H118,Sheet2!$A$1:$B$99,2,FALSE)&amp;"', types: ['"&amp;VLOOKUP(I118,Sheet2!$D$1:$E$99,2,FALSE)&amp;"'"&amp;IF(J118&lt;&gt;"",", '"&amp; VLOOKUP(J118,Sheet2!$D$1:$E$99,2,FALSE) &amp;"'","")&amp;"]"&amp;IF(K118&lt;&gt;"", ", range: '"&amp;K118&amp;"'", "")&amp;IF(M118&lt;&gt;"", ", damage: '"&amp;M118&amp;"'", "")&amp;IF(O118&lt;&gt;"", ", capacity: '"&amp;O118&amp;"'", "")&amp;IF(P118&lt;&gt;"", ", cost: '"&amp;P118&amp;"'", "")&amp;", text: '"&amp;SUBSTITUTE(S118, CHAR(10), "\n")&amp;"', textEn: '"&amp;SUBSTITUTE(SUBSTITUTE(T118, CHAR(10), "\n"), "'", "\'")&amp;"'"&amp;IF(Q118="○", ", sealable: true", "")&amp;IF(R118="○", ", removable: true", "")&amp;"}"</f>
        <v>, '10-kururu-o-n-2': {megami: 'kururu', name: 'あくせらー', nameEn: '', ruby: '', baseType: 'normal', types: ['action'], text: '----\n&lt;行行付&gt; あなたの手札から《全力》カードを1枚選び、そのカードを使用してもよい。 \n(フェイズは終了しない) ', textEn: ''}</v>
      </c>
    </row>
    <row r="119" spans="1:22" ht="72" x14ac:dyDescent="0.15">
      <c r="A119" s="4" t="s">
        <v>365</v>
      </c>
      <c r="B119" s="4" t="s">
        <v>362</v>
      </c>
      <c r="E119" s="4" t="s">
        <v>376</v>
      </c>
      <c r="H119" s="4" t="s">
        <v>7</v>
      </c>
      <c r="I119" s="4" t="s">
        <v>23</v>
      </c>
      <c r="J119" s="4" t="s">
        <v>28</v>
      </c>
      <c r="L119" s="13"/>
      <c r="N119" s="13"/>
      <c r="S119" s="5" t="s">
        <v>392</v>
      </c>
      <c r="T119" s="5"/>
      <c r="U119" s="13"/>
      <c r="V119" s="3" t="str">
        <f>", '"&amp;A119&amp;"': {megami: '"&amp;B119&amp;"'"&amp;IF(C119&lt;&gt;"", ", anotherID: '" &amp; C119 &amp; "', replace: '" &amp; D119 &amp; "'", "")&amp;", name: '"&amp;E119&amp;"', nameEn: '"&amp;SUBSTITUTE(G119, "'", "\'")&amp;"', ruby: '"&amp;F119&amp;"', baseType: '"&amp;VLOOKUP(H119,Sheet2!$A$1:$B$99,2,FALSE)&amp;"', types: ['"&amp;VLOOKUP(I119,Sheet2!$D$1:$E$99,2,FALSE)&amp;"'"&amp;IF(J119&lt;&gt;"",", '"&amp; VLOOKUP(J119,Sheet2!$D$1:$E$99,2,FALSE) &amp;"'","")&amp;"]"&amp;IF(K119&lt;&gt;"", ", range: '"&amp;K119&amp;"'", "")&amp;IF(M119&lt;&gt;"", ", damage: '"&amp;M119&amp;"'", "")&amp;IF(O119&lt;&gt;"", ", capacity: '"&amp;O119&amp;"'", "")&amp;IF(P119&lt;&gt;"", ", cost: '"&amp;P119&amp;"'", "")&amp;", text: '"&amp;SUBSTITUTE(S119, CHAR(10), "\n")&amp;"', textEn: '"&amp;SUBSTITUTE(SUBSTITUTE(T119, CHAR(10), "\n"), "'", "\'")&amp;"'"&amp;IF(Q119="○", ", sealable: true", "")&amp;IF(R119="○", ", removable: true", "")&amp;"}"</f>
        <v>, '10-kururu-o-n-3': {megami: 'kururu', name: 'くるるーん', nameEn: '',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v>
      </c>
    </row>
    <row r="120" spans="1:22" ht="48" x14ac:dyDescent="0.15">
      <c r="A120" s="4" t="s">
        <v>366</v>
      </c>
      <c r="B120" s="4" t="s">
        <v>362</v>
      </c>
      <c r="E120" s="4" t="s">
        <v>377</v>
      </c>
      <c r="H120" s="4" t="s">
        <v>7</v>
      </c>
      <c r="I120" s="4" t="s">
        <v>23</v>
      </c>
      <c r="J120" s="4" t="s">
        <v>31</v>
      </c>
      <c r="L120" s="13"/>
      <c r="N120" s="13"/>
      <c r="S120" s="5" t="s">
        <v>552</v>
      </c>
      <c r="T120" s="5"/>
      <c r="U120" s="13"/>
      <c r="V120" s="3" t="str">
        <f>", '"&amp;A120&amp;"': {megami: '"&amp;B120&amp;"'"&amp;IF(C120&lt;&gt;"", ", anotherID: '" &amp; C120 &amp; "', replace: '" &amp; D120 &amp; "'", "")&amp;", name: '"&amp;E120&amp;"', nameEn: '"&amp;SUBSTITUTE(G120, "'", "\'")&amp;"', ruby: '"&amp;F120&amp;"', baseType: '"&amp;VLOOKUP(H120,Sheet2!$A$1:$B$99,2,FALSE)&amp;"', types: ['"&amp;VLOOKUP(I120,Sheet2!$D$1:$E$99,2,FALSE)&amp;"'"&amp;IF(J120&lt;&gt;"",", '"&amp; VLOOKUP(J120,Sheet2!$D$1:$E$99,2,FALSE) &amp;"'","")&amp;"]"&amp;IF(K120&lt;&gt;"", ", range: '"&amp;K120&amp;"'", "")&amp;IF(M120&lt;&gt;"", ", damage: '"&amp;M120&amp;"'", "")&amp;IF(O120&lt;&gt;"", ", capacity: '"&amp;O120&amp;"'", "")&amp;IF(P120&lt;&gt;"", ", cost: '"&amp;P120&amp;"'", "")&amp;", text: '"&amp;SUBSTITUTE(S120, CHAR(10), "\n")&amp;"', textEn: '"&amp;SUBSTITUTE(SUBSTITUTE(T120, CHAR(10), "\n"), "'", "\'")&amp;"'"&amp;IF(Q120="○", ", sealable: true", "")&amp;IF(R120="○", ", removable: true", "")&amp;"}"</f>
        <v>, '10-kururu-o-n-4': {megami: 'kururu', name: 'とるねーど', nameEn: '', ruby: '', baseType: 'normal', types: ['action', 'fullpower'], text: '----\n&lt;攻攻&gt; 相手のオーラに5ダメージを与える。 \n----\n&lt;付付&gt; 相手のライフに1ダメージを与える。', textEn: ''}</v>
      </c>
    </row>
    <row r="121" spans="1:22" ht="60" x14ac:dyDescent="0.15">
      <c r="A121" s="4" t="s">
        <v>367</v>
      </c>
      <c r="B121" s="4" t="s">
        <v>362</v>
      </c>
      <c r="E121" s="4" t="s">
        <v>378</v>
      </c>
      <c r="H121" s="4" t="s">
        <v>7</v>
      </c>
      <c r="I121" s="4" t="s">
        <v>23</v>
      </c>
      <c r="J121" s="4" t="s">
        <v>31</v>
      </c>
      <c r="L121" s="13"/>
      <c r="N121" s="13"/>
      <c r="S121" s="5" t="s">
        <v>553</v>
      </c>
      <c r="T121" s="5"/>
      <c r="U121" s="13"/>
      <c r="V121" s="3" t="str">
        <f>", '"&amp;A121&amp;"': {megami: '"&amp;B121&amp;"'"&amp;IF(C121&lt;&gt;"", ", anotherID: '" &amp; C121 &amp; "', replace: '" &amp; D121 &amp; "'", "")&amp;", name: '"&amp;E121&amp;"', nameEn: '"&amp;SUBSTITUTE(G121, "'", "\'")&amp;"', ruby: '"&amp;F121&amp;"', baseType: '"&amp;VLOOKUP(H121,Sheet2!$A$1:$B$99,2,FALSE)&amp;"', types: ['"&amp;VLOOKUP(I121,Sheet2!$D$1:$E$99,2,FALSE)&amp;"'"&amp;IF(J121&lt;&gt;"",", '"&amp; VLOOKUP(J121,Sheet2!$D$1:$E$99,2,FALSE) &amp;"'","")&amp;"]"&amp;IF(K121&lt;&gt;"", ", range: '"&amp;K121&amp;"'", "")&amp;IF(M121&lt;&gt;"", ", damage: '"&amp;M121&amp;"'", "")&amp;IF(O121&lt;&gt;"", ", capacity: '"&amp;O121&amp;"'", "")&amp;IF(P121&lt;&gt;"", ", cost: '"&amp;P121&amp;"'", "")&amp;", text: '"&amp;SUBSTITUTE(S121, CHAR(10), "\n")&amp;"', textEn: '"&amp;SUBSTITUTE(SUBSTITUTE(T121, CHAR(10), "\n"), "'", "\'")&amp;"'"&amp;IF(Q121="○", ", sealable: true", "")&amp;IF(R121="○", ", removable: true", "")&amp;"}"</f>
        <v>, '10-kururu-o-n-5': {megami: 'kururu', name: 'りげいなー', nameEn: '', ruby: '', baseType: 'normal', types: ['action', 'fullpower'], text: '----\n&lt;攻対&gt; あなたの使用済の切札を1枚選んでもよい。そのカードを消費を支払わずに使用する。(《全力》カードでもよい) \n----\nあなたの集中力は0になる。', textEn: ''}</v>
      </c>
    </row>
    <row r="122" spans="1:22" ht="24" x14ac:dyDescent="0.15">
      <c r="A122" s="4" t="s">
        <v>368</v>
      </c>
      <c r="B122" s="4" t="s">
        <v>362</v>
      </c>
      <c r="E122" s="4" t="s">
        <v>379</v>
      </c>
      <c r="H122" s="4" t="s">
        <v>7</v>
      </c>
      <c r="I122" s="4" t="s">
        <v>48</v>
      </c>
      <c r="L122" s="13"/>
      <c r="N122" s="13"/>
      <c r="O122" s="4" t="s">
        <v>108</v>
      </c>
      <c r="S122" s="5" t="s">
        <v>394</v>
      </c>
      <c r="T122" s="5"/>
      <c r="U122" s="13"/>
      <c r="V122" s="3" t="str">
        <f>", '"&amp;A122&amp;"': {megami: '"&amp;B122&amp;"'"&amp;IF(C122&lt;&gt;"", ", anotherID: '" &amp; C122 &amp; "', replace: '" &amp; D122 &amp; "'", "")&amp;", name: '"&amp;E122&amp;"', nameEn: '"&amp;SUBSTITUTE(G122, "'", "\'")&amp;"', ruby: '"&amp;F122&amp;"', baseType: '"&amp;VLOOKUP(H122,Sheet2!$A$1:$B$99,2,FALSE)&amp;"', types: ['"&amp;VLOOKUP(I122,Sheet2!$D$1:$E$99,2,FALSE)&amp;"'"&amp;IF(J122&lt;&gt;"",", '"&amp; VLOOKUP(J122,Sheet2!$D$1:$E$99,2,FALSE) &amp;"'","")&amp;"]"&amp;IF(K122&lt;&gt;"", ", range: '"&amp;K122&amp;"'", "")&amp;IF(M122&lt;&gt;"", ", damage: '"&amp;M122&amp;"'", "")&amp;IF(O122&lt;&gt;"", ", capacity: '"&amp;O122&amp;"'", "")&amp;IF(P122&lt;&gt;"", ", cost: '"&amp;P122&amp;"'", "")&amp;", text: '"&amp;SUBSTITUTE(S122, CHAR(10), "\n")&amp;"', textEn: '"&amp;SUBSTITUTE(SUBSTITUTE(T122, CHAR(10), "\n"), "'", "\'")&amp;"'"&amp;IF(Q122="○", ", sealable: true", "")&amp;IF(R122="○", ", removable: true", "")&amp;"}"</f>
        <v>, '10-kururu-o-n-6': {megami: 'kururu', name: 'もじゅるー', nameEn: '', ruby: '', baseType: 'normal', types: ['enhance'], capacity: '3', text: '【展開中】あなたが《行動》カードを使用した時、その解決後に基本動作を1回行ってもよい。', textEn: ''}</v>
      </c>
    </row>
    <row r="123" spans="1:22" ht="60" x14ac:dyDescent="0.15">
      <c r="A123" s="4" t="s">
        <v>369</v>
      </c>
      <c r="B123" s="4" t="s">
        <v>362</v>
      </c>
      <c r="E123" s="4" t="s">
        <v>380</v>
      </c>
      <c r="H123" s="4" t="s">
        <v>7</v>
      </c>
      <c r="I123" s="4" t="s">
        <v>48</v>
      </c>
      <c r="L123" s="13"/>
      <c r="N123" s="13"/>
      <c r="O123" s="4" t="s">
        <v>221</v>
      </c>
      <c r="S123" s="5" t="s">
        <v>554</v>
      </c>
      <c r="T123" s="5"/>
      <c r="U123" s="13"/>
      <c r="V123" s="3" t="str">
        <f>", '"&amp;A123&amp;"': {megami: '"&amp;B123&amp;"'"&amp;IF(C123&lt;&gt;"", ", anotherID: '" &amp; C123 &amp; "', replace: '" &amp; D123 &amp; "'", "")&amp;", name: '"&amp;E123&amp;"', nameEn: '"&amp;SUBSTITUTE(G123, "'", "\'")&amp;"', ruby: '"&amp;F123&amp;"', baseType: '"&amp;VLOOKUP(H123,Sheet2!$A$1:$B$99,2,FALSE)&amp;"', types: ['"&amp;VLOOKUP(I123,Sheet2!$D$1:$E$99,2,FALSE)&amp;"'"&amp;IF(J123&lt;&gt;"",", '"&amp; VLOOKUP(J123,Sheet2!$D$1:$E$99,2,FALSE) &amp;"'","")&amp;"]"&amp;IF(K123&lt;&gt;"", ", range: '"&amp;K123&amp;"'", "")&amp;IF(M123&lt;&gt;"", ", damage: '"&amp;M123&amp;"'", "")&amp;IF(O123&lt;&gt;"", ", capacity: '"&amp;O123&amp;"'", "")&amp;IF(P123&lt;&gt;"", ", cost: '"&amp;P123&amp;"'", "")&amp;", text: '"&amp;SUBSTITUTE(S123, CHAR(10), "\n")&amp;"', textEn: '"&amp;SUBSTITUTE(SUBSTITUTE(T123, CHAR(10), "\n"), "'", "\'")&amp;"'"&amp;IF(Q123="○", ", sealable: true", "")&amp;IF(R123="○", ", removable: true", "")&amp;"}"</f>
        <v>, '10-kururu-o-n-7': {megami: 'kururu', name: 'りふれくた', nameEn: '', ruby: '', baseType: 'normal', types: ['enhance'], capacity: '0', text: '----\n&lt;攻対&gt; 【展開時】このカードの上に桜花結晶を4個ダストから置く。 \n----\n【展開中】各ターンにおける相手の2回目の《攻撃》は打ち消される。\n', textEn: ''}</v>
      </c>
    </row>
    <row r="124" spans="1:22" ht="36" x14ac:dyDescent="0.15">
      <c r="A124" s="4" t="s">
        <v>370</v>
      </c>
      <c r="B124" s="4" t="s">
        <v>362</v>
      </c>
      <c r="E124" s="4" t="s">
        <v>381</v>
      </c>
      <c r="H124" s="4" t="s">
        <v>19</v>
      </c>
      <c r="I124" s="4" t="s">
        <v>23</v>
      </c>
      <c r="J124" s="4" t="s">
        <v>28</v>
      </c>
      <c r="L124" s="13"/>
      <c r="N124" s="13"/>
      <c r="P124" s="4" t="s">
        <v>55</v>
      </c>
      <c r="S124" s="5" t="s">
        <v>393</v>
      </c>
      <c r="T124" s="5"/>
      <c r="U124" s="13"/>
      <c r="V124" s="3" t="str">
        <f>", '"&amp;A124&amp;"': {megami: '"&amp;B124&amp;"'"&amp;IF(C124&lt;&gt;"", ", anotherID: '" &amp; C124 &amp; "', replace: '" &amp; D124 &amp; "'", "")&amp;", name: '"&amp;E124&amp;"', nameEn: '"&amp;SUBSTITUTE(G124, "'", "\'")&amp;"', ruby: '"&amp;F124&amp;"', baseType: '"&amp;VLOOKUP(H124,Sheet2!$A$1:$B$99,2,FALSE)&amp;"', types: ['"&amp;VLOOKUP(I124,Sheet2!$D$1:$E$99,2,FALSE)&amp;"'"&amp;IF(J124&lt;&gt;"",", '"&amp; VLOOKUP(J124,Sheet2!$D$1:$E$99,2,FALSE) &amp;"'","")&amp;"]"&amp;IF(K124&lt;&gt;"", ", range: '"&amp;K124&amp;"'", "")&amp;IF(M124&lt;&gt;"", ", damage: '"&amp;M124&amp;"'", "")&amp;IF(O124&lt;&gt;"", ", capacity: '"&amp;O124&amp;"'", "")&amp;IF(P124&lt;&gt;"", ", cost: '"&amp;P124&amp;"'", "")&amp;", text: '"&amp;SUBSTITUTE(S124, CHAR(10), "\n")&amp;"', textEn: '"&amp;SUBSTITUTE(SUBSTITUTE(T124, CHAR(10), "\n"), "'", "\'")&amp;"'"&amp;IF(Q124="○", ", sealable: true", "")&amp;IF(R124="○", ", removable: true", "")&amp;"}"</f>
        <v>, '10-kururu-o-s-1': {megami: 'kururu', name: 'どれーんでびる', nameEn: '', ruby: '', baseType: 'special', types: ['action', 'reaction'], cost: '2', text: '相オーラ→自オーラ：1 \n【使用済】あなたの使用済の切札が未使用に戻った時、このカードを消費を支払わずに使用してもよい。', textEn: ''}</v>
      </c>
    </row>
    <row r="125" spans="1:22" ht="84" x14ac:dyDescent="0.15">
      <c r="A125" s="4" t="s">
        <v>371</v>
      </c>
      <c r="B125" s="4" t="s">
        <v>362</v>
      </c>
      <c r="E125" s="4" t="s">
        <v>382</v>
      </c>
      <c r="H125" s="4" t="s">
        <v>19</v>
      </c>
      <c r="I125" s="4" t="s">
        <v>23</v>
      </c>
      <c r="L125" s="13"/>
      <c r="N125" s="13"/>
      <c r="P125" s="4" t="s">
        <v>90</v>
      </c>
      <c r="S125" s="5" t="s">
        <v>555</v>
      </c>
      <c r="T125" s="5"/>
      <c r="U125" s="13"/>
      <c r="V125" s="3" t="str">
        <f>", '"&amp;A125&amp;"': {megami: '"&amp;B125&amp;"'"&amp;IF(C125&lt;&gt;"", ", anotherID: '" &amp; C125 &amp; "', replace: '" &amp; D125 &amp; "'", "")&amp;", name: '"&amp;E125&amp;"', nameEn: '"&amp;SUBSTITUTE(G125, "'", "\'")&amp;"', ruby: '"&amp;F125&amp;"', baseType: '"&amp;VLOOKUP(H125,Sheet2!$A$1:$B$99,2,FALSE)&amp;"', types: ['"&amp;VLOOKUP(I125,Sheet2!$D$1:$E$99,2,FALSE)&amp;"'"&amp;IF(J125&lt;&gt;"",", '"&amp; VLOOKUP(J125,Sheet2!$D$1:$E$99,2,FALSE) &amp;"'","")&amp;"]"&amp;IF(K125&lt;&gt;"", ", range: '"&amp;K125&amp;"'", "")&amp;IF(M125&lt;&gt;"", ", damage: '"&amp;M125&amp;"'", "")&amp;IF(O125&lt;&gt;"", ", capacity: '"&amp;O125&amp;"'", "")&amp;IF(P125&lt;&gt;"", ", cost: '"&amp;P125&amp;"'", "")&amp;", text: '"&amp;SUBSTITUTE(S125, CHAR(10), "\n")&amp;"', textEn: '"&amp;SUBSTITUTE(SUBSTITUTE(T125, CHAR(10), "\n"), "'", "\'")&amp;"'"&amp;IF(Q125="○", ", sealable: true", "")&amp;IF(R125="○", ", removable: true", "")&amp;"}"</f>
        <v>, '10-kururu-o-s-2': {megami: 'kururu', name: 'びっぐごーれむ', nameEn: '',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v>
      </c>
    </row>
    <row r="126" spans="1:22" ht="60" x14ac:dyDescent="0.15">
      <c r="A126" s="4" t="s">
        <v>372</v>
      </c>
      <c r="B126" s="4" t="s">
        <v>362</v>
      </c>
      <c r="E126" s="4" t="s">
        <v>383</v>
      </c>
      <c r="H126" s="4" t="s">
        <v>19</v>
      </c>
      <c r="I126" s="4" t="s">
        <v>23</v>
      </c>
      <c r="L126" s="13"/>
      <c r="N126" s="13"/>
      <c r="P126" s="4" t="s">
        <v>56</v>
      </c>
      <c r="Q126" s="4" t="s">
        <v>295</v>
      </c>
      <c r="S126" s="5" t="s">
        <v>400</v>
      </c>
      <c r="T126" s="5"/>
      <c r="U126" s="13"/>
      <c r="V126" s="3" t="str">
        <f>", '"&amp;A126&amp;"': {megami: '"&amp;B126&amp;"'"&amp;IF(C126&lt;&gt;"", ", anotherID: '" &amp; C126 &amp; "', replace: '" &amp; D126 &amp; "'", "")&amp;", name: '"&amp;E126&amp;"', nameEn: '"&amp;SUBSTITUTE(G126, "'", "\'")&amp;"', ruby: '"&amp;F126&amp;"', baseType: '"&amp;VLOOKUP(H126,Sheet2!$A$1:$B$99,2,FALSE)&amp;"', types: ['"&amp;VLOOKUP(I126,Sheet2!$D$1:$E$99,2,FALSE)&amp;"'"&amp;IF(J126&lt;&gt;"",", '"&amp; VLOOKUP(J126,Sheet2!$D$1:$E$99,2,FALSE) &amp;"'","")&amp;"]"&amp;IF(K126&lt;&gt;"", ", range: '"&amp;K126&amp;"'", "")&amp;IF(M126&lt;&gt;"", ", damage: '"&amp;M126&amp;"'", "")&amp;IF(O126&lt;&gt;"", ", capacity: '"&amp;O126&amp;"'", "")&amp;IF(P126&lt;&gt;"", ", cost: '"&amp;P126&amp;"'", "")&amp;", text: '"&amp;SUBSTITUTE(S126, CHAR(10), "\n")&amp;"', textEn: '"&amp;SUBSTITUTE(SUBSTITUTE(T126, CHAR(10), "\n"), "'", "\'")&amp;"'"&amp;IF(Q126="○", ", sealable: true", "")&amp;IF(R126="○", ", removable: true", "")&amp;"}"</f>
        <v>, '10-kururu-o-s-3': {megami: 'kururu', name: 'いんだすとりあ', nameEn: '',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 sealable: true}</v>
      </c>
    </row>
    <row r="127" spans="1:22" ht="72" x14ac:dyDescent="0.15">
      <c r="A127" s="4" t="s">
        <v>373</v>
      </c>
      <c r="B127" s="4" t="s">
        <v>362</v>
      </c>
      <c r="E127" s="4" t="s">
        <v>560</v>
      </c>
      <c r="F127" s="4" t="s">
        <v>559</v>
      </c>
      <c r="H127" s="4" t="s">
        <v>19</v>
      </c>
      <c r="I127" s="4" t="s">
        <v>23</v>
      </c>
      <c r="L127" s="13"/>
      <c r="N127" s="13"/>
      <c r="P127" s="4" t="s">
        <v>108</v>
      </c>
      <c r="R127" s="4" t="s">
        <v>295</v>
      </c>
      <c r="S127" s="5" t="s">
        <v>556</v>
      </c>
      <c r="T127" s="5"/>
      <c r="U127" s="13"/>
      <c r="V127" s="3" t="str">
        <f>", '"&amp;A127&amp;"': {megami: '"&amp;B127&amp;"'"&amp;IF(C127&lt;&gt;"", ", anotherID: '" &amp; C127 &amp; "', replace: '" &amp; D127 &amp; "'", "")&amp;", name: '"&amp;E127&amp;"', nameEn: '"&amp;SUBSTITUTE(G127, "'", "\'")&amp;"', ruby: '"&amp;F127&amp;"', baseType: '"&amp;VLOOKUP(H127,Sheet2!$A$1:$B$99,2,FALSE)&amp;"', types: ['"&amp;VLOOKUP(I127,Sheet2!$D$1:$E$99,2,FALSE)&amp;"'"&amp;IF(J127&lt;&gt;"",", '"&amp; VLOOKUP(J127,Sheet2!$D$1:$E$99,2,FALSE) &amp;"'","")&amp;"]"&amp;IF(K127&lt;&gt;"", ", range: '"&amp;K127&amp;"'", "")&amp;IF(M127&lt;&gt;"", ", damage: '"&amp;M127&amp;"'", "")&amp;IF(O127&lt;&gt;"", ", capacity: '"&amp;O127&amp;"'", "")&amp;IF(P127&lt;&gt;"", ", cost: '"&amp;P127&amp;"'", "")&amp;", text: '"&amp;SUBSTITUTE(S127, CHAR(10), "\n")&amp;"', textEn: '"&amp;SUBSTITUTE(SUBSTITUTE(T127, CHAR(10), "\n"), "'", "\'")&amp;"'"&amp;IF(Q127="○", ", sealable: true", "")&amp;IF(R127="○", ", removable: true", "")&amp;"}"</f>
        <v>, '10-kururu-o-s-4': {megami: 'kururu', name: '神渉装置:枢式', nameEn: '',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 removable: true}</v>
      </c>
    </row>
    <row r="128" spans="1:22" ht="48" x14ac:dyDescent="0.15">
      <c r="A128" s="4" t="s">
        <v>384</v>
      </c>
      <c r="B128" s="4" t="s">
        <v>362</v>
      </c>
      <c r="E128" s="4" t="s">
        <v>385</v>
      </c>
      <c r="H128" s="4" t="s">
        <v>192</v>
      </c>
      <c r="I128" s="4" t="s">
        <v>386</v>
      </c>
      <c r="L128" s="13"/>
      <c r="N128" s="13"/>
      <c r="S128" s="5" t="s">
        <v>395</v>
      </c>
      <c r="T128" s="5"/>
      <c r="U128" s="13"/>
      <c r="V128" s="3" t="str">
        <f>", '"&amp;A128&amp;"': {megami: '"&amp;B128&amp;"'"&amp;IF(C128&lt;&gt;"", ", anotherID: '" &amp; C128 &amp; "', replace: '" &amp; D128 &amp; "'", "")&amp;", name: '"&amp;E128&amp;"', nameEn: '"&amp;SUBSTITUTE(G128, "'", "\'")&amp;"', ruby: '"&amp;F128&amp;"', baseType: '"&amp;VLOOKUP(H128,Sheet2!$A$1:$B$99,2,FALSE)&amp;"', types: ['"&amp;VLOOKUP(I128,Sheet2!$D$1:$E$99,2,FALSE)&amp;"'"&amp;IF(J128&lt;&gt;"",", '"&amp; VLOOKUP(J128,Sheet2!$D$1:$E$99,2,FALSE) &amp;"'","")&amp;"]"&amp;IF(K128&lt;&gt;"", ", range: '"&amp;K128&amp;"'", "")&amp;IF(M128&lt;&gt;"", ", damage: '"&amp;M128&amp;"'", "")&amp;IF(O128&lt;&gt;"", ", capacity: '"&amp;O128&amp;"'", "")&amp;IF(P128&lt;&gt;"", ", cost: '"&amp;P128&amp;"'", "")&amp;", text: '"&amp;SUBSTITUTE(S128, CHAR(10), "\n")&amp;"', textEn: '"&amp;SUBSTITUTE(SUBSTITUTE(T128, CHAR(10), "\n"), "'", "\'")&amp;"'"&amp;IF(Q128="○", ", sealable: true", "")&amp;IF(R128="○", ", removable: true", "")&amp;"}"</f>
        <v>, '10-kururu-o-s-3-ex1': {megami: 'kururu', name: 'でゅーぷりぎあ', nameEn: '',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v>
      </c>
    </row>
    <row r="129" spans="1:22" x14ac:dyDescent="0.15">
      <c r="A129" s="4" t="s">
        <v>402</v>
      </c>
      <c r="B129" s="4" t="s">
        <v>401</v>
      </c>
      <c r="E129" s="4" t="s">
        <v>499</v>
      </c>
      <c r="F129" s="4" t="s">
        <v>510</v>
      </c>
      <c r="H129" s="4" t="s">
        <v>7</v>
      </c>
      <c r="I129" s="4" t="s">
        <v>8</v>
      </c>
      <c r="K129" s="4" t="s">
        <v>219</v>
      </c>
      <c r="L129" s="13"/>
      <c r="M129" s="10" t="s">
        <v>498</v>
      </c>
      <c r="N129" s="13"/>
      <c r="S129" s="4" t="s">
        <v>523</v>
      </c>
      <c r="U129" s="13"/>
      <c r="V129" s="3" t="str">
        <f>", '"&amp;A129&amp;"': {megami: '"&amp;B129&amp;"'"&amp;IF(C129&lt;&gt;"", ", anotherID: '" &amp; C129 &amp; "', replace: '" &amp; D129 &amp; "'", "")&amp;", name: '"&amp;E129&amp;"', nameEn: '"&amp;SUBSTITUTE(G129, "'", "\'")&amp;"', ruby: '"&amp;F129&amp;"', baseType: '"&amp;VLOOKUP(H129,Sheet2!$A$1:$B$99,2,FALSE)&amp;"', types: ['"&amp;VLOOKUP(I129,Sheet2!$D$1:$E$99,2,FALSE)&amp;"'"&amp;IF(J129&lt;&gt;"",", '"&amp; VLOOKUP(J129,Sheet2!$D$1:$E$99,2,FALSE) &amp;"'","")&amp;"]"&amp;IF(K129&lt;&gt;"", ", range: '"&amp;K129&amp;"'", "")&amp;IF(M129&lt;&gt;"", ", damage: '"&amp;M129&amp;"'", "")&amp;IF(O129&lt;&gt;"", ", capacity: '"&amp;O129&amp;"'", "")&amp;IF(P129&lt;&gt;"", ", cost: '"&amp;P129&amp;"'", "")&amp;", text: '"&amp;SUBSTITUTE(S129, CHAR(10), "\n")&amp;"', textEn: '"&amp;SUBSTITUTE(SUBSTITUTE(T129, CHAR(10), "\n"), "'", "\'")&amp;"'"&amp;IF(Q129="○", ", sealable: true", "")&amp;IF(R129="○", ", removable: true", "")&amp;"}"</f>
        <v>, '11-thallya-o-n-1': {megami: 'thallya', name: 'Burning Steam', nameEn: '', ruby: 'バーニングスチーム', baseType: 'normal', types: ['attack'], range: '3-5', damage: '2/1', text: '【攻撃後】騎動を行う。', textEn: ''}</v>
      </c>
    </row>
    <row r="130" spans="1:22" ht="24" x14ac:dyDescent="0.15">
      <c r="A130" s="4" t="s">
        <v>403</v>
      </c>
      <c r="B130" s="4" t="s">
        <v>401</v>
      </c>
      <c r="E130" s="4" t="s">
        <v>500</v>
      </c>
      <c r="F130" s="4" t="s">
        <v>511</v>
      </c>
      <c r="H130" s="4" t="s">
        <v>7</v>
      </c>
      <c r="I130" s="4" t="s">
        <v>8</v>
      </c>
      <c r="K130" s="4" t="s">
        <v>175</v>
      </c>
      <c r="L130" s="13"/>
      <c r="M130" s="10" t="s">
        <v>496</v>
      </c>
      <c r="N130" s="13"/>
      <c r="S130" s="5" t="s">
        <v>524</v>
      </c>
      <c r="T130" s="5"/>
      <c r="U130" s="13"/>
      <c r="V130" s="3" t="str">
        <f>", '"&amp;A130&amp;"': {megami: '"&amp;B130&amp;"'"&amp;IF(C130&lt;&gt;"", ", anotherID: '" &amp; C130 &amp; "', replace: '" &amp; D130 &amp; "'", "")&amp;", name: '"&amp;E130&amp;"', nameEn: '"&amp;SUBSTITUTE(G130, "'", "\'")&amp;"', ruby: '"&amp;F130&amp;"', baseType: '"&amp;VLOOKUP(H130,Sheet2!$A$1:$B$99,2,FALSE)&amp;"', types: ['"&amp;VLOOKUP(I130,Sheet2!$D$1:$E$99,2,FALSE)&amp;"'"&amp;IF(J130&lt;&gt;"",", '"&amp; VLOOKUP(J130,Sheet2!$D$1:$E$99,2,FALSE) &amp;"'","")&amp;"]"&amp;IF(K130&lt;&gt;"", ", range: '"&amp;K130&amp;"'", "")&amp;IF(M130&lt;&gt;"", ", damage: '"&amp;M130&amp;"'", "")&amp;IF(O130&lt;&gt;"", ", capacity: '"&amp;O130&amp;"'", "")&amp;IF(P130&lt;&gt;"", ", cost: '"&amp;P130&amp;"'", "")&amp;", text: '"&amp;SUBSTITUTE(S130, CHAR(10), "\n")&amp;"', textEn: '"&amp;SUBSTITUTE(SUBSTITUTE(T130, CHAR(10), "\n"), "'", "\'")&amp;"'"&amp;IF(Q130="○", ", sealable: true", "")&amp;IF(R130="○", ", removable: true", "")&amp;"}"</f>
        <v>, '11-thallya-o-n-2': {megami: 'thallya', name: 'Waving Edge', nameEn: '', ruby: 'ウェービングエッジ', baseType: 'normal', types: ['attack'], range: '1-3', damage: '3/1', text: '燃焼 \n【攻撃後】騎動を行う。', textEn: ''}</v>
      </c>
    </row>
    <row r="131" spans="1:22" ht="36" x14ac:dyDescent="0.15">
      <c r="A131" s="4" t="s">
        <v>404</v>
      </c>
      <c r="B131" s="4" t="s">
        <v>401</v>
      </c>
      <c r="E131" s="4" t="s">
        <v>501</v>
      </c>
      <c r="F131" s="4" t="s">
        <v>512</v>
      </c>
      <c r="H131" s="4" t="s">
        <v>7</v>
      </c>
      <c r="I131" s="4" t="s">
        <v>8</v>
      </c>
      <c r="K131" s="4" t="s">
        <v>56</v>
      </c>
      <c r="L131" s="13"/>
      <c r="M131" s="10" t="s">
        <v>520</v>
      </c>
      <c r="N131" s="13"/>
      <c r="S131" s="5" t="s">
        <v>525</v>
      </c>
      <c r="T131" s="5"/>
      <c r="U131" s="13"/>
      <c r="V131" s="3" t="str">
        <f>", '"&amp;A131&amp;"': {megami: '"&amp;B131&amp;"'"&amp;IF(C131&lt;&gt;"", ", anotherID: '" &amp; C131 &amp; "', replace: '" &amp; D131 &amp; "'", "")&amp;", name: '"&amp;E131&amp;"', nameEn: '"&amp;SUBSTITUTE(G131, "'", "\'")&amp;"', ruby: '"&amp;F131&amp;"', baseType: '"&amp;VLOOKUP(H131,Sheet2!$A$1:$B$99,2,FALSE)&amp;"', types: ['"&amp;VLOOKUP(I131,Sheet2!$D$1:$E$99,2,FALSE)&amp;"'"&amp;IF(J131&lt;&gt;"",", '"&amp; VLOOKUP(J131,Sheet2!$D$1:$E$99,2,FALSE) &amp;"'","")&amp;"]"&amp;IF(K131&lt;&gt;"", ", range: '"&amp;K131&amp;"'", "")&amp;IF(M131&lt;&gt;"", ", damage: '"&amp;M131&amp;"'", "")&amp;IF(O131&lt;&gt;"", ", capacity: '"&amp;O131&amp;"'", "")&amp;IF(P131&lt;&gt;"", ", cost: '"&amp;P131&amp;"'", "")&amp;", text: '"&amp;SUBSTITUTE(S131, CHAR(10), "\n")&amp;"', textEn: '"&amp;SUBSTITUTE(SUBSTITUTE(T131, CHAR(10), "\n"), "'", "\'")&amp;"'"&amp;IF(Q131="○", ", sealable: true", "")&amp;IF(R131="○", ", removable: true", "")&amp;"}"</f>
        <v>, '11-thallya-o-n-3': {megami: 'thallya', name: 'Shield Charge', nameEn: '', ruby: 'シールドチャージ', baseType: 'normal', types: ['attack'], range: '1', damage: '3/2', text: '燃焼 \n【常時】この《攻撃》のダメージにより移動する桜花結晶は、ダストやフレアでなく間合に動かす。', textEn: ''}</v>
      </c>
    </row>
    <row r="132" spans="1:22" x14ac:dyDescent="0.15">
      <c r="A132" s="4" t="s">
        <v>405</v>
      </c>
      <c r="B132" s="4" t="s">
        <v>401</v>
      </c>
      <c r="E132" s="4" t="s">
        <v>502</v>
      </c>
      <c r="F132" s="4" t="s">
        <v>519</v>
      </c>
      <c r="H132" s="4" t="s">
        <v>7</v>
      </c>
      <c r="I132" s="4" t="s">
        <v>8</v>
      </c>
      <c r="J132" s="4" t="s">
        <v>31</v>
      </c>
      <c r="K132" s="4" t="s">
        <v>503</v>
      </c>
      <c r="L132" s="13"/>
      <c r="M132" s="10" t="s">
        <v>521</v>
      </c>
      <c r="N132" s="13"/>
      <c r="S132" s="4" t="s">
        <v>526</v>
      </c>
      <c r="U132" s="13"/>
      <c r="V132" s="3" t="str">
        <f>", '"&amp;A132&amp;"': {megami: '"&amp;B132&amp;"'"&amp;IF(C132&lt;&gt;"", ", anotherID: '" &amp; C132 &amp; "', replace: '" &amp; D132 &amp; "'", "")&amp;", name: '"&amp;E132&amp;"', nameEn: '"&amp;SUBSTITUTE(G132, "'", "\'")&amp;"', ruby: '"&amp;F132&amp;"', baseType: '"&amp;VLOOKUP(H132,Sheet2!$A$1:$B$99,2,FALSE)&amp;"', types: ['"&amp;VLOOKUP(I132,Sheet2!$D$1:$E$99,2,FALSE)&amp;"'"&amp;IF(J132&lt;&gt;"",", '"&amp; VLOOKUP(J132,Sheet2!$D$1:$E$99,2,FALSE) &amp;"'","")&amp;"]"&amp;IF(K132&lt;&gt;"", ", range: '"&amp;K132&amp;"'", "")&amp;IF(M132&lt;&gt;"", ", damage: '"&amp;M132&amp;"'", "")&amp;IF(O132&lt;&gt;"", ", capacity: '"&amp;O132&amp;"'", "")&amp;IF(P132&lt;&gt;"", ", cost: '"&amp;P132&amp;"'", "")&amp;", text: '"&amp;SUBSTITUTE(S132, CHAR(10), "\n")&amp;"', textEn: '"&amp;SUBSTITUTE(SUBSTITUTE(T132, CHAR(10), "\n"), "'", "\'")&amp;"'"&amp;IF(Q132="○", ", sealable: true", "")&amp;IF(R132="○", ", removable: true", "")&amp;"}"</f>
        <v>, '11-thallya-o-n-4': {megami: 'thallya', name: 'Steam Cannon', nameEn: '', ruby: 'スチームカノン', baseType: 'normal', types: ['attack', 'fullpower'], range: '2-8', damage: '3/3', text: '燃焼', textEn: ''}</v>
      </c>
    </row>
    <row r="133" spans="1:22" ht="24" x14ac:dyDescent="0.15">
      <c r="A133" s="4" t="s">
        <v>406</v>
      </c>
      <c r="B133" s="4" t="s">
        <v>401</v>
      </c>
      <c r="E133" s="4" t="s">
        <v>504</v>
      </c>
      <c r="F133" s="4" t="s">
        <v>513</v>
      </c>
      <c r="H133" s="4" t="s">
        <v>7</v>
      </c>
      <c r="I133" s="4" t="s">
        <v>23</v>
      </c>
      <c r="L133" s="13"/>
      <c r="M133" s="10"/>
      <c r="N133" s="13"/>
      <c r="S133" s="5" t="s">
        <v>527</v>
      </c>
      <c r="T133" s="5"/>
      <c r="U133" s="13"/>
      <c r="V133" s="3" t="str">
        <f>", '"&amp;A133&amp;"': {megami: '"&amp;B133&amp;"'"&amp;IF(C133&lt;&gt;"", ", anotherID: '" &amp; C133 &amp; "', replace: '" &amp; D133 &amp; "'", "")&amp;", name: '"&amp;E133&amp;"', nameEn: '"&amp;SUBSTITUTE(G133, "'", "\'")&amp;"', ruby: '"&amp;F133&amp;"', baseType: '"&amp;VLOOKUP(H133,Sheet2!$A$1:$B$99,2,FALSE)&amp;"', types: ['"&amp;VLOOKUP(I133,Sheet2!$D$1:$E$99,2,FALSE)&amp;"'"&amp;IF(J133&lt;&gt;"",", '"&amp; VLOOKUP(J133,Sheet2!$D$1:$E$99,2,FALSE) &amp;"'","")&amp;"]"&amp;IF(K133&lt;&gt;"", ", range: '"&amp;K133&amp;"'", "")&amp;IF(M133&lt;&gt;"", ", damage: '"&amp;M133&amp;"'", "")&amp;IF(O133&lt;&gt;"", ", capacity: '"&amp;O133&amp;"'", "")&amp;IF(P133&lt;&gt;"", ", cost: '"&amp;P133&amp;"'", "")&amp;", text: '"&amp;SUBSTITUTE(S133, CHAR(10), "\n")&amp;"', textEn: '"&amp;SUBSTITUTE(SUBSTITUTE(T133, CHAR(10), "\n"), "'", "\'")&amp;"'"&amp;IF(Q133="○", ", sealable: true", "")&amp;IF(R133="○", ", removable: true", "")&amp;"}"</f>
        <v>, '11-thallya-o-n-5': {megami: 'thallya', name: 'Stunt', nameEn: '', ruby: 'スタント', baseType: 'normal', types: ['action'], text: '相手を畏縮させる。 \n自オーラ→自フレア：2', textEn: ''}</v>
      </c>
    </row>
    <row r="134" spans="1:22" ht="48" x14ac:dyDescent="0.15">
      <c r="A134" s="4" t="s">
        <v>407</v>
      </c>
      <c r="B134" s="4" t="s">
        <v>401</v>
      </c>
      <c r="E134" s="4" t="s">
        <v>505</v>
      </c>
      <c r="F134" s="4" t="s">
        <v>514</v>
      </c>
      <c r="H134" s="4" t="s">
        <v>7</v>
      </c>
      <c r="I134" s="4" t="s">
        <v>23</v>
      </c>
      <c r="L134" s="13"/>
      <c r="M134" s="10"/>
      <c r="N134" s="13"/>
      <c r="S134" s="5" t="s">
        <v>528</v>
      </c>
      <c r="T134" s="5"/>
      <c r="U134" s="13"/>
      <c r="V134" s="3" t="str">
        <f>", '"&amp;A134&amp;"': {megami: '"&amp;B134&amp;"'"&amp;IF(C134&lt;&gt;"", ", anotherID: '" &amp; C134 &amp; "', replace: '" &amp; D134 &amp; "'", "")&amp;", name: '"&amp;E134&amp;"', nameEn: '"&amp;SUBSTITUTE(G134, "'", "\'")&amp;"', ruby: '"&amp;F134&amp;"', baseType: '"&amp;VLOOKUP(H134,Sheet2!$A$1:$B$99,2,FALSE)&amp;"', types: ['"&amp;VLOOKUP(I134,Sheet2!$D$1:$E$99,2,FALSE)&amp;"'"&amp;IF(J134&lt;&gt;"",", '"&amp; VLOOKUP(J134,Sheet2!$D$1:$E$99,2,FALSE) &amp;"'","")&amp;"]"&amp;IF(K134&lt;&gt;"", ", range: '"&amp;K134&amp;"'", "")&amp;IF(M134&lt;&gt;"", ", damage: '"&amp;M134&amp;"'", "")&amp;IF(O134&lt;&gt;"", ", capacity: '"&amp;O134&amp;"'", "")&amp;IF(P134&lt;&gt;"", ", cost: '"&amp;P134&amp;"'", "")&amp;", text: '"&amp;SUBSTITUTE(S134, CHAR(10), "\n")&amp;"', textEn: '"&amp;SUBSTITUTE(SUBSTITUTE(T134, CHAR(10), "\n"), "'", "\'")&amp;"'"&amp;IF(Q134="○", ", sealable: true", "")&amp;IF(R134="○", ", removable: true", "")&amp;"}"</f>
        <v>, '11-thallya-o-n-6': {megami: 'thallya', name: 'Roaring', nameEn: '',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v>
      </c>
    </row>
    <row r="135" spans="1:22" ht="24" x14ac:dyDescent="0.15">
      <c r="A135" s="4" t="s">
        <v>408</v>
      </c>
      <c r="B135" s="4" t="s">
        <v>401</v>
      </c>
      <c r="E135" s="4" t="s">
        <v>506</v>
      </c>
      <c r="F135" s="4" t="s">
        <v>515</v>
      </c>
      <c r="H135" s="4" t="s">
        <v>7</v>
      </c>
      <c r="I135" s="4" t="s">
        <v>23</v>
      </c>
      <c r="J135" s="4" t="s">
        <v>28</v>
      </c>
      <c r="L135" s="13"/>
      <c r="M135" s="10"/>
      <c r="N135" s="13"/>
      <c r="S135" s="5" t="s">
        <v>529</v>
      </c>
      <c r="T135" s="5"/>
      <c r="U135" s="13"/>
      <c r="V135" s="3" t="str">
        <f>", '"&amp;A135&amp;"': {megami: '"&amp;B135&amp;"'"&amp;IF(C135&lt;&gt;"", ", anotherID: '" &amp; C135 &amp; "', replace: '" &amp; D135 &amp; "'", "")&amp;", name: '"&amp;E135&amp;"', nameEn: '"&amp;SUBSTITUTE(G135, "'", "\'")&amp;"', ruby: '"&amp;F135&amp;"', baseType: '"&amp;VLOOKUP(H135,Sheet2!$A$1:$B$99,2,FALSE)&amp;"', types: ['"&amp;VLOOKUP(I135,Sheet2!$D$1:$E$99,2,FALSE)&amp;"'"&amp;IF(J135&lt;&gt;"",", '"&amp; VLOOKUP(J135,Sheet2!$D$1:$E$99,2,FALSE) &amp;"'","")&amp;"]"&amp;IF(K135&lt;&gt;"", ", range: '"&amp;K135&amp;"'", "")&amp;IF(M135&lt;&gt;"", ", damage: '"&amp;M135&amp;"'", "")&amp;IF(O135&lt;&gt;"", ", capacity: '"&amp;O135&amp;"'", "")&amp;IF(P135&lt;&gt;"", ", cost: '"&amp;P135&amp;"'", "")&amp;", text: '"&amp;SUBSTITUTE(S135, CHAR(10), "\n")&amp;"', textEn: '"&amp;SUBSTITUTE(SUBSTITUTE(T135, CHAR(10), "\n"), "'", "\'")&amp;"'"&amp;IF(Q135="○", ", sealable: true", "")&amp;IF(R135="○", ", removable: true", "")&amp;"}"</f>
        <v>, '11-thallya-o-n-7': {megami: 'thallya', name: 'Turbo Switch', nameEn: '', ruby: 'ターボスイッチ', baseType: 'normal', types: ['action', 'reaction'], text: '燃焼 \n騎動を行う。', textEn: ''}</v>
      </c>
    </row>
    <row r="136" spans="1:22" x14ac:dyDescent="0.15">
      <c r="A136" s="4" t="s">
        <v>409</v>
      </c>
      <c r="B136" s="4" t="s">
        <v>401</v>
      </c>
      <c r="E136" s="4" t="s">
        <v>507</v>
      </c>
      <c r="F136" s="4" t="s">
        <v>516</v>
      </c>
      <c r="H136" s="4" t="s">
        <v>19</v>
      </c>
      <c r="I136" s="4" t="s">
        <v>8</v>
      </c>
      <c r="K136" s="4" t="s">
        <v>508</v>
      </c>
      <c r="L136" s="13"/>
      <c r="M136" s="10" t="s">
        <v>522</v>
      </c>
      <c r="N136" s="13"/>
      <c r="P136" s="4" t="s">
        <v>56</v>
      </c>
      <c r="S136" s="5" t="s">
        <v>551</v>
      </c>
      <c r="T136" s="5"/>
      <c r="U136" s="13"/>
      <c r="V136" s="3" t="str">
        <f>", '"&amp;A136&amp;"': {megami: '"&amp;B136&amp;"'"&amp;IF(C136&lt;&gt;"", ", anotherID: '" &amp; C136 &amp; "', replace: '" &amp; D136 &amp; "'", "")&amp;", name: '"&amp;E136&amp;"', nameEn: '"&amp;SUBSTITUTE(G136, "'", "\'")&amp;"', ruby: '"&amp;F136&amp;"', baseType: '"&amp;VLOOKUP(H136,Sheet2!$A$1:$B$99,2,FALSE)&amp;"', types: ['"&amp;VLOOKUP(I136,Sheet2!$D$1:$E$99,2,FALSE)&amp;"'"&amp;IF(J136&lt;&gt;"",", '"&amp; VLOOKUP(J136,Sheet2!$D$1:$E$99,2,FALSE) &amp;"'","")&amp;"]"&amp;IF(K136&lt;&gt;"", ", range: '"&amp;K136&amp;"'", "")&amp;IF(M136&lt;&gt;"", ", damage: '"&amp;M136&amp;"'", "")&amp;IF(O136&lt;&gt;"", ", capacity: '"&amp;O136&amp;"'", "")&amp;IF(P136&lt;&gt;"", ", cost: '"&amp;P136&amp;"'", "")&amp;", text: '"&amp;SUBSTITUTE(S136, CHAR(10), "\n")&amp;"', textEn: '"&amp;SUBSTITUTE(SUBSTITUTE(T136, CHAR(10), "\n"), "'", "\'")&amp;"'"&amp;IF(Q136="○", ", sealable: true", "")&amp;IF(R136="○", ", removable: true", "")&amp;"}"</f>
        <v>, '11-thallya-o-s-1': {megami: 'thallya', name: 'Alpha-Edge', nameEn: '', ruby: 'アルファエッジ', baseType: 'special', types: ['attack'], range: '1,3,5,7', damage: '1/1', cost: '1', text: '【即再起】あなたが騎動により間合を変化させる。', textEn: ''}</v>
      </c>
    </row>
    <row r="137" spans="1:22" ht="36" x14ac:dyDescent="0.15">
      <c r="A137" s="4" t="s">
        <v>410</v>
      </c>
      <c r="B137" s="4" t="s">
        <v>401</v>
      </c>
      <c r="E137" s="4" t="s">
        <v>509</v>
      </c>
      <c r="F137" s="4" t="s">
        <v>517</v>
      </c>
      <c r="H137" s="4" t="s">
        <v>19</v>
      </c>
      <c r="I137" s="4" t="s">
        <v>23</v>
      </c>
      <c r="J137" s="4" t="s">
        <v>28</v>
      </c>
      <c r="L137" s="13"/>
      <c r="M137" s="10"/>
      <c r="N137" s="13"/>
      <c r="P137" s="4" t="s">
        <v>90</v>
      </c>
      <c r="S137" s="5" t="s">
        <v>542</v>
      </c>
      <c r="T137" s="5"/>
      <c r="U137" s="13"/>
      <c r="V137" s="3" t="str">
        <f>", '"&amp;A137&amp;"': {megami: '"&amp;B137&amp;"'"&amp;IF(C137&lt;&gt;"", ", anotherID: '" &amp; C137 &amp; "', replace: '" &amp; D137 &amp; "'", "")&amp;", name: '"&amp;E137&amp;"', nameEn: '"&amp;SUBSTITUTE(G137, "'", "\'")&amp;"', ruby: '"&amp;F137&amp;"', baseType: '"&amp;VLOOKUP(H137,Sheet2!$A$1:$B$99,2,FALSE)&amp;"', types: ['"&amp;VLOOKUP(I137,Sheet2!$D$1:$E$99,2,FALSE)&amp;"'"&amp;IF(J137&lt;&gt;"",", '"&amp; VLOOKUP(J137,Sheet2!$D$1:$E$99,2,FALSE) &amp;"'","")&amp;"]"&amp;IF(K137&lt;&gt;"", ", range: '"&amp;K137&amp;"'", "")&amp;IF(M137&lt;&gt;"", ", damage: '"&amp;M137&amp;"'", "")&amp;IF(O137&lt;&gt;"", ", capacity: '"&amp;O137&amp;"'", "")&amp;IF(P137&lt;&gt;"", ", cost: '"&amp;P137&amp;"'", "")&amp;", text: '"&amp;SUBSTITUTE(S137, CHAR(10), "\n")&amp;"', textEn: '"&amp;SUBSTITUTE(SUBSTITUTE(T137, CHAR(10), "\n"), "'", "\'")&amp;"'"&amp;IF(Q137="○", ", sealable: true", "")&amp;IF(R137="○", ", removable: true", "")&amp;"}"</f>
        <v>, '11-thallya-o-s-2': {megami: 'thallya', name: 'Omega-Burst', nameEn: '',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v>
      </c>
    </row>
    <row r="138" spans="1:22" ht="11.25" customHeight="1" x14ac:dyDescent="0.15">
      <c r="A138" s="4" t="s">
        <v>411</v>
      </c>
      <c r="B138" s="4" t="s">
        <v>401</v>
      </c>
      <c r="E138" s="4" t="s">
        <v>561</v>
      </c>
      <c r="F138" s="4" t="s">
        <v>518</v>
      </c>
      <c r="H138" s="4" t="s">
        <v>19</v>
      </c>
      <c r="I138" s="4" t="s">
        <v>23</v>
      </c>
      <c r="J138" s="4" t="s">
        <v>31</v>
      </c>
      <c r="L138" s="13"/>
      <c r="M138" s="10"/>
      <c r="N138" s="13"/>
      <c r="P138" s="4" t="s">
        <v>221</v>
      </c>
      <c r="S138" s="8" t="s">
        <v>530</v>
      </c>
      <c r="T138" s="8"/>
      <c r="U138" s="13"/>
      <c r="V138" s="3" t="str">
        <f>", '"&amp;A138&amp;"': {megami: '"&amp;B138&amp;"'"&amp;IF(C138&lt;&gt;"", ", anotherID: '" &amp; C138 &amp; "', replace: '" &amp; D138 &amp; "'", "")&amp;", name: '"&amp;E138&amp;"', nameEn: '"&amp;SUBSTITUTE(G138, "'", "\'")&amp;"', ruby: '"&amp;F138&amp;"', baseType: '"&amp;VLOOKUP(H138,Sheet2!$A$1:$B$99,2,FALSE)&amp;"', types: ['"&amp;VLOOKUP(I138,Sheet2!$D$1:$E$99,2,FALSE)&amp;"'"&amp;IF(J138&lt;&gt;"",", '"&amp; VLOOKUP(J138,Sheet2!$D$1:$E$99,2,FALSE) &amp;"'","")&amp;"]"&amp;IF(K138&lt;&gt;"", ", range: '"&amp;K138&amp;"'", "")&amp;IF(M138&lt;&gt;"", ", damage: '"&amp;M138&amp;"'", "")&amp;IF(O138&lt;&gt;"", ", capacity: '"&amp;O138&amp;"'", "")&amp;IF(P138&lt;&gt;"", ", cost: '"&amp;P138&amp;"'", "")&amp;", text: '"&amp;SUBSTITUTE(S138, CHAR(10), "\n")&amp;"', textEn: '"&amp;SUBSTITUTE(SUBSTITUTE(T138, CHAR(10), "\n"), "'", "\'")&amp;"'"&amp;IF(Q138="○", ", sealable: true", "")&amp;IF(R138="○", ", removable: true", "")&amp;"}"</f>
        <v>, '11-thallya-o-s-4': {megami: 'thallya', name: 'Julia\'s BlackBox', nameEn: '',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v>
      </c>
    </row>
    <row r="139" spans="1:22" x14ac:dyDescent="0.15">
      <c r="A139" s="4" t="s">
        <v>413</v>
      </c>
      <c r="B139" s="4" t="s">
        <v>412</v>
      </c>
      <c r="E139" s="4" t="s">
        <v>463</v>
      </c>
      <c r="F139" s="4" t="s">
        <v>492</v>
      </c>
      <c r="H139" s="4" t="s">
        <v>7</v>
      </c>
      <c r="I139" s="4" t="s">
        <v>8</v>
      </c>
      <c r="K139" s="4" t="s">
        <v>464</v>
      </c>
      <c r="L139" s="13"/>
      <c r="M139" s="2" t="s">
        <v>496</v>
      </c>
      <c r="N139" s="13"/>
      <c r="U139" s="13"/>
      <c r="V139" s="3" t="str">
        <f>", '"&amp;A139&amp;"': {megami: '"&amp;B139&amp;"'"&amp;IF(C139&lt;&gt;"", ", anotherID: '" &amp; C139 &amp; "', replace: '" &amp; D139 &amp; "'", "")&amp;", name: '"&amp;E139&amp;"', nameEn: '"&amp;SUBSTITUTE(G139, "'", "\'")&amp;"', ruby: '"&amp;F139&amp;"', baseType: '"&amp;VLOOKUP(H139,Sheet2!$A$1:$B$99,2,FALSE)&amp;"', types: ['"&amp;VLOOKUP(I139,Sheet2!$D$1:$E$99,2,FALSE)&amp;"'"&amp;IF(J139&lt;&gt;"",", '"&amp; VLOOKUP(J139,Sheet2!$D$1:$E$99,2,FALSE) &amp;"'","")&amp;"]"&amp;IF(K139&lt;&gt;"", ", range: '"&amp;K139&amp;"'", "")&amp;IF(M139&lt;&gt;"", ", damage: '"&amp;M139&amp;"'", "")&amp;IF(O139&lt;&gt;"", ", capacity: '"&amp;O139&amp;"'", "")&amp;IF(P139&lt;&gt;"", ", cost: '"&amp;P139&amp;"'", "")&amp;", text: '"&amp;SUBSTITUTE(S139, CHAR(10), "\n")&amp;"', textEn: '"&amp;SUBSTITUTE(SUBSTITUTE(T139, CHAR(10), "\n"), "'", "\'")&amp;"'"&amp;IF(Q139="○", ", sealable: true", "")&amp;IF(R139="○", ", removable: true", "")&amp;"}"</f>
        <v>, '12-raira-o-n-1': {megami: 'raira', name: '獣爪', nameEn: '', ruby: 'じゅうそう', baseType: 'normal', types: ['attack'], range: '1-2', damage: '3/1', text: '', textEn: ''}</v>
      </c>
    </row>
    <row r="140" spans="1:22" x14ac:dyDescent="0.15">
      <c r="A140" s="4" t="s">
        <v>414</v>
      </c>
      <c r="B140" s="4" t="s">
        <v>412</v>
      </c>
      <c r="E140" s="4" t="s">
        <v>465</v>
      </c>
      <c r="F140" s="4" t="s">
        <v>493</v>
      </c>
      <c r="H140" s="4" t="s">
        <v>7</v>
      </c>
      <c r="I140" s="4" t="s">
        <v>8</v>
      </c>
      <c r="K140" s="4" t="s">
        <v>55</v>
      </c>
      <c r="L140" s="13"/>
      <c r="M140" s="2" t="s">
        <v>497</v>
      </c>
      <c r="N140" s="13"/>
      <c r="S140" s="4" t="s">
        <v>531</v>
      </c>
      <c r="U140" s="13"/>
      <c r="V140" s="3" t="str">
        <f>", '"&amp;A140&amp;"': {megami: '"&amp;B140&amp;"'"&amp;IF(C140&lt;&gt;"", ", anotherID: '" &amp; C140 &amp; "', replace: '" &amp; D140 &amp; "'", "")&amp;", name: '"&amp;E140&amp;"', nameEn: '"&amp;SUBSTITUTE(G140, "'", "\'")&amp;"', ruby: '"&amp;F140&amp;"', baseType: '"&amp;VLOOKUP(H140,Sheet2!$A$1:$B$99,2,FALSE)&amp;"', types: ['"&amp;VLOOKUP(I140,Sheet2!$D$1:$E$99,2,FALSE)&amp;"'"&amp;IF(J140&lt;&gt;"",", '"&amp; VLOOKUP(J140,Sheet2!$D$1:$E$99,2,FALSE) &amp;"'","")&amp;"]"&amp;IF(K140&lt;&gt;"", ", range: '"&amp;K140&amp;"'", "")&amp;IF(M140&lt;&gt;"", ", damage: '"&amp;M140&amp;"'", "")&amp;IF(O140&lt;&gt;"", ", capacity: '"&amp;O140&amp;"'", "")&amp;IF(P140&lt;&gt;"", ", cost: '"&amp;P140&amp;"'", "")&amp;", text: '"&amp;SUBSTITUTE(S140, CHAR(10), "\n")&amp;"', textEn: '"&amp;SUBSTITUTE(SUBSTITUTE(T140, CHAR(10), "\n"), "'", "\'")&amp;"'"&amp;IF(Q140="○", ", sealable: true", "")&amp;IF(R140="○", ", removable: true", "")&amp;"}"</f>
        <v>, '12-raira-o-n-2': {megami: 'raira', name: '風雷撃', nameEn: '', ruby: 'ふうらいげき', baseType: 'normal', types: ['attack'], range: '2', damage: 'X/2', text: '【常時】Xは風神ゲージと雷神ゲージのうち、小さい方の値である。', textEn: ''}</v>
      </c>
    </row>
    <row r="141" spans="1:22" ht="24" x14ac:dyDescent="0.15">
      <c r="A141" s="4" t="s">
        <v>415</v>
      </c>
      <c r="B141" s="4" t="s">
        <v>412</v>
      </c>
      <c r="E141" s="4" t="s">
        <v>466</v>
      </c>
      <c r="F141" s="4" t="s">
        <v>494</v>
      </c>
      <c r="H141" s="4" t="s">
        <v>7</v>
      </c>
      <c r="I141" s="4" t="s">
        <v>8</v>
      </c>
      <c r="K141" s="4" t="s">
        <v>464</v>
      </c>
      <c r="L141" s="13"/>
      <c r="M141" s="2" t="s">
        <v>498</v>
      </c>
      <c r="N141" s="13"/>
      <c r="S141" s="5" t="s">
        <v>532</v>
      </c>
      <c r="T141" s="5"/>
      <c r="U141" s="13"/>
      <c r="V141" s="3" t="str">
        <f>", '"&amp;A141&amp;"': {megami: '"&amp;B141&amp;"'"&amp;IF(C141&lt;&gt;"", ", anotherID: '" &amp; C141 &amp; "', replace: '" &amp; D141 &amp; "'", "")&amp;", name: '"&amp;E141&amp;"', nameEn: '"&amp;SUBSTITUTE(G141, "'", "\'")&amp;"', ruby: '"&amp;F141&amp;"', baseType: '"&amp;VLOOKUP(H141,Sheet2!$A$1:$B$99,2,FALSE)&amp;"', types: ['"&amp;VLOOKUP(I141,Sheet2!$D$1:$E$99,2,FALSE)&amp;"'"&amp;IF(J141&lt;&gt;"",", '"&amp; VLOOKUP(J141,Sheet2!$D$1:$E$99,2,FALSE) &amp;"'","")&amp;"]"&amp;IF(K141&lt;&gt;"", ", range: '"&amp;K141&amp;"'", "")&amp;IF(M141&lt;&gt;"", ", damage: '"&amp;M141&amp;"'", "")&amp;IF(O141&lt;&gt;"", ", capacity: '"&amp;O141&amp;"'", "")&amp;IF(P141&lt;&gt;"", ", cost: '"&amp;P141&amp;"'", "")&amp;", text: '"&amp;SUBSTITUTE(S141, CHAR(10), "\n")&amp;"', textEn: '"&amp;SUBSTITUTE(SUBSTITUTE(T141, CHAR(10), "\n"), "'", "\'")&amp;"'"&amp;IF(Q141="○", ", sealable: true", "")&amp;IF(R141="○", ", removable: true", "")&amp;"}"</f>
        <v>, '12-raira-o-n-3': {megami: 'raira', name: '流転爪', nameEn: '', ruby: 'るてんそう', baseType: 'normal', types: ['attack'], range: '1-2', damage: '2/1', text: '【攻撃後】あなたの捨て札にある《攻撃》カード1枚を選び、山札の一番上に置いてもよい。', textEn: ''}</v>
      </c>
    </row>
    <row r="142" spans="1:22" x14ac:dyDescent="0.15">
      <c r="A142" s="4" t="s">
        <v>416</v>
      </c>
      <c r="B142" s="4" t="s">
        <v>412</v>
      </c>
      <c r="E142" s="4" t="s">
        <v>467</v>
      </c>
      <c r="F142" s="4" t="s">
        <v>491</v>
      </c>
      <c r="H142" s="4" t="s">
        <v>7</v>
      </c>
      <c r="I142" s="4" t="s">
        <v>23</v>
      </c>
      <c r="L142" s="13"/>
      <c r="N142" s="13"/>
      <c r="S142" s="4" t="s">
        <v>533</v>
      </c>
      <c r="U142" s="13"/>
      <c r="V142" s="3" t="str">
        <f>", '"&amp;A142&amp;"': {megami: '"&amp;B142&amp;"'"&amp;IF(C142&lt;&gt;"", ", anotherID: '" &amp; C142 &amp; "', replace: '" &amp; D142 &amp; "'", "")&amp;", name: '"&amp;E142&amp;"', nameEn: '"&amp;SUBSTITUTE(G142, "'", "\'")&amp;"', ruby: '"&amp;F142&amp;"', baseType: '"&amp;VLOOKUP(H142,Sheet2!$A$1:$B$99,2,FALSE)&amp;"', types: ['"&amp;VLOOKUP(I142,Sheet2!$D$1:$E$99,2,FALSE)&amp;"'"&amp;IF(J142&lt;&gt;"",", '"&amp; VLOOKUP(J142,Sheet2!$D$1:$E$99,2,FALSE) &amp;"'","")&amp;"]"&amp;IF(K142&lt;&gt;"", ", range: '"&amp;K142&amp;"'", "")&amp;IF(M142&lt;&gt;"", ", damage: '"&amp;M142&amp;"'", "")&amp;IF(O142&lt;&gt;"", ", capacity: '"&amp;O142&amp;"'", "")&amp;IF(P142&lt;&gt;"", ", cost: '"&amp;P142&amp;"'", "")&amp;", text: '"&amp;SUBSTITUTE(S142, CHAR(10), "\n")&amp;"', textEn: '"&amp;SUBSTITUTE(SUBSTITUTE(T142, CHAR(10), "\n"), "'", "\'")&amp;"'"&amp;IF(Q142="○", ", sealable: true", "")&amp;IF(R142="○", ", removable: true", "")&amp;"}"</f>
        <v>, '12-raira-o-n-4': {megami: 'raira', name: '風走り', nameEn: '', ruby: 'かぜばしり', baseType: 'normal', types: ['action'], text: '現在の間合が3以上ならば、間合→ダスト：2', textEn: ''}</v>
      </c>
    </row>
    <row r="143" spans="1:22" ht="36" x14ac:dyDescent="0.15">
      <c r="A143" s="4" t="s">
        <v>417</v>
      </c>
      <c r="B143" s="4" t="s">
        <v>412</v>
      </c>
      <c r="E143" s="4" t="s">
        <v>468</v>
      </c>
      <c r="F143" s="4" t="s">
        <v>489</v>
      </c>
      <c r="H143" s="4" t="s">
        <v>7</v>
      </c>
      <c r="I143" s="4" t="s">
        <v>23</v>
      </c>
      <c r="L143" s="13"/>
      <c r="N143" s="13"/>
      <c r="S143" s="5" t="s">
        <v>534</v>
      </c>
      <c r="T143" s="5"/>
      <c r="U143" s="13"/>
      <c r="V143" s="3" t="str">
        <f>", '"&amp;A143&amp;"': {megami: '"&amp;B143&amp;"'"&amp;IF(C143&lt;&gt;"", ", anotherID: '" &amp; C143 &amp; "', replace: '" &amp; D143 &amp; "'", "")&amp;", name: '"&amp;E143&amp;"', nameEn: '"&amp;SUBSTITUTE(G143, "'", "\'")&amp;"', ruby: '"&amp;F143&amp;"', baseType: '"&amp;VLOOKUP(H143,Sheet2!$A$1:$B$99,2,FALSE)&amp;"', types: ['"&amp;VLOOKUP(I143,Sheet2!$D$1:$E$99,2,FALSE)&amp;"'"&amp;IF(J143&lt;&gt;"",", '"&amp; VLOOKUP(J143,Sheet2!$D$1:$E$99,2,FALSE) &amp;"'","")&amp;"]"&amp;IF(K143&lt;&gt;"", ", range: '"&amp;K143&amp;"'", "")&amp;IF(M143&lt;&gt;"", ", damage: '"&amp;M143&amp;"'", "")&amp;IF(O143&lt;&gt;"", ", capacity: '"&amp;O143&amp;"'", "")&amp;IF(P143&lt;&gt;"", ", cost: '"&amp;P143&amp;"'", "")&amp;", text: '"&amp;SUBSTITUTE(S143, CHAR(10), "\n")&amp;"', textEn: '"&amp;SUBSTITUTE(SUBSTITUTE(T143, CHAR(10), "\n"), "'", "\'")&amp;"'"&amp;IF(Q143="○", ", sealable: true", "")&amp;IF(R143="○", ", removable: true", "")&amp;"}"</f>
        <v>, '12-raira-o-n-5': {megami: 'raira', name: '風雷の知恵', nameEn: '',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v>
      </c>
    </row>
    <row r="144" spans="1:22" ht="36" x14ac:dyDescent="0.15">
      <c r="A144" s="4" t="s">
        <v>418</v>
      </c>
      <c r="B144" s="4" t="s">
        <v>412</v>
      </c>
      <c r="E144" s="4" t="s">
        <v>469</v>
      </c>
      <c r="F144" s="4" t="s">
        <v>490</v>
      </c>
      <c r="H144" s="4" t="s">
        <v>7</v>
      </c>
      <c r="I144" s="4" t="s">
        <v>23</v>
      </c>
      <c r="J144" s="4" t="s">
        <v>31</v>
      </c>
      <c r="L144" s="13"/>
      <c r="N144" s="13"/>
      <c r="S144" s="5" t="s">
        <v>535</v>
      </c>
      <c r="T144" s="5"/>
      <c r="U144" s="13"/>
      <c r="V144" s="3" t="str">
        <f>", '"&amp;A144&amp;"': {megami: '"&amp;B144&amp;"'"&amp;IF(C144&lt;&gt;"", ", anotherID: '" &amp; C144 &amp; "', replace: '" &amp; D144 &amp; "'", "")&amp;", name: '"&amp;E144&amp;"', nameEn: '"&amp;SUBSTITUTE(G144, "'", "\'")&amp;"', ruby: '"&amp;F144&amp;"', baseType: '"&amp;VLOOKUP(H144,Sheet2!$A$1:$B$99,2,FALSE)&amp;"', types: ['"&amp;VLOOKUP(I144,Sheet2!$D$1:$E$99,2,FALSE)&amp;"'"&amp;IF(J144&lt;&gt;"",", '"&amp; VLOOKUP(J144,Sheet2!$D$1:$E$99,2,FALSE) &amp;"'","")&amp;"]"&amp;IF(K144&lt;&gt;"", ", range: '"&amp;K144&amp;"'", "")&amp;IF(M144&lt;&gt;"", ", damage: '"&amp;M144&amp;"'", "")&amp;IF(O144&lt;&gt;"", ", capacity: '"&amp;O144&amp;"'", "")&amp;IF(P144&lt;&gt;"", ", cost: '"&amp;P144&amp;"'", "")&amp;", text: '"&amp;SUBSTITUTE(S144, CHAR(10), "\n")&amp;"', textEn: '"&amp;SUBSTITUTE(SUBSTITUTE(T144, CHAR(10), "\n"), "'", "\'")&amp;"'"&amp;IF(Q144="○", ", sealable: true", "")&amp;IF(R144="○", ", removable: true", "")&amp;"}"</f>
        <v>, '12-raira-o-n-6': {megami: 'raira', name: '呼び声', nameEn: '', ruby: 'よびごえ', baseType: 'normal', types: ['action', 'fullpower'], text: '相手を畏縮させ、以下から1つを選ぶ。\n・風神ゲージと雷神ゲージを1ずつ上げる。\n・手札を全て伏せ札にし、雷神ゲージを2倍にする。', textEn: ''}</v>
      </c>
    </row>
    <row r="145" spans="1:22" x14ac:dyDescent="0.15">
      <c r="A145" s="4" t="s">
        <v>419</v>
      </c>
      <c r="B145" s="4" t="s">
        <v>412</v>
      </c>
      <c r="E145" s="4" t="s">
        <v>470</v>
      </c>
      <c r="F145" s="4" t="s">
        <v>487</v>
      </c>
      <c r="H145" s="4" t="s">
        <v>7</v>
      </c>
      <c r="I145" s="4" t="s">
        <v>23</v>
      </c>
      <c r="J145" s="4" t="s">
        <v>31</v>
      </c>
      <c r="L145" s="13"/>
      <c r="N145" s="13"/>
      <c r="S145" s="4" t="s">
        <v>536</v>
      </c>
      <c r="U145" s="13"/>
      <c r="V145" s="3" t="str">
        <f>", '"&amp;A145&amp;"': {megami: '"&amp;B145&amp;"'"&amp;IF(C145&lt;&gt;"", ", anotherID: '" &amp; C145 &amp; "', replace: '" &amp; D145 &amp; "'", "")&amp;", name: '"&amp;E145&amp;"', nameEn: '"&amp;SUBSTITUTE(G145, "'", "\'")&amp;"', ruby: '"&amp;F145&amp;"', baseType: '"&amp;VLOOKUP(H145,Sheet2!$A$1:$B$99,2,FALSE)&amp;"', types: ['"&amp;VLOOKUP(I145,Sheet2!$D$1:$E$99,2,FALSE)&amp;"'"&amp;IF(J145&lt;&gt;"",", '"&amp; VLOOKUP(J145,Sheet2!$D$1:$E$99,2,FALSE) &amp;"'","")&amp;"]"&amp;IF(K145&lt;&gt;"", ", range: '"&amp;K145&amp;"'", "")&amp;IF(M145&lt;&gt;"", ", damage: '"&amp;M145&amp;"'", "")&amp;IF(O145&lt;&gt;"", ", capacity: '"&amp;O145&amp;"'", "")&amp;IF(P145&lt;&gt;"", ", cost: '"&amp;P145&amp;"'", "")&amp;", text: '"&amp;SUBSTITUTE(S145, CHAR(10), "\n")&amp;"', textEn: '"&amp;SUBSTITUTE(SUBSTITUTE(T145, CHAR(10), "\n"), "'", "\'")&amp;"'"&amp;IF(Q145="○", ", sealable: true", "")&amp;IF(R145="○", ", removable: true", "")&amp;"}"</f>
        <v>, '12-raira-o-n-7': {megami: 'raira', name: '空駆け', nameEn: '', ruby: 'そらかけ', baseType: 'normal', types: ['action', 'fullpower'], text: '間合⇔ダスト：3', textEn: ''}</v>
      </c>
    </row>
    <row r="146" spans="1:22" ht="36" x14ac:dyDescent="0.15">
      <c r="A146" s="4" t="s">
        <v>420</v>
      </c>
      <c r="B146" s="4" t="s">
        <v>412</v>
      </c>
      <c r="E146" s="4" t="s">
        <v>471</v>
      </c>
      <c r="F146" s="4" t="s">
        <v>488</v>
      </c>
      <c r="H146" s="4" t="s">
        <v>19</v>
      </c>
      <c r="I146" s="4" t="s">
        <v>8</v>
      </c>
      <c r="K146" s="4" t="s">
        <v>464</v>
      </c>
      <c r="L146" s="13"/>
      <c r="M146" s="2" t="s">
        <v>460</v>
      </c>
      <c r="N146" s="13"/>
      <c r="P146" s="4" t="s">
        <v>108</v>
      </c>
      <c r="S146" s="5" t="s">
        <v>537</v>
      </c>
      <c r="T146" s="5"/>
      <c r="U146" s="13"/>
      <c r="V146" s="3" t="str">
        <f>", '"&amp;A146&amp;"': {megami: '"&amp;B146&amp;"'"&amp;IF(C146&lt;&gt;"", ", anotherID: '" &amp; C146 &amp; "', replace: '" &amp; D146 &amp; "'", "")&amp;", name: '"&amp;E146&amp;"', nameEn: '"&amp;SUBSTITUTE(G146, "'", "\'")&amp;"', ruby: '"&amp;F146&amp;"', baseType: '"&amp;VLOOKUP(H146,Sheet2!$A$1:$B$99,2,FALSE)&amp;"', types: ['"&amp;VLOOKUP(I146,Sheet2!$D$1:$E$99,2,FALSE)&amp;"'"&amp;IF(J146&lt;&gt;"",", '"&amp; VLOOKUP(J146,Sheet2!$D$1:$E$99,2,FALSE) &amp;"'","")&amp;"]"&amp;IF(K146&lt;&gt;"", ", range: '"&amp;K146&amp;"'", "")&amp;IF(M146&lt;&gt;"", ", damage: '"&amp;M146&amp;"'", "")&amp;IF(O146&lt;&gt;"", ", capacity: '"&amp;O146&amp;"'", "")&amp;IF(P146&lt;&gt;"", ", cost: '"&amp;P146&amp;"'", "")&amp;", text: '"&amp;SUBSTITUTE(S146, CHAR(10), "\n")&amp;"', textEn: '"&amp;SUBSTITUTE(SUBSTITUTE(T146, CHAR(10), "\n"), "'", "\'")&amp;"'"&amp;IF(Q146="○", ", sealable: true", "")&amp;IF(R146="○", ", removable: true", "")&amp;"}"</f>
        <v>, '12-raira-o-s-1': {megami: 'raira', name: '雷螺風神爪', nameEn: '', ruby: 'らいらふうじんそう', baseType: 'special', types: ['attack'], range: '1-2', damage: '2/2', cost: '3', text: '【常時】あなたの雷神ゲージが4以上ならば、この《攻撃》は+1/+0となる。 \n----\n【再起】あなたの風神ゲージが4以上である。', textEn: ''}</v>
      </c>
    </row>
    <row r="147" spans="1:22" x14ac:dyDescent="0.15">
      <c r="A147" s="4" t="s">
        <v>421</v>
      </c>
      <c r="B147" s="4" t="s">
        <v>412</v>
      </c>
      <c r="E147" s="4" t="s">
        <v>472</v>
      </c>
      <c r="F147" s="4" t="s">
        <v>485</v>
      </c>
      <c r="H147" s="4" t="s">
        <v>19</v>
      </c>
      <c r="I147" s="4" t="s">
        <v>23</v>
      </c>
      <c r="J147" s="4" t="s">
        <v>31</v>
      </c>
      <c r="L147" s="13"/>
      <c r="N147" s="13"/>
      <c r="P147" s="4" t="s">
        <v>274</v>
      </c>
      <c r="S147" s="4" t="s">
        <v>538</v>
      </c>
      <c r="U147" s="13"/>
      <c r="V147" s="3" t="str">
        <f>", '"&amp;A147&amp;"': {megami: '"&amp;B147&amp;"'"&amp;IF(C147&lt;&gt;"", ", anotherID: '" &amp; C147 &amp; "', replace: '" &amp; D147 &amp; "'", "")&amp;", name: '"&amp;E147&amp;"', nameEn: '"&amp;SUBSTITUTE(G147, "'", "\'")&amp;"', ruby: '"&amp;F147&amp;"', baseType: '"&amp;VLOOKUP(H147,Sheet2!$A$1:$B$99,2,FALSE)&amp;"', types: ['"&amp;VLOOKUP(I147,Sheet2!$D$1:$E$99,2,FALSE)&amp;"'"&amp;IF(J147&lt;&gt;"",", '"&amp; VLOOKUP(J147,Sheet2!$D$1:$E$99,2,FALSE) &amp;"'","")&amp;"]"&amp;IF(K147&lt;&gt;"", ", range: '"&amp;K147&amp;"'", "")&amp;IF(M147&lt;&gt;"", ", damage: '"&amp;M147&amp;"'", "")&amp;IF(O147&lt;&gt;"", ", capacity: '"&amp;O147&amp;"'", "")&amp;IF(P147&lt;&gt;"", ", cost: '"&amp;P147&amp;"'", "")&amp;", text: '"&amp;SUBSTITUTE(S147, CHAR(10), "\n")&amp;"', textEn: '"&amp;SUBSTITUTE(SUBSTITUTE(T147, CHAR(10), "\n"), "'", "\'")&amp;"'"&amp;IF(Q147="○", ", sealable: true", "")&amp;IF(R147="○", ", removable: true", "")&amp;"}"</f>
        <v>, '12-raira-o-s-2': {megami: 'raira', name: '天雷召喚陣', nameEn: '', ruby: 'てんらいしょうかんじん', baseType: 'special', types: ['action', 'fullpower'], cost: '6', text: '攻撃『適正距離0-10、1/1』をX回行う。Xは雷神ゲージの半分(切り上げ)に等しい。', textEn: ''}</v>
      </c>
    </row>
    <row r="148" spans="1:22" ht="60" x14ac:dyDescent="0.15">
      <c r="A148" s="4" t="s">
        <v>478</v>
      </c>
      <c r="B148" s="4" t="s">
        <v>412</v>
      </c>
      <c r="E148" s="4" t="s">
        <v>473</v>
      </c>
      <c r="F148" s="4" t="s">
        <v>486</v>
      </c>
      <c r="H148" s="4" t="s">
        <v>19</v>
      </c>
      <c r="I148" s="4" t="s">
        <v>23</v>
      </c>
      <c r="L148" s="13"/>
      <c r="N148" s="13"/>
      <c r="P148" s="4" t="s">
        <v>221</v>
      </c>
      <c r="R148" s="4" t="s">
        <v>295</v>
      </c>
      <c r="S148" s="5" t="s">
        <v>540</v>
      </c>
      <c r="T148" s="5"/>
      <c r="U148" s="13"/>
      <c r="V148" s="3" t="str">
        <f>", '"&amp;A148&amp;"': {megami: '"&amp;B148&amp;"'"&amp;IF(C148&lt;&gt;"", ", anotherID: '" &amp; C148 &amp; "', replace: '" &amp; D148 &amp; "'", "")&amp;", name: '"&amp;E148&amp;"', nameEn: '"&amp;SUBSTITUTE(G148, "'", "\'")&amp;"', ruby: '"&amp;F148&amp;"', baseType: '"&amp;VLOOKUP(H148,Sheet2!$A$1:$B$99,2,FALSE)&amp;"', types: ['"&amp;VLOOKUP(I148,Sheet2!$D$1:$E$99,2,FALSE)&amp;"'"&amp;IF(J148&lt;&gt;"",", '"&amp; VLOOKUP(J148,Sheet2!$D$1:$E$99,2,FALSE) &amp;"'","")&amp;"]"&amp;IF(K148&lt;&gt;"", ", range: '"&amp;K148&amp;"'", "")&amp;IF(M148&lt;&gt;"", ", damage: '"&amp;M148&amp;"'", "")&amp;IF(O148&lt;&gt;"", ", capacity: '"&amp;O148&amp;"'", "")&amp;IF(P148&lt;&gt;"", ", cost: '"&amp;P148&amp;"'", "")&amp;", text: '"&amp;SUBSTITUTE(S148, CHAR(10), "\n")&amp;"', textEn: '"&amp;SUBSTITUTE(SUBSTITUTE(T148, CHAR(10), "\n"), "'", "\'")&amp;"'"&amp;IF(Q148="○", ", sealable: true", "")&amp;IF(R148="○", ", removable: true", "")&amp;"}"</f>
        <v>, '12-raira-o-s-3': {megami: 'raira', name: '風魔招来孔', nameEn: '',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 removable: true}</v>
      </c>
    </row>
    <row r="149" spans="1:22" ht="24" x14ac:dyDescent="0.15">
      <c r="A149" s="4" t="s">
        <v>422</v>
      </c>
      <c r="B149" s="4" t="s">
        <v>412</v>
      </c>
      <c r="E149" s="4" t="s">
        <v>474</v>
      </c>
      <c r="F149" s="4" t="s">
        <v>495</v>
      </c>
      <c r="H149" s="4" t="s">
        <v>19</v>
      </c>
      <c r="I149" s="4" t="s">
        <v>48</v>
      </c>
      <c r="J149" s="4" t="s">
        <v>31</v>
      </c>
      <c r="L149" s="13"/>
      <c r="N149" s="13"/>
      <c r="O149" s="4" t="s">
        <v>78</v>
      </c>
      <c r="P149" s="4" t="s">
        <v>108</v>
      </c>
      <c r="S149" s="5" t="s">
        <v>539</v>
      </c>
      <c r="T149" s="5"/>
      <c r="U149" s="13"/>
      <c r="V149" s="3" t="str">
        <f>", '"&amp;A149&amp;"': {megami: '"&amp;B149&amp;"'"&amp;IF(C149&lt;&gt;"", ", anotherID: '" &amp; C149 &amp; "', replace: '" &amp; D149 &amp; "'", "")&amp;", name: '"&amp;E149&amp;"', nameEn: '"&amp;SUBSTITUTE(G149, "'", "\'")&amp;"', ruby: '"&amp;F149&amp;"', baseType: '"&amp;VLOOKUP(H149,Sheet2!$A$1:$B$99,2,FALSE)&amp;"', types: ['"&amp;VLOOKUP(I149,Sheet2!$D$1:$E$99,2,FALSE)&amp;"'"&amp;IF(J149&lt;&gt;"",", '"&amp; VLOOKUP(J149,Sheet2!$D$1:$E$99,2,FALSE) &amp;"'","")&amp;"]"&amp;IF(K149&lt;&gt;"", ", range: '"&amp;K149&amp;"'", "")&amp;IF(M149&lt;&gt;"", ", damage: '"&amp;M149&amp;"'", "")&amp;IF(O149&lt;&gt;"", ", capacity: '"&amp;O149&amp;"'", "")&amp;IF(P149&lt;&gt;"", ", cost: '"&amp;P149&amp;"'", "")&amp;", text: '"&amp;SUBSTITUTE(S149, CHAR(10), "\n")&amp;"', textEn: '"&amp;SUBSTITUTE(SUBSTITUTE(T149, CHAR(10), "\n"), "'", "\'")&amp;"'"&amp;IF(Q149="○", ", sealable: true", "")&amp;IF(R149="○", ", removable: true", "")&amp;"}"</f>
        <v>, '12-raira-o-s-4': {megami: 'raira', name: '円環輪廻旋', nameEn: '', ruby: 'えんかんりんかいせん', baseType: 'special', types: ['enhance', 'fullpower'], capacity: '5', cost: '3', text: '【展開中】あなたが《付与》でない通常札を使用した場合、それを捨て札にする代わりに山札の底に置く。', textEn: ''}</v>
      </c>
    </row>
    <row r="150" spans="1:22" x14ac:dyDescent="0.15">
      <c r="A150" s="4" t="s">
        <v>479</v>
      </c>
      <c r="B150" s="4" t="s">
        <v>412</v>
      </c>
      <c r="E150" s="4" t="s">
        <v>475</v>
      </c>
      <c r="F150" s="4" t="s">
        <v>482</v>
      </c>
      <c r="H150" s="4" t="s">
        <v>192</v>
      </c>
      <c r="I150" s="4" t="s">
        <v>8</v>
      </c>
      <c r="K150" s="4" t="s">
        <v>175</v>
      </c>
      <c r="L150" s="13"/>
      <c r="M150" s="2" t="s">
        <v>461</v>
      </c>
      <c r="N150" s="13"/>
      <c r="P150" s="4" t="s">
        <v>56</v>
      </c>
      <c r="S150" s="5"/>
      <c r="T150" s="5"/>
      <c r="U150" s="13"/>
      <c r="V150" s="3" t="str">
        <f>", '"&amp;A150&amp;"': {megami: '"&amp;B150&amp;"'"&amp;IF(C150&lt;&gt;"", ", anotherID: '" &amp; C150 &amp; "', replace: '" &amp; D150 &amp; "'", "")&amp;", name: '"&amp;E150&amp;"', nameEn: '"&amp;SUBSTITUTE(G150, "'", "\'")&amp;"', ruby: '"&amp;F150&amp;"', baseType: '"&amp;VLOOKUP(H150,Sheet2!$A$1:$B$99,2,FALSE)&amp;"', types: ['"&amp;VLOOKUP(I150,Sheet2!$D$1:$E$99,2,FALSE)&amp;"'"&amp;IF(J150&lt;&gt;"",", '"&amp; VLOOKUP(J150,Sheet2!$D$1:$E$99,2,FALSE) &amp;"'","")&amp;"]"&amp;IF(K150&lt;&gt;"", ", range: '"&amp;K150&amp;"'", "")&amp;IF(M150&lt;&gt;"", ", damage: '"&amp;M150&amp;"'", "")&amp;IF(O150&lt;&gt;"", ", capacity: '"&amp;O150&amp;"'", "")&amp;IF(P150&lt;&gt;"", ", cost: '"&amp;P150&amp;"'", "")&amp;", text: '"&amp;SUBSTITUTE(S150, CHAR(10), "\n")&amp;"', textEn: '"&amp;SUBSTITUTE(SUBSTITUTE(T150, CHAR(10), "\n"), "'", "\'")&amp;"'"&amp;IF(Q150="○", ", sealable: true", "")&amp;IF(R150="○", ", removable: true", "")&amp;"}"</f>
        <v>, '12-raira-o-s-3-ex1': {megami: 'raira', name: '風魔旋風', nameEn: '', ruby: 'ふうませんぷう', baseType: 'extra', types: ['attack'], range: '1-3', damage: '1/2', cost: '1', text: '', textEn: ''}</v>
      </c>
    </row>
    <row r="151" spans="1:22" ht="24" x14ac:dyDescent="0.15">
      <c r="A151" s="4" t="s">
        <v>480</v>
      </c>
      <c r="B151" s="4" t="s">
        <v>412</v>
      </c>
      <c r="E151" s="4" t="s">
        <v>476</v>
      </c>
      <c r="F151" s="4" t="s">
        <v>483</v>
      </c>
      <c r="H151" s="4" t="s">
        <v>192</v>
      </c>
      <c r="I151" s="4" t="s">
        <v>23</v>
      </c>
      <c r="L151" s="13"/>
      <c r="N151" s="13"/>
      <c r="P151" s="4" t="s">
        <v>56</v>
      </c>
      <c r="S151" s="5" t="s">
        <v>546</v>
      </c>
      <c r="T151" s="5"/>
      <c r="U151" s="13"/>
      <c r="V151" s="3" t="str">
        <f>", '"&amp;A151&amp;"': {megami: '"&amp;B151&amp;"'"&amp;IF(C151&lt;&gt;"", ", anotherID: '" &amp; C151 &amp; "', replace: '" &amp; D151 &amp; "'", "")&amp;", name: '"&amp;E151&amp;"', nameEn: '"&amp;SUBSTITUTE(G151, "'", "\'")&amp;"', ruby: '"&amp;F151&amp;"', baseType: '"&amp;VLOOKUP(H151,Sheet2!$A$1:$B$99,2,FALSE)&amp;"', types: ['"&amp;VLOOKUP(I151,Sheet2!$D$1:$E$99,2,FALSE)&amp;"'"&amp;IF(J151&lt;&gt;"",", '"&amp; VLOOKUP(J151,Sheet2!$D$1:$E$99,2,FALSE) &amp;"'","")&amp;"]"&amp;IF(K151&lt;&gt;"", ", range: '"&amp;K151&amp;"'", "")&amp;IF(M151&lt;&gt;"", ", damage: '"&amp;M151&amp;"'", "")&amp;IF(O151&lt;&gt;"", ", capacity: '"&amp;O151&amp;"'", "")&amp;IF(P151&lt;&gt;"", ", cost: '"&amp;P151&amp;"'", "")&amp;", text: '"&amp;SUBSTITUTE(S151, CHAR(10), "\n")&amp;"', textEn: '"&amp;SUBSTITUTE(SUBSTITUTE(T151, CHAR(10), "\n"), "'", "\'")&amp;"'"&amp;IF(Q151="○", ", sealable: true", "")&amp;IF(R151="○", ", removable: true", "")&amp;"}"</f>
        <v>, '12-raira-o-s-3-ex2': {megami: 'raira', name: '風魔纏廻', nameEn: '', ruby: 'ふうまてんかい', baseType: 'extra', types: ['action'], cost: '1', text: 'あなたの使用済の切札を1枚選び、それを未使用に戻す。 \n【使用済】あなたの切札の消費は1少なくなる(0未満にはならない)。', textEn: ''}</v>
      </c>
    </row>
    <row r="152" spans="1:22" ht="36" x14ac:dyDescent="0.15">
      <c r="A152" s="4" t="s">
        <v>481</v>
      </c>
      <c r="B152" s="4" t="s">
        <v>412</v>
      </c>
      <c r="E152" s="4" t="s">
        <v>477</v>
      </c>
      <c r="F152" s="4" t="s">
        <v>484</v>
      </c>
      <c r="H152" s="4" t="s">
        <v>192</v>
      </c>
      <c r="I152" s="4" t="s">
        <v>23</v>
      </c>
      <c r="J152" s="4" t="s">
        <v>28</v>
      </c>
      <c r="L152" s="13"/>
      <c r="N152" s="13"/>
      <c r="P152" s="4" t="s">
        <v>90</v>
      </c>
      <c r="R152" s="4" t="s">
        <v>295</v>
      </c>
      <c r="S152" s="5" t="s">
        <v>547</v>
      </c>
      <c r="T152" s="5"/>
      <c r="U152" s="13"/>
      <c r="V152" s="3" t="str">
        <f>", '"&amp;A152&amp;"': {megami: '"&amp;B152&amp;"'"&amp;IF(C152&lt;&gt;"", ", anotherID: '" &amp; C152 &amp; "', replace: '" &amp; D152 &amp; "'", "")&amp;", name: '"&amp;E152&amp;"', nameEn: '"&amp;SUBSTITUTE(G152, "'", "\'")&amp;"', ruby: '"&amp;F152&amp;"', baseType: '"&amp;VLOOKUP(H152,Sheet2!$A$1:$B$99,2,FALSE)&amp;"', types: ['"&amp;VLOOKUP(I152,Sheet2!$D$1:$E$99,2,FALSE)&amp;"'"&amp;IF(J152&lt;&gt;"",", '"&amp; VLOOKUP(J152,Sheet2!$D$1:$E$99,2,FALSE) &amp;"'","")&amp;"]"&amp;IF(K152&lt;&gt;"", ", range: '"&amp;K152&amp;"'", "")&amp;IF(M152&lt;&gt;"", ", damage: '"&amp;M152&amp;"'", "")&amp;IF(O152&lt;&gt;"", ", capacity: '"&amp;O152&amp;"'", "")&amp;IF(P152&lt;&gt;"", ", cost: '"&amp;P152&amp;"'", "")&amp;", text: '"&amp;SUBSTITUTE(S152, CHAR(10), "\n")&amp;"', textEn: '"&amp;SUBSTITUTE(SUBSTITUTE(T152, CHAR(10), "\n"), "'", "\'")&amp;"'"&amp;IF(Q152="○", ", sealable: true", "")&amp;IF(R152="○", ", removable: true", "")&amp;"}"</f>
        <v>, '12-raira-o-s-3-ex3': {megami: 'raira', name: '風魔天狗道', nameEn: '', ruby: 'ふうまてんぐどう', baseType: 'extra', types: ['action', 'reaction'], cost: '4', text: 'ダスト⇔間合：5 \nあなたはこの効果で本来より少ない個数の桜花結晶を動かしてもよい。その後、このカードを取り除く。', textEn: '', removable: true}</v>
      </c>
    </row>
    <row r="153" spans="1:22" ht="24" x14ac:dyDescent="0.15">
      <c r="A153" s="4" t="s">
        <v>423</v>
      </c>
      <c r="B153" s="4" t="s">
        <v>424</v>
      </c>
      <c r="E153" s="4" t="s">
        <v>435</v>
      </c>
      <c r="F153" s="4" t="s">
        <v>456</v>
      </c>
      <c r="H153" s="4" t="s">
        <v>7</v>
      </c>
      <c r="I153" s="4" t="s">
        <v>8</v>
      </c>
      <c r="K153" s="4" t="s">
        <v>436</v>
      </c>
      <c r="L153" s="13"/>
      <c r="M153" s="10" t="s">
        <v>460</v>
      </c>
      <c r="N153" s="13"/>
      <c r="S153" s="5" t="s">
        <v>543</v>
      </c>
      <c r="T153" s="5"/>
      <c r="U153" s="13"/>
      <c r="V153" s="3" t="str">
        <f>", '"&amp;A153&amp;"': {megami: '"&amp;B153&amp;"'"&amp;IF(C153&lt;&gt;"", ", anotherID: '" &amp; C153 &amp; "', replace: '" &amp; D153 &amp; "'", "")&amp;", name: '"&amp;E153&amp;"', nameEn: '"&amp;SUBSTITUTE(G153, "'", "\'")&amp;"', ruby: '"&amp;F153&amp;"', baseType: '"&amp;VLOOKUP(H153,Sheet2!$A$1:$B$99,2,FALSE)&amp;"', types: ['"&amp;VLOOKUP(I153,Sheet2!$D$1:$E$99,2,FALSE)&amp;"'"&amp;IF(J153&lt;&gt;"",", '"&amp; VLOOKUP(J153,Sheet2!$D$1:$E$99,2,FALSE) &amp;"'","")&amp;"]"&amp;IF(K153&lt;&gt;"", ", range: '"&amp;K153&amp;"'", "")&amp;IF(M153&lt;&gt;"", ", damage: '"&amp;M153&amp;"'", "")&amp;IF(O153&lt;&gt;"", ", capacity: '"&amp;O153&amp;"'", "")&amp;IF(P153&lt;&gt;"", ", cost: '"&amp;P153&amp;"'", "")&amp;", text: '"&amp;SUBSTITUTE(S153, CHAR(10), "\n")&amp;"', textEn: '"&amp;SUBSTITUTE(SUBSTITUTE(T153, CHAR(10), "\n"), "'", "\'")&amp;"'"&amp;IF(Q153="○", ", sealable: true", "")&amp;IF(R153="○", ", removable: true", "")&amp;"}"</f>
        <v>, '12-utsuro-o-n-1': {megami: 'utsuro', name: '円月', nameEn: '', ruby: 'えんげつ', baseType: 'normal', types: ['attack'], range: '6-7', damage: '2/2', text: '【常時】灰塵-ダストが12以上ならば、この《攻撃》のオーラへのダメージは「-」になる。', textEn: ''}</v>
      </c>
    </row>
    <row r="154" spans="1:22" ht="24" x14ac:dyDescent="0.15">
      <c r="A154" s="4" t="s">
        <v>425</v>
      </c>
      <c r="B154" s="4" t="s">
        <v>424</v>
      </c>
      <c r="E154" s="4" t="s">
        <v>437</v>
      </c>
      <c r="F154" s="4" t="s">
        <v>457</v>
      </c>
      <c r="H154" s="4" t="s">
        <v>7</v>
      </c>
      <c r="I154" s="4" t="s">
        <v>8</v>
      </c>
      <c r="K154" s="4" t="s">
        <v>438</v>
      </c>
      <c r="L154" s="13"/>
      <c r="M154" s="10" t="s">
        <v>461</v>
      </c>
      <c r="N154" s="13"/>
      <c r="S154" s="5" t="s">
        <v>647</v>
      </c>
      <c r="T154" s="5"/>
      <c r="U154" s="13"/>
      <c r="V154" s="3" t="str">
        <f>", '"&amp;A154&amp;"': {megami: '"&amp;B154&amp;"'"&amp;IF(C154&lt;&gt;"", ", anotherID: '" &amp; C154 &amp; "', replace: '" &amp; D154 &amp; "'", "")&amp;", name: '"&amp;E154&amp;"', nameEn: '"&amp;SUBSTITUTE(G154, "'", "\'")&amp;"', ruby: '"&amp;F154&amp;"', baseType: '"&amp;VLOOKUP(H154,Sheet2!$A$1:$B$99,2,FALSE)&amp;"', types: ['"&amp;VLOOKUP(I154,Sheet2!$D$1:$E$99,2,FALSE)&amp;"'"&amp;IF(J154&lt;&gt;"",", '"&amp; VLOOKUP(J154,Sheet2!$D$1:$E$99,2,FALSE) &amp;"'","")&amp;"]"&amp;IF(K154&lt;&gt;"", ", range: '"&amp;K154&amp;"'", "")&amp;IF(M154&lt;&gt;"", ", damage: '"&amp;M154&amp;"'", "")&amp;IF(O154&lt;&gt;"", ", capacity: '"&amp;O154&amp;"'", "")&amp;IF(P154&lt;&gt;"", ", cost: '"&amp;P154&amp;"'", "")&amp;", text: '"&amp;SUBSTITUTE(S154, CHAR(10), "\n")&amp;"', textEn: '"&amp;SUBSTITUTE(SUBSTITUTE(T154, CHAR(10), "\n"), "'", "\'")&amp;"'"&amp;IF(Q154="○", ", sealable: true", "")&amp;IF(R154="○", ", removable: true", "")&amp;"}"</f>
        <v>, '12-utsuro-o-n-2': {megami: 'utsuro', name: '黒き波動', nameEn: '', ruby: 'くろきはどう', baseType: 'normal', types: ['attack'], range: '4-7', damage: '1/2', text: '【攻撃後】相手がオーラへのダメージを選んだならば、相手の手札を見てその中から1枚を選び、それを捨て札にする。', textEn: ''}</v>
      </c>
    </row>
    <row r="155" spans="1:22" ht="48" x14ac:dyDescent="0.15">
      <c r="A155" s="4" t="s">
        <v>426</v>
      </c>
      <c r="B155" s="4" t="s">
        <v>424</v>
      </c>
      <c r="E155" s="4" t="s">
        <v>439</v>
      </c>
      <c r="F155" s="4" t="s">
        <v>458</v>
      </c>
      <c r="H155" s="4" t="s">
        <v>7</v>
      </c>
      <c r="I155" s="4" t="s">
        <v>8</v>
      </c>
      <c r="K155" s="4" t="s">
        <v>90</v>
      </c>
      <c r="L155" s="13"/>
      <c r="M155" s="10" t="s">
        <v>462</v>
      </c>
      <c r="N155" s="13"/>
      <c r="S155" s="5" t="s">
        <v>651</v>
      </c>
      <c r="T155" s="5"/>
      <c r="U155" s="13"/>
      <c r="V155" s="3" t="str">
        <f>", '"&amp;A155&amp;"': {megami: '"&amp;B155&amp;"'"&amp;IF(C155&lt;&gt;"", ", anotherID: '" &amp; C155 &amp; "', replace: '" &amp; D155 &amp; "'", "")&amp;", name: '"&amp;E155&amp;"', nameEn: '"&amp;SUBSTITUTE(G155, "'", "\'")&amp;"', ruby: '"&amp;F155&amp;"', baseType: '"&amp;VLOOKUP(H155,Sheet2!$A$1:$B$99,2,FALSE)&amp;"', types: ['"&amp;VLOOKUP(I155,Sheet2!$D$1:$E$99,2,FALSE)&amp;"'"&amp;IF(J155&lt;&gt;"",", '"&amp; VLOOKUP(J155,Sheet2!$D$1:$E$99,2,FALSE) &amp;"'","")&amp;"]"&amp;IF(K155&lt;&gt;"", ", range: '"&amp;K155&amp;"'", "")&amp;IF(M155&lt;&gt;"", ", damage: '"&amp;M155&amp;"'", "")&amp;IF(O155&lt;&gt;"", ", capacity: '"&amp;O155&amp;"'", "")&amp;IF(P155&lt;&gt;"", ", cost: '"&amp;P155&amp;"'", "")&amp;", text: '"&amp;SUBSTITUTE(S155, CHAR(10), "\n")&amp;"', textEn: '"&amp;SUBSTITUTE(SUBSTITUTE(T155, CHAR(10), "\n"), "'", "\'")&amp;"'"&amp;IF(Q155="○", ", sealable: true", "")&amp;IF(R155="○", ", removable: true", "")&amp;"}"</f>
        <v>, '12-utsuro-o-n-3': {megami: 'utsuro', name: '刈取り', nameEn: '',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v>
      </c>
    </row>
    <row r="156" spans="1:22" ht="36" x14ac:dyDescent="0.15">
      <c r="A156" s="4" t="s">
        <v>427</v>
      </c>
      <c r="B156" s="4" t="s">
        <v>424</v>
      </c>
      <c r="E156" s="4" t="s">
        <v>440</v>
      </c>
      <c r="F156" s="4" t="s">
        <v>459</v>
      </c>
      <c r="H156" s="4" t="s">
        <v>7</v>
      </c>
      <c r="I156" s="4" t="s">
        <v>23</v>
      </c>
      <c r="L156" s="13"/>
      <c r="N156" s="13"/>
      <c r="S156" s="5" t="s">
        <v>650</v>
      </c>
      <c r="T156" s="5"/>
      <c r="U156" s="13"/>
      <c r="V156" s="3" t="str">
        <f>", '"&amp;A156&amp;"': {megami: '"&amp;B156&amp;"'"&amp;IF(C156&lt;&gt;"", ", anotherID: '" &amp; C156 &amp; "', replace: '" &amp; D156 &amp; "'", "")&amp;", name: '"&amp;E156&amp;"', nameEn: '"&amp;SUBSTITUTE(G156, "'", "\'")&amp;"', ruby: '"&amp;F156&amp;"', baseType: '"&amp;VLOOKUP(H156,Sheet2!$A$1:$B$99,2,FALSE)&amp;"', types: ['"&amp;VLOOKUP(I156,Sheet2!$D$1:$E$99,2,FALSE)&amp;"'"&amp;IF(J156&lt;&gt;"",", '"&amp; VLOOKUP(J156,Sheet2!$D$1:$E$99,2,FALSE) &amp;"'","")&amp;"]"&amp;IF(K156&lt;&gt;"", ", range: '"&amp;K156&amp;"'", "")&amp;IF(M156&lt;&gt;"", ", damage: '"&amp;M156&amp;"'", "")&amp;IF(O156&lt;&gt;"", ", capacity: '"&amp;O156&amp;"'", "")&amp;IF(P156&lt;&gt;"", ", cost: '"&amp;P156&amp;"'", "")&amp;", text: '"&amp;SUBSTITUTE(S156, CHAR(10), "\n")&amp;"', textEn: '"&amp;SUBSTITUTE(SUBSTITUTE(T156, CHAR(10), "\n"), "'", "\'")&amp;"'"&amp;IF(Q156="○", ", sealable: true", "")&amp;IF(R156="○", ", removable: true", "")&amp;"}"</f>
        <v>, '12-utsuro-o-n-4': {megami: 'utsuro', name: '重圧', nameEn: '', ruby: 'じゅうあつ', baseType: 'normal', types: ['action'], text: '相手は相手のオーラ、フレア、ライフのいずれかから桜花結晶を1つダストへ移動させる。 \n灰塵-ダストが12以上ならば、相手を畏縮させる。', textEn: ''}</v>
      </c>
    </row>
    <row r="157" spans="1:22" x14ac:dyDescent="0.15">
      <c r="A157" s="4" t="s">
        <v>428</v>
      </c>
      <c r="B157" s="4" t="s">
        <v>424</v>
      </c>
      <c r="E157" s="4" t="s">
        <v>441</v>
      </c>
      <c r="F157" s="4" t="s">
        <v>455</v>
      </c>
      <c r="H157" s="4" t="s">
        <v>7</v>
      </c>
      <c r="I157" s="4" t="s">
        <v>23</v>
      </c>
      <c r="L157" s="13"/>
      <c r="N157" s="13"/>
      <c r="S157" s="4" t="s">
        <v>648</v>
      </c>
      <c r="U157" s="13"/>
      <c r="V157" s="3" t="str">
        <f>", '"&amp;A157&amp;"': {megami: '"&amp;B157&amp;"'"&amp;IF(C157&lt;&gt;"", ", anotherID: '" &amp; C157 &amp; "', replace: '" &amp; D157 &amp; "'", "")&amp;", name: '"&amp;E157&amp;"', nameEn: '"&amp;SUBSTITUTE(G157, "'", "\'")&amp;"', ruby: '"&amp;F157&amp;"', baseType: '"&amp;VLOOKUP(H157,Sheet2!$A$1:$B$99,2,FALSE)&amp;"', types: ['"&amp;VLOOKUP(I157,Sheet2!$D$1:$E$99,2,FALSE)&amp;"'"&amp;IF(J157&lt;&gt;"",", '"&amp; VLOOKUP(J157,Sheet2!$D$1:$E$99,2,FALSE) &amp;"'","")&amp;"]"&amp;IF(K157&lt;&gt;"", ", range: '"&amp;K157&amp;"'", "")&amp;IF(M157&lt;&gt;"", ", damage: '"&amp;M157&amp;"'", "")&amp;IF(O157&lt;&gt;"", ", capacity: '"&amp;O157&amp;"'", "")&amp;IF(P157&lt;&gt;"", ", cost: '"&amp;P157&amp;"'", "")&amp;", text: '"&amp;SUBSTITUTE(S157, CHAR(10), "\n")&amp;"', textEn: '"&amp;SUBSTITUTE(SUBSTITUTE(T157, CHAR(10), "\n"), "'", "\'")&amp;"'"&amp;IF(Q157="○", ", sealable: true", "")&amp;IF(R157="○", ", removable: true", "")&amp;"}"</f>
        <v>, '12-utsuro-o-n-5': {megami: 'utsuro', name: '影の翅', nameEn: '', ruby: 'かげのはね', baseType: 'normal', types: ['action'], text: 'このターン中、現在の間合は2増加し、達人の間合は2大きくなる。', textEn: ''}</v>
      </c>
    </row>
    <row r="158" spans="1:22" x14ac:dyDescent="0.15">
      <c r="A158" s="4" t="s">
        <v>429</v>
      </c>
      <c r="B158" s="4" t="s">
        <v>424</v>
      </c>
      <c r="E158" s="4" t="s">
        <v>442</v>
      </c>
      <c r="F158" s="4" t="s">
        <v>454</v>
      </c>
      <c r="H158" s="4" t="s">
        <v>7</v>
      </c>
      <c r="I158" s="4" t="s">
        <v>23</v>
      </c>
      <c r="J158" s="4" t="s">
        <v>28</v>
      </c>
      <c r="L158" s="13"/>
      <c r="N158" s="13"/>
      <c r="S158" s="5" t="s">
        <v>544</v>
      </c>
      <c r="T158" s="5"/>
      <c r="U158" s="13"/>
      <c r="V158" s="3" t="str">
        <f>", '"&amp;A158&amp;"': {megami: '"&amp;B158&amp;"'"&amp;IF(C158&lt;&gt;"", ", anotherID: '" &amp; C158 &amp; "', replace: '" &amp; D158 &amp; "'", "")&amp;", name: '"&amp;E158&amp;"', nameEn: '"&amp;SUBSTITUTE(G158, "'", "\'")&amp;"', ruby: '"&amp;F158&amp;"', baseType: '"&amp;VLOOKUP(H158,Sheet2!$A$1:$B$99,2,FALSE)&amp;"', types: ['"&amp;VLOOKUP(I158,Sheet2!$D$1:$E$99,2,FALSE)&amp;"'"&amp;IF(J158&lt;&gt;"",", '"&amp; VLOOKUP(J158,Sheet2!$D$1:$E$99,2,FALSE) &amp;"'","")&amp;"]"&amp;IF(K158&lt;&gt;"", ", range: '"&amp;K158&amp;"'", "")&amp;IF(M158&lt;&gt;"", ", damage: '"&amp;M158&amp;"'", "")&amp;IF(O158&lt;&gt;"", ", capacity: '"&amp;O158&amp;"'", "")&amp;IF(P158&lt;&gt;"", ", cost: '"&amp;P158&amp;"'", "")&amp;", text: '"&amp;SUBSTITUTE(S158, CHAR(10), "\n")&amp;"', textEn: '"&amp;SUBSTITUTE(SUBSTITUTE(T158, CHAR(10), "\n"), "'", "\'")&amp;"'"&amp;IF(Q158="○", ", sealable: true", "")&amp;IF(R158="○", ", removable: true", "")&amp;"}"</f>
        <v>, '12-utsuro-o-n-6': {megami: 'utsuro', name: '影の壁', nameEn: '', ruby: 'かげのかべ', baseType: 'normal', types: ['action', 'reaction'], text: '対応した《攻撃》は+0/-1となる。', textEn: ''}</v>
      </c>
    </row>
    <row r="159" spans="1:22" ht="36" x14ac:dyDescent="0.15">
      <c r="A159" s="4" t="s">
        <v>430</v>
      </c>
      <c r="B159" s="4" t="s">
        <v>424</v>
      </c>
      <c r="E159" s="4" t="s">
        <v>443</v>
      </c>
      <c r="F159" s="4" t="s">
        <v>453</v>
      </c>
      <c r="H159" s="4" t="s">
        <v>7</v>
      </c>
      <c r="I159" s="4" t="s">
        <v>48</v>
      </c>
      <c r="J159" s="4" t="s">
        <v>31</v>
      </c>
      <c r="L159" s="13"/>
      <c r="N159" s="13"/>
      <c r="O159" s="4" t="s">
        <v>55</v>
      </c>
      <c r="S159" s="5" t="s">
        <v>649</v>
      </c>
      <c r="T159" s="5"/>
      <c r="U159" s="13"/>
      <c r="V159" s="3" t="str">
        <f>", '"&amp;A159&amp;"': {megami: '"&amp;B159&amp;"'"&amp;IF(C159&lt;&gt;"", ", anotherID: '" &amp; C159 &amp; "', replace: '" &amp; D159 &amp; "'", "")&amp;", name: '"&amp;E159&amp;"', nameEn: '"&amp;SUBSTITUTE(G159, "'", "\'")&amp;"', ruby: '"&amp;F159&amp;"', baseType: '"&amp;VLOOKUP(H159,Sheet2!$A$1:$B$99,2,FALSE)&amp;"', types: ['"&amp;VLOOKUP(I159,Sheet2!$D$1:$E$99,2,FALSE)&amp;"'"&amp;IF(J159&lt;&gt;"",", '"&amp; VLOOKUP(J159,Sheet2!$D$1:$E$99,2,FALSE) &amp;"'","")&amp;"]"&amp;IF(K159&lt;&gt;"", ", range: '"&amp;K159&amp;"'", "")&amp;IF(M159&lt;&gt;"", ", damage: '"&amp;M159&amp;"'", "")&amp;IF(O159&lt;&gt;"", ", capacity: '"&amp;O159&amp;"'", "")&amp;IF(P159&lt;&gt;"", ", cost: '"&amp;P159&amp;"'", "")&amp;", text: '"&amp;SUBSTITUTE(S159, CHAR(10), "\n")&amp;"', textEn: '"&amp;SUBSTITUTE(SUBSTITUTE(T159, CHAR(10), "\n"), "'", "\'")&amp;"'"&amp;IF(Q159="○", ", sealable: true", "")&amp;IF(R159="○", ", removable: true", "")&amp;"}"</f>
        <v>, '12-utsuro-o-n-7': {megami: 'utsuro', name: '遺灰呪', nameEn: '', ruby: 'いかいじゅ', baseType: 'normal', types: ['enhance', 'fullpower'], capacity: '2', text: '【展開時】相オーラ→ダスト：3 \n【破棄時】灰塵-ダストが12以上ならば以下を行う。 \nダスト→相オーラ：2、相ライフ→ダスト：1', textEn: ''}</v>
      </c>
    </row>
    <row r="160" spans="1:22" ht="36" x14ac:dyDescent="0.15">
      <c r="A160" s="4" t="s">
        <v>431</v>
      </c>
      <c r="B160" s="4" t="s">
        <v>424</v>
      </c>
      <c r="E160" s="4" t="s">
        <v>444</v>
      </c>
      <c r="F160" s="4" t="s">
        <v>449</v>
      </c>
      <c r="H160" s="4" t="s">
        <v>19</v>
      </c>
      <c r="I160" s="4" t="s">
        <v>23</v>
      </c>
      <c r="L160" s="13"/>
      <c r="N160" s="13"/>
      <c r="P160" s="4" t="s">
        <v>445</v>
      </c>
      <c r="R160" s="4" t="s">
        <v>295</v>
      </c>
      <c r="S160" s="5" t="s">
        <v>545</v>
      </c>
      <c r="T160" s="5"/>
      <c r="U160" s="13"/>
      <c r="V160" s="3" t="str">
        <f>", '"&amp;A160&amp;"': {megami: '"&amp;B160&amp;"'"&amp;IF(C160&lt;&gt;"", ", anotherID: '" &amp; C160 &amp; "', replace: '" &amp; D160 &amp; "'", "")&amp;", name: '"&amp;E160&amp;"', nameEn: '"&amp;SUBSTITUTE(G160, "'", "\'")&amp;"', ruby: '"&amp;F160&amp;"', baseType: '"&amp;VLOOKUP(H160,Sheet2!$A$1:$B$99,2,FALSE)&amp;"', types: ['"&amp;VLOOKUP(I160,Sheet2!$D$1:$E$99,2,FALSE)&amp;"'"&amp;IF(J160&lt;&gt;"",", '"&amp; VLOOKUP(J160,Sheet2!$D$1:$E$99,2,FALSE) &amp;"'","")&amp;"]"&amp;IF(K160&lt;&gt;"", ", range: '"&amp;K160&amp;"'", "")&amp;IF(M160&lt;&gt;"", ", damage: '"&amp;M160&amp;"'", "")&amp;IF(O160&lt;&gt;"", ", capacity: '"&amp;O160&amp;"'", "")&amp;IF(P160&lt;&gt;"", ", cost: '"&amp;P160&amp;"'", "")&amp;", text: '"&amp;SUBSTITUTE(S160, CHAR(10), "\n")&amp;"', textEn: '"&amp;SUBSTITUTE(SUBSTITUTE(T160, CHAR(10), "\n"), "'", "\'")&amp;"'"&amp;IF(Q160="○", ", sealable: true", "")&amp;IF(R160="○", ", removable: true", "")&amp;"}"</f>
        <v>, '12-utsuro-o-s-1': {megami: 'utsuro', name: '灰滅', nameEn: '', ruby: 'ヴィミラニエ', baseType: 'special', types: ['action'], cost: '24', text: '【常時】このカードの消費はダストの数だけ少なくなる。 \n相ライフ→ダスト：3 \nこのカードを取り除く。', textEn: '', removable: true}</v>
      </c>
    </row>
    <row r="161" spans="1:23" ht="24" x14ac:dyDescent="0.15">
      <c r="A161" s="4" t="s">
        <v>432</v>
      </c>
      <c r="B161" s="4" t="s">
        <v>424</v>
      </c>
      <c r="E161" s="4" t="s">
        <v>446</v>
      </c>
      <c r="F161" s="4" t="s">
        <v>450</v>
      </c>
      <c r="H161" s="4" t="s">
        <v>19</v>
      </c>
      <c r="I161" s="4" t="s">
        <v>48</v>
      </c>
      <c r="J161" s="4" t="s">
        <v>28</v>
      </c>
      <c r="L161" s="13"/>
      <c r="N161" s="13"/>
      <c r="O161" s="4" t="s">
        <v>108</v>
      </c>
      <c r="P161" s="4" t="s">
        <v>108</v>
      </c>
      <c r="S161" s="5" t="s">
        <v>548</v>
      </c>
      <c r="T161" s="5"/>
      <c r="U161" s="13"/>
      <c r="V161" s="3" t="str">
        <f>", '"&amp;A161&amp;"': {megami: '"&amp;B161&amp;"'"&amp;IF(C161&lt;&gt;"", ", anotherID: '" &amp; C161 &amp; "', replace: '" &amp; D161 &amp; "'", "")&amp;", name: '"&amp;E161&amp;"', nameEn: '"&amp;SUBSTITUTE(G161, "'", "\'")&amp;"', ruby: '"&amp;F161&amp;"', baseType: '"&amp;VLOOKUP(H161,Sheet2!$A$1:$B$99,2,FALSE)&amp;"', types: ['"&amp;VLOOKUP(I161,Sheet2!$D$1:$E$99,2,FALSE)&amp;"'"&amp;IF(J161&lt;&gt;"",", '"&amp; VLOOKUP(J161,Sheet2!$D$1:$E$99,2,FALSE) &amp;"'","")&amp;"]"&amp;IF(K161&lt;&gt;"", ", range: '"&amp;K161&amp;"'", "")&amp;IF(M161&lt;&gt;"", ", damage: '"&amp;M161&amp;"'", "")&amp;IF(O161&lt;&gt;"", ", capacity: '"&amp;O161&amp;"'", "")&amp;IF(P161&lt;&gt;"", ", cost: '"&amp;P161&amp;"'", "")&amp;", text: '"&amp;SUBSTITUTE(S161, CHAR(10), "\n")&amp;"', textEn: '"&amp;SUBSTITUTE(SUBSTITUTE(T161, CHAR(10), "\n"), "'", "\'")&amp;"'"&amp;IF(Q161="○", ", sealable: true", "")&amp;IF(R161="○", ", removable: true", "")&amp;"}"</f>
        <v>, '12-utsuro-o-s-2': {megami: 'utsuro', name: '虚偽', nameEn: '', ruby: 'ローシェ', baseType: 'special', types: ['enhance', 'reaction'], capacity: '3', cost: '3', text: '【展開中】相手の《攻撃》は距離縮小(近1)を得て、【攻撃後】効果が解決されない。 \n【展開中】相手の《付与》カードは納が1減少し、【破棄時】効果が解決されない。', textEn: ''}</v>
      </c>
    </row>
    <row r="162" spans="1:23" ht="60" x14ac:dyDescent="0.15">
      <c r="A162" s="4" t="s">
        <v>433</v>
      </c>
      <c r="B162" s="4" t="s">
        <v>424</v>
      </c>
      <c r="E162" s="4" t="s">
        <v>447</v>
      </c>
      <c r="F162" s="4" t="s">
        <v>451</v>
      </c>
      <c r="H162" s="4" t="s">
        <v>19</v>
      </c>
      <c r="I162" s="4" t="s">
        <v>48</v>
      </c>
      <c r="L162" s="13"/>
      <c r="N162" s="13"/>
      <c r="O162" s="4" t="s">
        <v>108</v>
      </c>
      <c r="P162" s="4" t="s">
        <v>55</v>
      </c>
      <c r="S162" s="5" t="s">
        <v>549</v>
      </c>
      <c r="T162" s="5"/>
      <c r="U162" s="13"/>
      <c r="V162" s="3" t="str">
        <f>", '"&amp;A162&amp;"': {megami: '"&amp;B162&amp;"'"&amp;IF(C162&lt;&gt;"", ", anotherID: '" &amp; C162 &amp; "', replace: '" &amp; D162 &amp; "'", "")&amp;", name: '"&amp;E162&amp;"', nameEn: '"&amp;SUBSTITUTE(G162, "'", "\'")&amp;"', ruby: '"&amp;F162&amp;"', baseType: '"&amp;VLOOKUP(H162,Sheet2!$A$1:$B$99,2,FALSE)&amp;"', types: ['"&amp;VLOOKUP(I162,Sheet2!$D$1:$E$99,2,FALSE)&amp;"'"&amp;IF(J162&lt;&gt;"",", '"&amp; VLOOKUP(J162,Sheet2!$D$1:$E$99,2,FALSE) &amp;"'","")&amp;"]"&amp;IF(K162&lt;&gt;"", ", range: '"&amp;K162&amp;"'", "")&amp;IF(M162&lt;&gt;"", ", damage: '"&amp;M162&amp;"'", "")&amp;IF(O162&lt;&gt;"", ", capacity: '"&amp;O162&amp;"'", "")&amp;IF(P162&lt;&gt;"", ", cost: '"&amp;P162&amp;"'", "")&amp;", text: '"&amp;SUBSTITUTE(S162, CHAR(10), "\n")&amp;"', textEn: '"&amp;SUBSTITUTE(SUBSTITUTE(T162, CHAR(10), "\n"), "'", "\'")&amp;"'"&amp;IF(Q162="○", ", sealable: true", "")&amp;IF(R162="○", ", removable: true", "")&amp;"}"</f>
        <v>, '12-utsuro-o-s-3': {megami: 'utsuro', name: '終末', nameEn: '',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v>
      </c>
    </row>
    <row r="163" spans="1:23" ht="36" x14ac:dyDescent="0.15">
      <c r="A163" s="4" t="s">
        <v>434</v>
      </c>
      <c r="B163" s="4" t="s">
        <v>424</v>
      </c>
      <c r="E163" s="4" t="s">
        <v>448</v>
      </c>
      <c r="F163" s="4" t="s">
        <v>452</v>
      </c>
      <c r="H163" s="4" t="s">
        <v>19</v>
      </c>
      <c r="I163" s="4" t="s">
        <v>23</v>
      </c>
      <c r="L163" s="13"/>
      <c r="N163" s="13"/>
      <c r="P163" s="4" t="s">
        <v>78</v>
      </c>
      <c r="S163" s="5" t="s">
        <v>550</v>
      </c>
      <c r="T163" s="5"/>
      <c r="U163" s="13"/>
      <c r="V163" s="3" t="str">
        <f>", '"&amp;A163&amp;"': {megami: '"&amp;B163&amp;"'"&amp;IF(C163&lt;&gt;"", ", anotherID: '" &amp; C163 &amp; "', replace: '" &amp; D163 &amp; "'", "")&amp;", name: '"&amp;E163&amp;"', nameEn: '"&amp;SUBSTITUTE(G163, "'", "\'")&amp;"', ruby: '"&amp;F163&amp;"', baseType: '"&amp;VLOOKUP(H163,Sheet2!$A$1:$B$99,2,FALSE)&amp;"', types: ['"&amp;VLOOKUP(I163,Sheet2!$D$1:$E$99,2,FALSE)&amp;"'"&amp;IF(J163&lt;&gt;"",", '"&amp; VLOOKUP(J163,Sheet2!$D$1:$E$99,2,FALSE) &amp;"'","")&amp;"]"&amp;IF(K163&lt;&gt;"", ", range: '"&amp;K163&amp;"'", "")&amp;IF(M163&lt;&gt;"", ", damage: '"&amp;M163&amp;"'", "")&amp;IF(O163&lt;&gt;"", ", capacity: '"&amp;O163&amp;"'", "")&amp;IF(P163&lt;&gt;"", ", cost: '"&amp;P163&amp;"'", "")&amp;", text: '"&amp;SUBSTITUTE(S163, CHAR(10), "\n")&amp;"', textEn: '"&amp;SUBSTITUTE(SUBSTITUTE(T163, CHAR(10), "\n"), "'", "\'")&amp;"'"&amp;IF(Q163="○", ", sealable: true", "")&amp;IF(R163="○", ", removable: true", "")&amp;"}"</f>
        <v>, '12-utsuro-o-s-4': {megami: 'utsuro', name: '魔食', nameEn: '', ruby: 'エロージャ', baseType: 'special', types: ['action'], cost: '5', text: '【使用済】あなたの開始フェイズの開始時に相手は以下のどちらかを選ぶ。\n・相オーラ→ダスト：1\n・相フレア→ダスト：2', textEn: ''}</v>
      </c>
    </row>
    <row r="165" spans="1:23" x14ac:dyDescent="0.15">
      <c r="W165" s="1" t="s">
        <v>44</v>
      </c>
    </row>
    <row r="166" spans="1:23" x14ac:dyDescent="0.15">
      <c r="W166" s="1" t="s">
        <v>44</v>
      </c>
    </row>
    <row r="167" spans="1:23" x14ac:dyDescent="0.15">
      <c r="W167" s="1" t="s">
        <v>44</v>
      </c>
    </row>
    <row r="168" spans="1:23" x14ac:dyDescent="0.15">
      <c r="W168" s="1" t="s">
        <v>44</v>
      </c>
    </row>
    <row r="171" spans="1:23" x14ac:dyDescent="0.15">
      <c r="E171" s="10"/>
      <c r="G171" s="10"/>
    </row>
    <row r="172" spans="1:23" x14ac:dyDescent="0.15">
      <c r="E172" s="10"/>
      <c r="G172" s="10"/>
    </row>
    <row r="173" spans="1:23" x14ac:dyDescent="0.15">
      <c r="E173" s="10"/>
      <c r="G173" s="10"/>
    </row>
    <row r="174" spans="1:23" x14ac:dyDescent="0.15">
      <c r="E174" s="10"/>
      <c r="G174" s="10"/>
    </row>
    <row r="175" spans="1:23" x14ac:dyDescent="0.15">
      <c r="E175" s="10"/>
      <c r="G175" s="10"/>
    </row>
    <row r="176" spans="1:23" x14ac:dyDescent="0.15">
      <c r="E176" s="10"/>
      <c r="G176" s="10"/>
    </row>
    <row r="177" spans="5:7" x14ac:dyDescent="0.15">
      <c r="E177" s="10"/>
      <c r="G177" s="10"/>
    </row>
    <row r="178" spans="5:7" x14ac:dyDescent="0.15">
      <c r="E178" s="10"/>
      <c r="G178" s="10"/>
    </row>
    <row r="179" spans="5:7" x14ac:dyDescent="0.15">
      <c r="E179" s="10"/>
      <c r="G179" s="10"/>
    </row>
    <row r="180" spans="5:7" x14ac:dyDescent="0.15">
      <c r="E180" s="10"/>
      <c r="G180"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2018-11-04T03:03:57Z</dcterms:modified>
</cp:coreProperties>
</file>