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45" windowWidth="28035" windowHeight="1122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T10" i="1" l="1"/>
  <c r="T9" i="1"/>
  <c r="T8" i="1"/>
  <c r="T7" i="1"/>
  <c r="T6" i="1"/>
  <c r="T5" i="1"/>
  <c r="T4" i="1"/>
  <c r="T3" i="1"/>
  <c r="T2" i="1"/>
  <c r="T130" i="1" l="1"/>
  <c r="T129" i="1"/>
  <c r="T128" i="1"/>
  <c r="T127" i="1"/>
  <c r="T126" i="1"/>
  <c r="T125" i="1"/>
  <c r="T124" i="1"/>
  <c r="T123" i="1"/>
  <c r="T122" i="1"/>
  <c r="T121" i="1"/>
  <c r="T120" i="1"/>
  <c r="T119" i="1"/>
  <c r="T118" i="1"/>
  <c r="T117" i="1"/>
  <c r="T116" i="1"/>
  <c r="T115" i="1"/>
  <c r="T114" i="1"/>
  <c r="T113" i="1"/>
  <c r="T112" i="1"/>
  <c r="T111" i="1"/>
  <c r="T110" i="1"/>
  <c r="T109" i="1"/>
  <c r="T108" i="1"/>
  <c r="T107" i="1"/>
  <c r="T106" i="1"/>
  <c r="T105" i="1"/>
  <c r="T104" i="1"/>
  <c r="T103" i="1"/>
  <c r="T102" i="1"/>
  <c r="T101" i="1"/>
  <c r="T100" i="1"/>
  <c r="T99" i="1"/>
  <c r="T98" i="1"/>
  <c r="T97" i="1"/>
  <c r="T96" i="1"/>
  <c r="T95" i="1"/>
  <c r="T94" i="1"/>
  <c r="T93" i="1"/>
  <c r="T92" i="1"/>
  <c r="T91" i="1"/>
  <c r="T90" i="1"/>
  <c r="T89" i="1"/>
  <c r="T88" i="1"/>
  <c r="T87" i="1"/>
  <c r="T86" i="1"/>
  <c r="T85" i="1"/>
  <c r="T84" i="1"/>
  <c r="T83" i="1"/>
  <c r="T82" i="1"/>
  <c r="T81" i="1"/>
  <c r="T80" i="1"/>
  <c r="T79" i="1"/>
  <c r="T78" i="1"/>
  <c r="T77" i="1"/>
  <c r="T76" i="1"/>
  <c r="T75" i="1"/>
  <c r="T74" i="1"/>
  <c r="T73" i="1"/>
  <c r="T72" i="1"/>
  <c r="T71" i="1"/>
  <c r="T70" i="1"/>
  <c r="T69" i="1"/>
  <c r="T68" i="1"/>
  <c r="T67" i="1"/>
  <c r="T66" i="1"/>
  <c r="T65" i="1"/>
  <c r="T64" i="1"/>
  <c r="T63" i="1"/>
  <c r="T62" i="1"/>
  <c r="T61" i="1"/>
  <c r="T60" i="1"/>
  <c r="T59" i="1"/>
  <c r="T58" i="1"/>
  <c r="T57" i="1"/>
  <c r="T56" i="1"/>
  <c r="T55" i="1"/>
  <c r="T54" i="1"/>
  <c r="T53" i="1"/>
  <c r="T52" i="1"/>
  <c r="T51" i="1"/>
  <c r="T50" i="1"/>
  <c r="T49" i="1"/>
  <c r="T48" i="1"/>
  <c r="T47" i="1"/>
  <c r="T35" i="1"/>
  <c r="T34" i="1"/>
  <c r="T33" i="1"/>
  <c r="T32" i="1"/>
  <c r="T31" i="1"/>
  <c r="T30" i="1"/>
  <c r="T29" i="1"/>
  <c r="T28" i="1"/>
  <c r="T27" i="1"/>
  <c r="T26" i="1"/>
  <c r="T25" i="1"/>
  <c r="T22" i="1"/>
  <c r="T19" i="1"/>
  <c r="T24" i="1"/>
  <c r="T23" i="1"/>
  <c r="T21" i="1"/>
  <c r="T20" i="1"/>
  <c r="T18" i="1"/>
  <c r="T17" i="1"/>
  <c r="T16" i="1"/>
  <c r="T15" i="1"/>
  <c r="T14" i="1"/>
  <c r="T13" i="1"/>
  <c r="T11" i="1"/>
  <c r="T12" i="1"/>
  <c r="T46" i="1" l="1"/>
  <c r="T45" i="1"/>
  <c r="T44" i="1"/>
  <c r="T43" i="1"/>
  <c r="T42" i="1"/>
  <c r="T41" i="1"/>
  <c r="T40" i="1"/>
  <c r="T39" i="1"/>
  <c r="T38" i="1"/>
  <c r="T37" i="1"/>
  <c r="T36" i="1"/>
</calcChain>
</file>

<file path=xl/sharedStrings.xml><?xml version="1.0" encoding="utf-8"?>
<sst xmlns="http://schemas.openxmlformats.org/spreadsheetml/2006/main" count="1160" uniqueCount="658">
  <si>
    <t>カードID</t>
    <phoneticPr fontId="1"/>
  </si>
  <si>
    <t>04-tokoyo-o-n-1</t>
    <phoneticPr fontId="1"/>
  </si>
  <si>
    <t>メガミ</t>
    <phoneticPr fontId="1"/>
  </si>
  <si>
    <t>tokoyo</t>
    <phoneticPr fontId="1"/>
  </si>
  <si>
    <t>タイプ</t>
    <phoneticPr fontId="1"/>
  </si>
  <si>
    <t>種別</t>
    <rPh sb="0" eb="2">
      <t>シュベツ</t>
    </rPh>
    <phoneticPr fontId="1"/>
  </si>
  <si>
    <t>サブタイプ</t>
    <phoneticPr fontId="1"/>
  </si>
  <si>
    <t>通常札</t>
    <rPh sb="0" eb="2">
      <t>ツウジョウ</t>
    </rPh>
    <rPh sb="2" eb="3">
      <t>フダ</t>
    </rPh>
    <phoneticPr fontId="1"/>
  </si>
  <si>
    <t>攻撃</t>
  </si>
  <si>
    <t>攻撃</t>
    <rPh sb="0" eb="2">
      <t>コウゲキ</t>
    </rPh>
    <phoneticPr fontId="1"/>
  </si>
  <si>
    <t>適正距離</t>
    <rPh sb="0" eb="2">
      <t>テキセイ</t>
    </rPh>
    <rPh sb="2" eb="4">
      <t>キョリ</t>
    </rPh>
    <phoneticPr fontId="1"/>
  </si>
  <si>
    <t>ダメージ</t>
    <phoneticPr fontId="1"/>
  </si>
  <si>
    <t>-/1</t>
    <phoneticPr fontId="1"/>
  </si>
  <si>
    <t>納</t>
    <rPh sb="0" eb="1">
      <t>ノウ</t>
    </rPh>
    <phoneticPr fontId="1"/>
  </si>
  <si>
    <t>消費</t>
    <rPh sb="0" eb="2">
      <t>ショウヒ</t>
    </rPh>
    <phoneticPr fontId="1"/>
  </si>
  <si>
    <t>テキスト</t>
    <phoneticPr fontId="1"/>
  </si>
  <si>
    <t>名前</t>
    <rPh sb="0" eb="2">
      <t>ナマエ</t>
    </rPh>
    <phoneticPr fontId="1"/>
  </si>
  <si>
    <t>ふりがな</t>
    <phoneticPr fontId="1"/>
  </si>
  <si>
    <t>すきながし</t>
    <phoneticPr fontId="1"/>
  </si>
  <si>
    <t>切札</t>
    <rPh sb="0" eb="2">
      <t>キリフダ</t>
    </rPh>
    <phoneticPr fontId="1"/>
  </si>
  <si>
    <t>normal</t>
    <phoneticPr fontId="1"/>
  </si>
  <si>
    <t>special</t>
    <phoneticPr fontId="1"/>
  </si>
  <si>
    <t>attack</t>
    <phoneticPr fontId="1"/>
  </si>
  <si>
    <t>行動</t>
  </si>
  <si>
    <t>行動</t>
    <rPh sb="0" eb="2">
      <t>コウドウ</t>
    </rPh>
    <phoneticPr fontId="1"/>
  </si>
  <si>
    <t>action</t>
    <phoneticPr fontId="1"/>
  </si>
  <si>
    <t>不定</t>
    <rPh sb="0" eb="2">
      <t>フテイ</t>
    </rPh>
    <phoneticPr fontId="1"/>
  </si>
  <si>
    <t>variable</t>
    <phoneticPr fontId="1"/>
  </si>
  <si>
    <t>対応</t>
  </si>
  <si>
    <t>対応</t>
    <rPh sb="0" eb="2">
      <t>タイオウ</t>
    </rPh>
    <phoneticPr fontId="1"/>
  </si>
  <si>
    <t>reaction</t>
    <phoneticPr fontId="1"/>
  </si>
  <si>
    <t>全力</t>
  </si>
  <si>
    <t>全力</t>
    <rPh sb="0" eb="2">
      <t>ゼンリョク</t>
    </rPh>
    <phoneticPr fontId="1"/>
  </si>
  <si>
    <t>fullpower</t>
    <phoneticPr fontId="1"/>
  </si>
  <si>
    <t>【攻撃後】境地-あなたの集中力が2ならば、このカードを山札の上に戻す。</t>
    <phoneticPr fontId="1"/>
  </si>
  <si>
    <t>04-tokoyo-o-n-2</t>
  </si>
  <si>
    <t>04-tokoyo-o-n-3</t>
  </si>
  <si>
    <t>04-tokoyo-o-n-4</t>
  </si>
  <si>
    <t>04-tokoyo-o-n-5</t>
  </si>
  <si>
    <t>04-tokoyo-o-n-6</t>
  </si>
  <si>
    <t>04-tokoyo-o-n-7</t>
  </si>
  <si>
    <t>梳流し</t>
    <phoneticPr fontId="1"/>
  </si>
  <si>
    <t>雅打ち</t>
    <phoneticPr fontId="1"/>
  </si>
  <si>
    <t>跳ね兎</t>
  </si>
  <si>
    <t>QA</t>
  </si>
  <si>
    <t>詩舞</t>
  </si>
  <si>
    <t>要返し</t>
  </si>
  <si>
    <t>風舞台</t>
  </si>
  <si>
    <t>付与</t>
  </si>
  <si>
    <t>晴舞台</t>
  </si>
  <si>
    <t>久遠ノ花</t>
  </si>
  <si>
    <t>0-10</t>
  </si>
  <si>
    <t>千歳ノ鳥</t>
  </si>
  <si>
    <t>無窮ノ風</t>
  </si>
  <si>
    <t>常世ノ月</t>
  </si>
  <si>
    <t>2</t>
  </si>
  <si>
    <t>1</t>
  </si>
  <si>
    <t>2-4</t>
  </si>
  <si>
    <t>2-4</t>
    <phoneticPr fontId="1"/>
  </si>
  <si>
    <t>2/1</t>
    <phoneticPr fontId="1"/>
  </si>
  <si>
    <t>付与</t>
    <rPh sb="0" eb="2">
      <t>フヨ</t>
    </rPh>
    <phoneticPr fontId="1"/>
  </si>
  <si>
    <t>enhance</t>
    <phoneticPr fontId="1"/>
  </si>
  <si>
    <t>みやびうち</t>
    <phoneticPr fontId="1"/>
  </si>
  <si>
    <t>はねうさぎ</t>
    <phoneticPr fontId="1"/>
  </si>
  <si>
    <t>しぶ</t>
    <phoneticPr fontId="1"/>
  </si>
  <si>
    <t>かなめがえし</t>
    <phoneticPr fontId="1"/>
  </si>
  <si>
    <t>かぜぶたい</t>
    <phoneticPr fontId="1"/>
  </si>
  <si>
    <t>はれぶたい</t>
    <phoneticPr fontId="1"/>
  </si>
  <si>
    <t>【展開時】間合→自オーラ：2 
【破棄時】自オーラ→間合：2</t>
    <phoneticPr fontId="1"/>
  </si>
  <si>
    <t>【破棄時】境地-あなたの集中力が2ならば、ダスト→自オーラ：2 
【破棄時】境地-あなたは集中力を1得る。</t>
    <phoneticPr fontId="1"/>
  </si>
  <si>
    <t>捨て札か伏せ札からカードを2枚まで選ぶ。それらのカードを好きな順で山札の底に置く。 
ダスト→自オーラ：2</t>
    <phoneticPr fontId="1"/>
  </si>
  <si>
    <t>集中力を1得て、以下から1つを選ぶ。
・自フレア→自オーラ：1
・自オーラ→間合：1</t>
    <phoneticPr fontId="1"/>
  </si>
  <si>
    <t>現在の間合が3以下ならば、ダスト→間合：2</t>
    <phoneticPr fontId="1"/>
  </si>
  <si>
    <t>【攻撃後】境地-あなたの集中力が2ならば、対応した切札でない《攻撃》を打ち消す。</t>
    <phoneticPr fontId="1"/>
  </si>
  <si>
    <t>04-tokoyo-o-s-1</t>
    <phoneticPr fontId="1"/>
  </si>
  <si>
    <t>04-tokoyo-o-s-2</t>
  </si>
  <si>
    <t>04-tokoyo-o-s-3</t>
  </si>
  <si>
    <t>04-tokoyo-o-s-4</t>
  </si>
  <si>
    <t>5</t>
  </si>
  <si>
    <t>3-4</t>
  </si>
  <si>
    <t>3-8</t>
  </si>
  <si>
    <t>2/2</t>
    <phoneticPr fontId="1"/>
  </si>
  <si>
    <t>1/1</t>
    <phoneticPr fontId="1"/>
  </si>
  <si>
    <t>【攻撃後】対応した《攻撃》を打ち消す。</t>
    <phoneticPr fontId="1"/>
  </si>
  <si>
    <t>【攻撃後】山札を再構成する。 
(その際にダメージは受けない)</t>
    <phoneticPr fontId="1"/>
  </si>
  <si>
    <t>あなたの集中力は2になり、相手の集中力は0になり、相手を畏縮させる。</t>
    <phoneticPr fontId="1"/>
  </si>
  <si>
    <t>とこよのつき</t>
    <phoneticPr fontId="1"/>
  </si>
  <si>
    <t>むきゅうのかぜ</t>
    <phoneticPr fontId="1"/>
  </si>
  <si>
    <t>ちとせのとり</t>
    <phoneticPr fontId="1"/>
  </si>
  <si>
    <t>くおんのはな</t>
    <phoneticPr fontId="1"/>
  </si>
  <si>
    <t>4</t>
  </si>
  <si>
    <t>4</t>
    <phoneticPr fontId="1"/>
  </si>
  <si>
    <t>05-oboro-o-n-1</t>
    <phoneticPr fontId="1"/>
  </si>
  <si>
    <t>05-oboro-o-n-2</t>
  </si>
  <si>
    <t>05-oboro-o-n-3</t>
  </si>
  <si>
    <t>05-oboro-o-n-4</t>
  </si>
  <si>
    <t>05-oboro-o-n-5</t>
  </si>
  <si>
    <t>05-oboro-o-n-6</t>
  </si>
  <si>
    <t>05-oboro-o-n-7</t>
  </si>
  <si>
    <t>05-oboro-o-s-1</t>
    <phoneticPr fontId="1"/>
  </si>
  <si>
    <t>05-oboro-o-s-2</t>
  </si>
  <si>
    <t>05-oboro-o-s-3</t>
  </si>
  <si>
    <t>05-oboro-o-s-4</t>
  </si>
  <si>
    <t>oboro</t>
    <phoneticPr fontId="1"/>
  </si>
  <si>
    <t>鋼糸</t>
  </si>
  <si>
    <t>設置</t>
  </si>
  <si>
    <t>影菱</t>
  </si>
  <si>
    <t>斬撃乱舞</t>
  </si>
  <si>
    <t>3</t>
  </si>
  <si>
    <t>忍歩</t>
  </si>
  <si>
    <t>誘導</t>
  </si>
  <si>
    <t>分身の術</t>
  </si>
  <si>
    <t>生体活性</t>
  </si>
  <si>
    <t>熊介</t>
  </si>
  <si>
    <t>鳶影</t>
  </si>
  <si>
    <t>虚魚</t>
  </si>
  <si>
    <t>壬蔓</t>
  </si>
  <si>
    <t>こうし</t>
    <phoneticPr fontId="1"/>
  </si>
  <si>
    <t>かげびし</t>
    <phoneticPr fontId="1"/>
  </si>
  <si>
    <t>ざんげきらんぶ</t>
    <phoneticPr fontId="1"/>
  </si>
  <si>
    <t>にんぽ</t>
    <phoneticPr fontId="1"/>
  </si>
  <si>
    <t>ゆうどう</t>
    <phoneticPr fontId="1"/>
  </si>
  <si>
    <t>ぶんしんのじゅつ</t>
    <phoneticPr fontId="1"/>
  </si>
  <si>
    <t>せいたいかっせい</t>
    <phoneticPr fontId="1"/>
  </si>
  <si>
    <t>くますけ</t>
    <phoneticPr fontId="1"/>
  </si>
  <si>
    <t>とびかげ</t>
    <phoneticPr fontId="1"/>
  </si>
  <si>
    <t>うろうお</t>
    <phoneticPr fontId="1"/>
  </si>
  <si>
    <t>みかずら</t>
    <phoneticPr fontId="1"/>
  </si>
  <si>
    <t>2/2</t>
    <phoneticPr fontId="1"/>
  </si>
  <si>
    <t>2/1</t>
    <phoneticPr fontId="1"/>
  </si>
  <si>
    <t>3/2</t>
    <phoneticPr fontId="1"/>
  </si>
  <si>
    <t>4</t>
    <phoneticPr fontId="1"/>
  </si>
  <si>
    <t>3</t>
    <phoneticPr fontId="1"/>
  </si>
  <si>
    <t>4</t>
    <phoneticPr fontId="1"/>
  </si>
  <si>
    <t>0</t>
    <phoneticPr fontId="1"/>
  </si>
  <si>
    <t>設置　対応不可
【攻撃後】このカードを伏せ札から使用したならば、相手の手札を見てその中から1枚を選び、それを伏せ札にする。</t>
    <rPh sb="3" eb="5">
      <t>タイオウ</t>
    </rPh>
    <rPh sb="5" eb="7">
      <t>フカ</t>
    </rPh>
    <phoneticPr fontId="1"/>
  </si>
  <si>
    <t>【常時】相手がこのターン中にオーラへのダメージを受けているならば、この《攻撃》は+1/+1となる。</t>
    <phoneticPr fontId="1"/>
  </si>
  <si>
    <t>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t>
    <phoneticPr fontId="1"/>
  </si>
  <si>
    <t>隙　設置 
【破棄時】あなたの使用済の切札を1枚選び、それを未使用に戻す。</t>
    <phoneticPr fontId="1"/>
  </si>
  <si>
    <t>【攻撃後】攻撃『適正距離3-4、2/2』をX回行う。Xはあなたの伏せ札の枚数に等しい。</t>
    <phoneticPr fontId="1"/>
  </si>
  <si>
    <t>伏せ札から《全力》でないカードを1枚選び、そのカードを使用してもよい。この際、このカードが対応している《攻撃》があるならば、使用されたカードはそれに対応しているものと扱う。</t>
    <phoneticPr fontId="1"/>
  </si>
  <si>
    <t>【使用済】あなたは1回の再構成に対して、設置を持つカードを任意の枚数、任意の順で使用できる。</t>
    <phoneticPr fontId="1"/>
  </si>
  <si>
    <t>09-chikage-o-n-2</t>
  </si>
  <si>
    <t>09-chikage-o-n-3</t>
  </si>
  <si>
    <t>09-chikage-o-n-4</t>
  </si>
  <si>
    <t>09-chikage-o-n-5</t>
  </si>
  <si>
    <t>09-chikage-o-n-6</t>
  </si>
  <si>
    <t>09-chikage-o-n-7</t>
  </si>
  <si>
    <t>09-chikage-o-n-1</t>
    <phoneticPr fontId="1"/>
  </si>
  <si>
    <t>09-chikage-o-s-1</t>
    <phoneticPr fontId="1"/>
  </si>
  <si>
    <t>09-chikage-o-s-2</t>
  </si>
  <si>
    <t>09-chikage-o-s-3</t>
  </si>
  <si>
    <t>09-chikage-o-s-4</t>
  </si>
  <si>
    <t>chikage</t>
    <phoneticPr fontId="1"/>
  </si>
  <si>
    <t>09-chikage-o-p-1</t>
    <phoneticPr fontId="1"/>
  </si>
  <si>
    <t>09-chikage-o-p-2</t>
    <phoneticPr fontId="1"/>
  </si>
  <si>
    <t>09-chikage-o-p-3</t>
    <phoneticPr fontId="1"/>
  </si>
  <si>
    <t>09-chikage-o-p-4</t>
    <phoneticPr fontId="1"/>
  </si>
  <si>
    <t>飛苦無</t>
  </si>
  <si>
    <t>毒針</t>
  </si>
  <si>
    <t>遁術</t>
  </si>
  <si>
    <t>首切り</t>
  </si>
  <si>
    <t>0-3</t>
  </si>
  <si>
    <t>毒霧</t>
  </si>
  <si>
    <t>抜き足</t>
  </si>
  <si>
    <t>泥濘</t>
  </si>
  <si>
    <t>滅灯の魂毒</t>
  </si>
  <si>
    <t>叛旗の纏毒</t>
  </si>
  <si>
    <t>流転の霞毒</t>
  </si>
  <si>
    <t>闇昏千影の生きる道</t>
  </si>
  <si>
    <t>麻痺毒</t>
  </si>
  <si>
    <t>幻覚毒</t>
  </si>
  <si>
    <t>弛緩毒</t>
  </si>
  <si>
    <t>滅灯毒</t>
  </si>
  <si>
    <t>4-5</t>
  </si>
  <si>
    <t>1-3</t>
  </si>
  <si>
    <t>3-7</t>
  </si>
  <si>
    <t>とびくない</t>
    <phoneticPr fontId="1"/>
  </si>
  <si>
    <t>どくばり</t>
    <phoneticPr fontId="1"/>
  </si>
  <si>
    <t>とんじゅつ</t>
    <phoneticPr fontId="1"/>
  </si>
  <si>
    <t>くびきり</t>
    <phoneticPr fontId="1"/>
  </si>
  <si>
    <t>どくぎり</t>
    <phoneticPr fontId="1"/>
  </si>
  <si>
    <t>ぬきあし</t>
    <phoneticPr fontId="1"/>
  </si>
  <si>
    <t>でいねい</t>
    <phoneticPr fontId="1"/>
  </si>
  <si>
    <t>ほろびのみたまどく</t>
    <phoneticPr fontId="1"/>
  </si>
  <si>
    <t>はんきのまといどく</t>
    <phoneticPr fontId="1"/>
  </si>
  <si>
    <t>るてんのかすみどく</t>
    <phoneticPr fontId="1"/>
  </si>
  <si>
    <t>やみくらちかげのいきるみち</t>
    <phoneticPr fontId="1"/>
  </si>
  <si>
    <t>まひどく</t>
    <phoneticPr fontId="1"/>
  </si>
  <si>
    <t>げんかくどく</t>
    <phoneticPr fontId="1"/>
  </si>
  <si>
    <t>しかんどく</t>
    <phoneticPr fontId="1"/>
  </si>
  <si>
    <t>ほろびどく</t>
    <phoneticPr fontId="1"/>
  </si>
  <si>
    <t>追加札</t>
    <rPh sb="0" eb="2">
      <t>ツイカ</t>
    </rPh>
    <rPh sb="2" eb="3">
      <t>フダ</t>
    </rPh>
    <phoneticPr fontId="1"/>
  </si>
  <si>
    <t>extra</t>
    <phoneticPr fontId="1"/>
  </si>
  <si>
    <t>1/-</t>
    <phoneticPr fontId="1"/>
  </si>
  <si>
    <t>2/3</t>
    <phoneticPr fontId="1"/>
  </si>
  <si>
    <t>1/2</t>
    <phoneticPr fontId="1"/>
  </si>
  <si>
    <t>設置 
間合⇔ダスト：1 
このカードを伏せ札から使用したならば、伏せ札から設置を持つカードを1枚使用してもよい。</t>
    <phoneticPr fontId="1"/>
  </si>
  <si>
    <t>設置
以下から１つを選ぶ。
・間合→相オーラ：1
・相オーラ→相フレア：1</t>
    <phoneticPr fontId="1"/>
  </si>
  <si>
    <t>【攻撃後】毒袋から「麻痺毒」「幻覚毒」「弛緩毒」のいずれか1枚を選び、そのカードを相手の山札の一番上に置く。</t>
    <phoneticPr fontId="1"/>
  </si>
  <si>
    <t>【攻撃後】自オーラ→間合：2 
【攻撃後】このターン中、全てのプレイヤーは基本動作《前進》を行えない。</t>
    <phoneticPr fontId="1"/>
  </si>
  <si>
    <t>【攻撃後】相手の手札が2枚以上あるならば、相手は手札を1枚捨て札にする。</t>
    <phoneticPr fontId="1"/>
  </si>
  <si>
    <t>毒袋から「麻痺毒」「幻覚毒」「弛緩毒」のいずれか1枚を選び、そのカードを相手の手札に加える。</t>
    <phoneticPr fontId="1"/>
  </si>
  <si>
    <t>隙 
【展開中】現在の間合は2減少する。 
(間合は0未満にならない)</t>
    <phoneticPr fontId="1"/>
  </si>
  <si>
    <t>【展開中】相手は基本動作《後退》と《離脱》を行えない。</t>
    <phoneticPr fontId="1"/>
  </si>
  <si>
    <t>毒袋から「滅灯毒」を1枚を選び、そのカードを相手の山札の一番上に置く。</t>
    <phoneticPr fontId="1"/>
  </si>
  <si>
    <t>【展開中】相手によるオーラへのダメージかライフへのダメージのどちらかが「-」である《攻撃》は打ち消される。</t>
    <phoneticPr fontId="1"/>
  </si>
  <si>
    <t>【展開中】あなたが1以上のライフへのダメージを受けた時、このカードの上の桜花結晶は全てダストに送られ、このカードは未使用に戻る。 
(破棄時効果は失敗する) 
【破棄時】あなたの他の切札が全て使用済ならば、あなたは勝利する。</t>
    <phoneticPr fontId="1"/>
  </si>
  <si>
    <t>毒（このカードは伏せ札にできない） 
【常時】このターン中にあなたが基本動作を行ったならば、このカードは使用できない。 
このカードを相手の毒袋に戻す。その後、このフェイズを終了する。</t>
    <phoneticPr fontId="1"/>
  </si>
  <si>
    <t>毒（このカードは伏せ札にできない） 
このカードを相手の毒袋に戻す。 
自フレア→ダスト：2</t>
    <phoneticPr fontId="1"/>
  </si>
  <si>
    <t>毒（このカードは伏せ札にできない） 
【展開中】あなたは《攻撃》カードを使用できない。 
【破棄時】このカードを相手の毒袋に戻す。</t>
    <phoneticPr fontId="1"/>
  </si>
  <si>
    <t>毒（このカードは伏せ札にできない） 
自オーラ→ダスト：3</t>
    <phoneticPr fontId="1"/>
  </si>
  <si>
    <t>封印</t>
    <rPh sb="0" eb="2">
      <t>フウイン</t>
    </rPh>
    <phoneticPr fontId="1"/>
  </si>
  <si>
    <t>しこみばり / ふくみばり</t>
    <phoneticPr fontId="1"/>
  </si>
  <si>
    <t>4-6</t>
  </si>
  <si>
    <t>0-2</t>
  </si>
  <si>
    <t>2-5</t>
  </si>
  <si>
    <t>かさまわし</t>
  </si>
  <si>
    <t>はらりゆき</t>
  </si>
  <si>
    <t>3-5</t>
  </si>
  <si>
    <t>0-1</t>
  </si>
  <si>
    <t>0</t>
  </si>
  <si>
    <t>ゆらりび</t>
  </si>
  <si>
    <t>どろりうら</t>
  </si>
  <si>
    <t>くるりみ</t>
  </si>
  <si>
    <t>06-yukihi-o-n-1</t>
    <phoneticPr fontId="1"/>
  </si>
  <si>
    <t>06-yukihi-o-n-2</t>
  </si>
  <si>
    <t>06-yukihi-o-n-3</t>
  </si>
  <si>
    <t>06-yukihi-o-n-4</t>
  </si>
  <si>
    <t>06-yukihi-o-n-5</t>
  </si>
  <si>
    <t>06-yukihi-o-n-6</t>
  </si>
  <si>
    <t>06-yukihi-o-n-7</t>
  </si>
  <si>
    <t>えんむすび</t>
    <phoneticPr fontId="1"/>
  </si>
  <si>
    <t>ひきあし / もぐりこみ</t>
    <phoneticPr fontId="1"/>
  </si>
  <si>
    <t>ふりまわし / つきさし</t>
    <phoneticPr fontId="1"/>
  </si>
  <si>
    <t>ふりはらい / たぐりよせ</t>
    <phoneticPr fontId="1"/>
  </si>
  <si>
    <t>しこみび / ねこだまし</t>
    <phoneticPr fontId="1"/>
  </si>
  <si>
    <t>06-yukihi-o-s-1</t>
    <phoneticPr fontId="1"/>
  </si>
  <si>
    <t>06-yukihi-o-s-2</t>
  </si>
  <si>
    <t>06-yukihi-o-s-3</t>
  </si>
  <si>
    <t>06-yukihi-o-s-4</t>
  </si>
  <si>
    <t>yukihi</t>
    <phoneticPr fontId="1"/>
  </si>
  <si>
    <t>2</t>
    <phoneticPr fontId="1"/>
  </si>
  <si>
    <t>5</t>
    <phoneticPr fontId="1"/>
  </si>
  <si>
    <t>3</t>
    <phoneticPr fontId="1"/>
  </si>
  <si>
    <t>1</t>
    <phoneticPr fontId="1"/>
  </si>
  <si>
    <t>（開）</t>
    <rPh sb="1" eb="2">
      <t>ヒラ</t>
    </rPh>
    <phoneticPr fontId="1"/>
  </si>
  <si>
    <t>0-2</t>
    <phoneticPr fontId="1"/>
  </si>
  <si>
    <t>4-6</t>
    <phoneticPr fontId="1"/>
  </si>
  <si>
    <t>3/1</t>
    <phoneticPr fontId="1"/>
  </si>
  <si>
    <t>1/2</t>
    <phoneticPr fontId="1"/>
  </si>
  <si>
    <t xml:space="preserve">【攻撃後】このカードを手札に戻し、傘の開閉を行う。 </t>
    <phoneticPr fontId="1"/>
  </si>
  <si>
    <t>1/1</t>
    <phoneticPr fontId="1"/>
  </si>
  <si>
    <t>5-6</t>
    <phoneticPr fontId="1"/>
  </si>
  <si>
    <t>0-2</t>
    <phoneticPr fontId="1"/>
  </si>
  <si>
    <t>5/-</t>
    <phoneticPr fontId="1"/>
  </si>
  <si>
    <t>-/2</t>
    <phoneticPr fontId="1"/>
  </si>
  <si>
    <t xml:space="preserve">【攻撃後】ダスト⇔間合：1 </t>
    <phoneticPr fontId="1"/>
  </si>
  <si>
    <t>【攻撃後】間合→ダスト：2</t>
    <phoneticPr fontId="1"/>
  </si>
  <si>
    <t>7</t>
    <phoneticPr fontId="1"/>
  </si>
  <si>
    <t>0/0</t>
    <phoneticPr fontId="1"/>
  </si>
  <si>
    <t>4/5</t>
    <phoneticPr fontId="1"/>
  </si>
  <si>
    <t>立論</t>
  </si>
  <si>
    <t>反論</t>
  </si>
  <si>
    <t>詭弁</t>
  </si>
  <si>
    <t>引用</t>
  </si>
  <si>
    <t>煽動</t>
  </si>
  <si>
    <t>壮語</t>
  </si>
  <si>
    <t>論破</t>
  </si>
  <si>
    <t>完全論破</t>
  </si>
  <si>
    <t>皆式理解</t>
  </si>
  <si>
    <t>天地反駁</t>
  </si>
  <si>
    <t>森羅判証</t>
  </si>
  <si>
    <t>2-7</t>
  </si>
  <si>
    <t>6</t>
  </si>
  <si>
    <t>shinra</t>
    <phoneticPr fontId="1"/>
  </si>
  <si>
    <t>07-shinra-o-n-1</t>
    <phoneticPr fontId="1"/>
  </si>
  <si>
    <t>07-shinra-o-n-2</t>
  </si>
  <si>
    <t>07-shinra-o-n-3</t>
  </si>
  <si>
    <t>07-shinra-o-n-4</t>
  </si>
  <si>
    <t>07-shinra-o-n-5</t>
  </si>
  <si>
    <t>07-shinra-o-n-6</t>
  </si>
  <si>
    <t>07-shinra-o-n-7</t>
  </si>
  <si>
    <t>07-shinra-o-s-1</t>
    <phoneticPr fontId="1"/>
  </si>
  <si>
    <t>07-shinra-o-s-2</t>
  </si>
  <si>
    <t>07-shinra-o-s-3</t>
  </si>
  <si>
    <t>07-shinra-o-s-4</t>
  </si>
  <si>
    <t>りつろん</t>
    <phoneticPr fontId="1"/>
  </si>
  <si>
    <t>はんろん</t>
    <phoneticPr fontId="1"/>
  </si>
  <si>
    <t>きべん</t>
    <phoneticPr fontId="1"/>
  </si>
  <si>
    <t>いんよう</t>
    <phoneticPr fontId="1"/>
  </si>
  <si>
    <t>せんどう</t>
    <phoneticPr fontId="1"/>
  </si>
  <si>
    <t>そうご</t>
    <phoneticPr fontId="1"/>
  </si>
  <si>
    <t>ろんぱ</t>
    <phoneticPr fontId="1"/>
  </si>
  <si>
    <t>かんぜんろんぱ</t>
    <phoneticPr fontId="1"/>
  </si>
  <si>
    <t>○</t>
    <phoneticPr fontId="1"/>
  </si>
  <si>
    <t>かいしきりかい</t>
    <phoneticPr fontId="1"/>
  </si>
  <si>
    <t>てんちはんぱく</t>
    <phoneticPr fontId="1"/>
  </si>
  <si>
    <t>しんらばんしょう</t>
    <phoneticPr fontId="1"/>
  </si>
  <si>
    <t>2/-</t>
  </si>
  <si>
    <t>1/-</t>
  </si>
  <si>
    <t>-/1</t>
  </si>
  <si>
    <t>【常時】相手の山札に2枚以上のカードがあるならば、この《攻撃》はダメージを与える代わりに山札の上から2枚を伏せ札にする。</t>
    <phoneticPr fontId="1"/>
  </si>
  <si>
    <t>【攻撃後】対応した切札でなく、オーラへのダメージが3以上である《攻撃》のダメージを打ち消す。 
【攻撃後】相手はカードを1枚引く。</t>
    <phoneticPr fontId="1"/>
  </si>
  <si>
    <t>相手の手札を見て、《攻撃》カードを1枚選んでもよい。そうした場合、そのカードを使用するか伏せ札にする。その後、そのカードが《全力》を持つならば現在のフェイズを終了する。</t>
    <phoneticPr fontId="1"/>
  </si>
  <si>
    <t>【展開時】相手の捨て札にあるカード1枚を選び、このカードの下に封印する。 
【破棄時】このカードに封印されたカードを相手の捨て札に戻す。</t>
    <phoneticPr fontId="1"/>
  </si>
  <si>
    <t>相手の捨て札にあるカード1枚を選び、このカードの下に封印する。 
(ゲーム中に戻ることはない)</t>
    <phoneticPr fontId="1"/>
  </si>
  <si>
    <t>【展開中】あなたの《攻撃》のオーラへのダメージとライフへのダメージを入れ替える。 
（ダメージの入れ替えは、ダメージの増減より先に適用される）</t>
    <phoneticPr fontId="1"/>
  </si>
  <si>
    <t>【展開時】ダスト→自ライフ：2 
【展開中】あなたの他の付与札が破棄された時、相手のライフに1ダメージを与える。 
【破棄時】あなたは敗北する。</t>
    <phoneticPr fontId="1"/>
  </si>
  <si>
    <t>【破棄時】計略を実行し、次の計略を準備する。 
[神算] あなたの集中力は1増加し、このカードを山札の一番上に置く。 
[鬼謀] 相手は手札が2枚以上ならば、手札を1枚になるまで捨て札にする。相手の集中力は0になる。</t>
    <phoneticPr fontId="1"/>
  </si>
  <si>
    <t>計略を実行し、次の計略を準備する。 
[神算] ダスト→間合：1 
[鬼謀] 間合→相オーラ：1</t>
    <phoneticPr fontId="1"/>
  </si>
  <si>
    <t>【攻撃後】計略を実行し、次の計略を準備する。 
[神算] 相手の山札の上から3枚を伏せ札にする。 
[鬼謀] 相手の捨て札にあるカードを1枚選び、それを使用してもよい。</t>
    <phoneticPr fontId="1"/>
  </si>
  <si>
    <t>計略を実行し、次の計略を準備する。 
[神算] あなたの捨て札または使用済の切札から、消費を支払わずに《付与》カード1枚を使用する。そのカードが《全力》ならば現在のフェイズを終了する。 
[鬼謀] 切札でない相手の付与札を1枚選ぶ。その上の桜花結晶全てをダストに送る。</t>
    <phoneticPr fontId="1"/>
  </si>
  <si>
    <t>08-hagane-o-n-1</t>
  </si>
  <si>
    <t>08-hagane-o-n-2</t>
  </si>
  <si>
    <t>08-hagane-o-n-3</t>
  </si>
  <si>
    <t>08-hagane-o-n-4</t>
  </si>
  <si>
    <t>08-hagane-o-n-5</t>
  </si>
  <si>
    <t>08-hagane-o-n-6</t>
  </si>
  <si>
    <t>08-hagane-o-n-7</t>
  </si>
  <si>
    <t>08-hagane-o-s-1</t>
  </si>
  <si>
    <t>08-hagane-o-s-2</t>
  </si>
  <si>
    <t>08-hagane-o-s-3</t>
  </si>
  <si>
    <t>08-hagane-o-s-4</t>
  </si>
  <si>
    <t>hagane</t>
  </si>
  <si>
    <t>遠心撃</t>
  </si>
  <si>
    <t>2-6</t>
  </si>
  <si>
    <t>砂風塵</t>
  </si>
  <si>
    <t>0-6</t>
  </si>
  <si>
    <t>大地砕き</t>
  </si>
  <si>
    <t>超反発</t>
  </si>
  <si>
    <t>円舞錬</t>
  </si>
  <si>
    <t>鐘鳴らし</t>
  </si>
  <si>
    <t>引力場</t>
  </si>
  <si>
    <t>大天空クラッシュ</t>
  </si>
  <si>
    <t>大破鐘メガロベル</t>
  </si>
  <si>
    <t>大重力アトラクト</t>
  </si>
  <si>
    <t>大山脈リスペクト</t>
  </si>
  <si>
    <t>だいはがねメガロベル</t>
    <phoneticPr fontId="1"/>
  </si>
  <si>
    <t>だいじゅうりょくアトラクト</t>
    <phoneticPr fontId="1"/>
  </si>
  <si>
    <t>だいさんみゃくリスペクト</t>
    <phoneticPr fontId="1"/>
  </si>
  <si>
    <t>だいてんくうクラッシュ</t>
    <phoneticPr fontId="1"/>
  </si>
  <si>
    <t>いんりょくば</t>
    <phoneticPr fontId="1"/>
  </si>
  <si>
    <t>えんぶれん</t>
    <phoneticPr fontId="1"/>
  </si>
  <si>
    <t>かねならし</t>
    <phoneticPr fontId="1"/>
  </si>
  <si>
    <t>ちょうはんぱつ</t>
    <phoneticPr fontId="1"/>
  </si>
  <si>
    <t>だいちくだき</t>
    <phoneticPr fontId="1"/>
  </si>
  <si>
    <t>さふうじん</t>
    <phoneticPr fontId="1"/>
  </si>
  <si>
    <t>えんしんげき</t>
    <phoneticPr fontId="1"/>
  </si>
  <si>
    <t>5/3</t>
  </si>
  <si>
    <t>X/Y</t>
  </si>
  <si>
    <t>遠心 
【攻撃後】現在のターンがあなたのターンならば、あなたと相手の手札を全て伏せ札にし、あなたの集中力は0になり、現在のフェイズを終了する。</t>
    <phoneticPr fontId="1"/>
  </si>
  <si>
    <t>【攻撃後】現在の間合がターン開始時の間合から2以上変化しているならば、相手の手札を1枚無作為に選び、それを捨て札にする。</t>
    <phoneticPr fontId="1"/>
  </si>
  <si>
    <t>対応不可 
【攻撃後】相手の集中力は0になり、相手を畏縮させる。</t>
    <phoneticPr fontId="1"/>
  </si>
  <si>
    <t>現在の間合が4以下ならば、相フレア→間合：1</t>
    <phoneticPr fontId="1"/>
  </si>
  <si>
    <t>遠心 
相手のフレアが3以上ならば、相フレア→自オーラ：2</t>
    <phoneticPr fontId="1"/>
  </si>
  <si>
    <t>遠心 
以下から１つを選ぶ。
・このターンにあなたが次に行う《攻撃》は対応不可を得る。
・このターンにあなたが次に行う《攻撃》はオーラへのダメージが3以上ならば+0/+1、そうでないならば+2/+0となる。</t>
    <phoneticPr fontId="1"/>
  </si>
  <si>
    <t>【展開時】間合→ダスト：1 
【展開中】達人の間合は1小さくなる。</t>
    <phoneticPr fontId="1"/>
  </si>
  <si>
    <t>超克 
【常時】Xは現在の間合がターン開始時の間合からどれだけ変化しているかに等しい。YはXの半分(切り上げ)に等しい。</t>
    <phoneticPr fontId="1"/>
  </si>
  <si>
    <t>あなたの他の切札が全て使用済ならば、ダスト→自ライフ：2</t>
    <phoneticPr fontId="1"/>
  </si>
  <si>
    <t xml:space="preserve">(このカードは使用しても効果はない) 
【常時】あなたが傘の開閉を行った時、このカードを手札から公開してもよい。そうした場合、 
ダスト→自オーラ：1
</t>
    <phoneticPr fontId="1"/>
  </si>
  <si>
    <t>遠心 
あなたの捨て札にある異なる《全力》でないカードを2枚まで選び、任意の順番で使用する。</t>
    <phoneticPr fontId="1"/>
  </si>
  <si>
    <t>kururu</t>
  </si>
  <si>
    <t>10-kururu-o-n-1</t>
  </si>
  <si>
    <t>10-kururu-o-n-2</t>
  </si>
  <si>
    <t>10-kururu-o-n-3</t>
  </si>
  <si>
    <t>10-kururu-o-n-4</t>
  </si>
  <si>
    <t>10-kururu-o-n-5</t>
  </si>
  <si>
    <t>10-kururu-o-n-6</t>
  </si>
  <si>
    <t>10-kururu-o-n-7</t>
  </si>
  <si>
    <t>10-kururu-o-s-1</t>
  </si>
  <si>
    <t>10-kururu-o-s-2</t>
  </si>
  <si>
    <t>10-kururu-o-s-3</t>
  </si>
  <si>
    <t>10-kururu-o-s-4</t>
  </si>
  <si>
    <t>えれきてる</t>
  </si>
  <si>
    <t>あくせらー</t>
  </si>
  <si>
    <t>くるるーん</t>
  </si>
  <si>
    <t>とるねーど</t>
  </si>
  <si>
    <t>りげいなー</t>
  </si>
  <si>
    <t>もじゅるー</t>
  </si>
  <si>
    <t>りふれくた</t>
  </si>
  <si>
    <t>どれーんでびる</t>
  </si>
  <si>
    <t>びっぐごーれむ</t>
  </si>
  <si>
    <t>いんだすとりあ</t>
  </si>
  <si>
    <t>10-kururu-o-s-3-ex1</t>
    <phoneticPr fontId="1"/>
  </si>
  <si>
    <t>でゅーぷりぎあ</t>
    <phoneticPr fontId="1"/>
  </si>
  <si>
    <t>不定</t>
    <rPh sb="0" eb="2">
      <t>フテイ</t>
    </rPh>
    <phoneticPr fontId="1"/>
  </si>
  <si>
    <t>【展開時】間合→ダスト：1 
【破棄時】ダスト→間合：1 
【常時】あなたの傘が開いているならば、このカードの矢印(→)は逆になる。</t>
    <phoneticPr fontId="1"/>
  </si>
  <si>
    <t>【展開中】あなたのユキヒの《攻撃》は傘を開いた状態と傘を閉じた状態両方の適正距離を持つ。</t>
    <phoneticPr fontId="1"/>
  </si>
  <si>
    <t>傘の開閉を行う。 
ダスト→自オーラ：1</t>
    <phoneticPr fontId="1"/>
  </si>
  <si>
    <t xml:space="preserve">ダスト→間合：1 </t>
    <phoneticPr fontId="1"/>
  </si>
  <si>
    <t>間合→ダスト：1</t>
    <phoneticPr fontId="1"/>
  </si>
  <si>
    <t>【常時】このカードは対応でしか使用できない。 
以下から2つまでを選び、任意の順に行う。 
(同じものを2回選ぶことはできない)
・カードを1枚引く。
・伏せ札1枚を山札の底に置く。
・相手は手札を1枚捨て札にする。</t>
    <phoneticPr fontId="1"/>
  </si>
  <si>
    <t>相オーラ→自オーラ：1 
【使用済】あなたの使用済の切札が未使用に戻った時、このカードを消費を支払わずに使用してもよい。</t>
    <phoneticPr fontId="1"/>
  </si>
  <si>
    <t>【展開中】あなたが《行動》カードを使用した時、その解決後に基本動作を1回行ってもよい。</t>
    <phoneticPr fontId="1"/>
  </si>
  <si>
    <t>(カードタイプが不定のカードは使用できない) 
【常時】このカードはあなたの「いんだすとりあ」に封印されたカードの複製となる。但し、名前は変更されない。 
(「いんだすとりあ」が未使用なら複製とならないので、使用できない)</t>
    <phoneticPr fontId="1"/>
  </si>
  <si>
    <t>相オーラ→自フレア：1 
----
【再起】あなたのフレアが0である。</t>
    <rPh sb="19" eb="21">
      <t>サイキ</t>
    </rPh>
    <phoneticPr fontId="1"/>
  </si>
  <si>
    <t xml:space="preserve">----
【即再起】あなたが傘の開閉を行う。 </t>
    <phoneticPr fontId="1"/>
  </si>
  <si>
    <t>間合→自フレア：3 
----
【再起】このターンにあなたが遠心を持つカードを使用しており、このカードを使用していない。</t>
    <rPh sb="17" eb="19">
      <t>サイキ</t>
    </rPh>
    <phoneticPr fontId="1"/>
  </si>
  <si>
    <t>【再起】相手の手札が2枚以上ある。</t>
    <rPh sb="1" eb="3">
      <t>サイキ</t>
    </rPh>
    <phoneticPr fontId="1"/>
  </si>
  <si>
    <t>このカードにカードが封印されていないならば、あなたの手札から《付与》でないカードを1枚選び、そのカードをこのカードの下に表向きで封印してもよい。 
あなたの追加札から「でゅーぷりぎあ」を山札の底に1枚置く(最大で合計3枚)。 
----
【即再起】あなたが山札を再構成する(再構成の後に未使用に戻る)。</t>
    <rPh sb="120" eb="121">
      <t>ソク</t>
    </rPh>
    <rPh sb="121" eb="123">
      <t>サイキ</t>
    </rPh>
    <phoneticPr fontId="1"/>
  </si>
  <si>
    <t>thallya</t>
  </si>
  <si>
    <t>11-thallya-o-n-1</t>
  </si>
  <si>
    <t>11-thallya-o-n-2</t>
  </si>
  <si>
    <t>11-thallya-o-n-3</t>
  </si>
  <si>
    <t>11-thallya-o-n-4</t>
  </si>
  <si>
    <t>11-thallya-o-n-5</t>
  </si>
  <si>
    <t>11-thallya-o-n-6</t>
  </si>
  <si>
    <t>11-thallya-o-n-7</t>
  </si>
  <si>
    <t>11-thallya-o-s-1</t>
  </si>
  <si>
    <t>11-thallya-o-s-2</t>
  </si>
  <si>
    <t>11-thallya-o-s-4</t>
  </si>
  <si>
    <t>raira</t>
  </si>
  <si>
    <t>12-raira-o-n-1</t>
  </si>
  <si>
    <t>12-raira-o-n-2</t>
  </si>
  <si>
    <t>12-raira-o-n-3</t>
  </si>
  <si>
    <t>12-raira-o-n-4</t>
  </si>
  <si>
    <t>12-raira-o-n-5</t>
  </si>
  <si>
    <t>12-raira-o-n-6</t>
  </si>
  <si>
    <t>12-raira-o-n-7</t>
  </si>
  <si>
    <t>12-raira-o-s-1</t>
  </si>
  <si>
    <t>12-raira-o-s-2</t>
  </si>
  <si>
    <t>12-raira-o-s-4</t>
  </si>
  <si>
    <t>12-utsuro-o-n-1</t>
  </si>
  <si>
    <t>utsuro</t>
  </si>
  <si>
    <t>12-utsuro-o-n-2</t>
  </si>
  <si>
    <t>12-utsuro-o-n-3</t>
  </si>
  <si>
    <t>12-utsuro-o-n-4</t>
  </si>
  <si>
    <t>12-utsuro-o-n-5</t>
  </si>
  <si>
    <t>12-utsuro-o-n-6</t>
  </si>
  <si>
    <t>12-utsuro-o-n-7</t>
  </si>
  <si>
    <t>12-utsuro-o-s-1</t>
  </si>
  <si>
    <t>12-utsuro-o-s-2</t>
  </si>
  <si>
    <t>12-utsuro-o-s-3</t>
  </si>
  <si>
    <t>12-utsuro-o-s-4</t>
  </si>
  <si>
    <t>円月</t>
  </si>
  <si>
    <t>6-7</t>
  </si>
  <si>
    <t>黒き波動</t>
  </si>
  <si>
    <t>4-7</t>
  </si>
  <si>
    <t>刈取り</t>
  </si>
  <si>
    <t>重圧</t>
  </si>
  <si>
    <t>影の翅</t>
  </si>
  <si>
    <t>影の壁</t>
  </si>
  <si>
    <t>遺灰呪</t>
  </si>
  <si>
    <t>灰滅</t>
  </si>
  <si>
    <t>24</t>
  </si>
  <si>
    <t>虚偽</t>
  </si>
  <si>
    <t>終末</t>
  </si>
  <si>
    <t>魔食</t>
  </si>
  <si>
    <t>ヴィミラニエ</t>
    <phoneticPr fontId="1"/>
  </si>
  <si>
    <t>ローシェ</t>
    <phoneticPr fontId="1"/>
  </si>
  <si>
    <t>カニェッツ</t>
    <phoneticPr fontId="1"/>
  </si>
  <si>
    <t>エロージャ</t>
    <phoneticPr fontId="1"/>
  </si>
  <si>
    <t>いかいじゅ</t>
    <phoneticPr fontId="1"/>
  </si>
  <si>
    <t>かげのかべ</t>
    <phoneticPr fontId="1"/>
  </si>
  <si>
    <t>かげのはね</t>
    <phoneticPr fontId="1"/>
  </si>
  <si>
    <t>えんげつ</t>
    <phoneticPr fontId="1"/>
  </si>
  <si>
    <t>くろきはどう</t>
    <phoneticPr fontId="1"/>
  </si>
  <si>
    <t>かりとり</t>
    <phoneticPr fontId="1"/>
  </si>
  <si>
    <t>じゅうあつ</t>
    <phoneticPr fontId="1"/>
  </si>
  <si>
    <t>2/2</t>
  </si>
  <si>
    <t>1/2</t>
  </si>
  <si>
    <t>-/0</t>
  </si>
  <si>
    <t>獣爪</t>
  </si>
  <si>
    <t>1-2</t>
  </si>
  <si>
    <t>風雷撃</t>
  </si>
  <si>
    <t>流転爪</t>
  </si>
  <si>
    <t>風走り</t>
  </si>
  <si>
    <t>風雷の知恵</t>
  </si>
  <si>
    <t>呼び声</t>
  </si>
  <si>
    <t>空駆け</t>
  </si>
  <si>
    <t>雷螺風神爪</t>
  </si>
  <si>
    <t>天雷召喚陣</t>
  </si>
  <si>
    <t>風魔招来孔</t>
  </si>
  <si>
    <t>円環輪廻旋</t>
  </si>
  <si>
    <t>風魔旋風</t>
  </si>
  <si>
    <t>風魔纏廻</t>
  </si>
  <si>
    <t>風魔天狗道</t>
  </si>
  <si>
    <t>12-raira-o-s-3</t>
    <phoneticPr fontId="1"/>
  </si>
  <si>
    <t>12-raira-o-s-3-ex1</t>
    <phoneticPr fontId="1"/>
  </si>
  <si>
    <t>12-raira-o-s-3-ex2</t>
  </si>
  <si>
    <t>12-raira-o-s-3-ex3</t>
  </si>
  <si>
    <t>ふうませんぷう</t>
    <phoneticPr fontId="1"/>
  </si>
  <si>
    <t>ふうまてんかい</t>
    <phoneticPr fontId="1"/>
  </si>
  <si>
    <t>ふうまてんぐどう</t>
    <phoneticPr fontId="1"/>
  </si>
  <si>
    <t>てんらいしょうかんじん</t>
    <phoneticPr fontId="1"/>
  </si>
  <si>
    <t>ふうましょうらいこう</t>
    <phoneticPr fontId="1"/>
  </si>
  <si>
    <t>そらかけ</t>
    <phoneticPr fontId="1"/>
  </si>
  <si>
    <t>らいらふうじんそう</t>
    <phoneticPr fontId="1"/>
  </si>
  <si>
    <t>ふうらいのちえ</t>
    <phoneticPr fontId="1"/>
  </si>
  <si>
    <t>よびごえ</t>
    <phoneticPr fontId="1"/>
  </si>
  <si>
    <t>かぜばしり</t>
    <phoneticPr fontId="1"/>
  </si>
  <si>
    <t>じゅうそう</t>
    <phoneticPr fontId="1"/>
  </si>
  <si>
    <t>ふうらいげき</t>
    <phoneticPr fontId="1"/>
  </si>
  <si>
    <t>るてんそう</t>
    <phoneticPr fontId="1"/>
  </si>
  <si>
    <t>えんかんりんかいせん</t>
    <phoneticPr fontId="1"/>
  </si>
  <si>
    <t>3/1</t>
  </si>
  <si>
    <t>X/2</t>
  </si>
  <si>
    <t>2/1</t>
  </si>
  <si>
    <t>Burning Steam</t>
  </si>
  <si>
    <t>Waving Edge</t>
  </si>
  <si>
    <t>Shield Charge</t>
  </si>
  <si>
    <t>Steam Cannon</t>
  </si>
  <si>
    <t>2-8</t>
  </si>
  <si>
    <t>Stunt</t>
  </si>
  <si>
    <t>Roaring</t>
  </si>
  <si>
    <t>Turbo Switch</t>
  </si>
  <si>
    <t>Alpha-Edge</t>
  </si>
  <si>
    <t>1,3,5,7</t>
  </si>
  <si>
    <t>Omega-Burst</t>
  </si>
  <si>
    <t>バーニングスチーム</t>
    <phoneticPr fontId="1"/>
  </si>
  <si>
    <t>ウェービングエッジ</t>
    <phoneticPr fontId="1"/>
  </si>
  <si>
    <t>シールドチャージ</t>
    <phoneticPr fontId="1"/>
  </si>
  <si>
    <t>スタント</t>
    <phoneticPr fontId="1"/>
  </si>
  <si>
    <t>ロアリング</t>
    <phoneticPr fontId="1"/>
  </si>
  <si>
    <t>ターボスイッチ</t>
    <phoneticPr fontId="1"/>
  </si>
  <si>
    <t>アルファエッジ</t>
    <phoneticPr fontId="1"/>
  </si>
  <si>
    <t>オメガバースト</t>
    <phoneticPr fontId="1"/>
  </si>
  <si>
    <t>ジュリアズ　ブラックボックス</t>
    <phoneticPr fontId="1"/>
  </si>
  <si>
    <t>スチームカノン</t>
    <phoneticPr fontId="1"/>
  </si>
  <si>
    <t>3/2</t>
  </si>
  <si>
    <t>3/3</t>
  </si>
  <si>
    <t>1/1</t>
  </si>
  <si>
    <t>【攻撃後】騎動を行う。</t>
    <phoneticPr fontId="1"/>
  </si>
  <si>
    <t>燃焼 
【攻撃後】騎動を行う。</t>
    <phoneticPr fontId="1"/>
  </si>
  <si>
    <t>燃焼 
【常時】この《攻撃》のダメージにより移動する桜花結晶は、ダストやフレアでなく間合に動かす。</t>
    <phoneticPr fontId="1"/>
  </si>
  <si>
    <t>燃焼</t>
    <phoneticPr fontId="1"/>
  </si>
  <si>
    <t>相手を畏縮させる。 
自オーラ→自フレア：2</t>
    <phoneticPr fontId="1"/>
  </si>
  <si>
    <t>コストとして、あなたのマシンにある造花結晶を2つ燃焼済にしても良い。そうした場合、あなたは集中力を1得て、相手は集中力を1失い、相手を畏縮させる。 
コストとして、集中力を2支払ってもよい。そうした場合、あなたの燃焼済の造花結晶を3つ回復する。</t>
    <phoneticPr fontId="1"/>
  </si>
  <si>
    <t>燃焼 
騎動を行う。</t>
    <phoneticPr fontId="1"/>
  </si>
  <si>
    <t>あなたのマシンに造花結晶がないならば、あなたのマシンはTransFormし、あなたの燃焼済の造花結晶を2つ回復する。そうでない場合、このカードを未使用に戻す。</t>
    <phoneticPr fontId="1"/>
  </si>
  <si>
    <t>【常時】Xは風神ゲージと雷神ゲージのうち、小さい方の値である。</t>
    <phoneticPr fontId="1"/>
  </si>
  <si>
    <t>【攻撃後】あなたの捨て札にある《攻撃》カード1枚を選び、山札の一番上に置いてもよい。</t>
    <phoneticPr fontId="1"/>
  </si>
  <si>
    <t>現在の間合が3以上ならば、間合→ダスト：2</t>
    <phoneticPr fontId="1"/>
  </si>
  <si>
    <t>風神ゲージと雷神ゲージの合計が4以上ならば、あなたの捨て札にある他のメガミのカード1枚を選び、山札の一番上に置いてもよい。 
風神ゲージか雷神ゲージを1上げる。</t>
    <phoneticPr fontId="1"/>
  </si>
  <si>
    <t>相手を畏縮させ、以下から1つを選ぶ。
・風神ゲージと雷神ゲージを1ずつ上げる。
・手札を全て伏せ札にし、雷神ゲージを2倍にする。</t>
    <phoneticPr fontId="1"/>
  </si>
  <si>
    <t>間合⇔ダスト：3</t>
    <phoneticPr fontId="1"/>
  </si>
  <si>
    <t>【常時】あなたの雷神ゲージが4以上ならば、この《攻撃》は+1/+0となる。 
----
【再起】あなたの風神ゲージが4以上である。</t>
    <rPh sb="45" eb="47">
      <t>サイキ</t>
    </rPh>
    <phoneticPr fontId="1"/>
  </si>
  <si>
    <t>攻撃『適正距離0-10、1/1』をX回行う。Xは雷神ゲージの半分(切り上げ)に等しい。</t>
    <phoneticPr fontId="1"/>
  </si>
  <si>
    <t>【展開中】あなたが《付与》でない通常札を使用した場合、それを捨て札にする代わりに山札の底に置く。</t>
    <phoneticPr fontId="1"/>
  </si>
  <si>
    <t>現在の風神ゲージに応じて、以下の切札を追加札から未使用で得る(条件を満たしたものは全て得る)。その後、このカードを取り除く。 
3以上……風魔旋風 
6以上……風魔纏廻 
10以上……風魔天狗道</t>
    <phoneticPr fontId="1"/>
  </si>
  <si>
    <t>取り除く</t>
    <rPh sb="0" eb="1">
      <t>ト</t>
    </rPh>
    <rPh sb="2" eb="3">
      <t>ノゾ</t>
    </rPh>
    <phoneticPr fontId="1"/>
  </si>
  <si>
    <t>あなたの燃焼済の造花結晶を全て回復する。 
対応した、オーラへのダメージが「-」またはX以下の《攻撃》を打ち消す。Xはこのカードにより回復した造花結晶の個数に等しい。</t>
    <phoneticPr fontId="1"/>
  </si>
  <si>
    <t>【常時】灰塵-ダストが12以上ならば、この《攻撃》のオーラへのダメージは「-」になる。</t>
    <phoneticPr fontId="1"/>
  </si>
  <si>
    <t>【攻撃後】相手が&lt;オーラ&gt;へのダメージを選んだならば、相手の手札を見てその中から1枚を選び、それを捨て札にする。</t>
    <phoneticPr fontId="1"/>
  </si>
  <si>
    <t>【攻撃後】相手は相手の&lt;オーラ&gt;、&lt;フレア&gt;、&lt;ライフ&gt;のいずれかから桜花結晶を合計2つ&lt;ダスト&gt;へ移動させる。 
【攻撃後】相手の付与札を1枚選んでもよい。そうした場合、その付与札の上から桜花結晶を2つ&lt;ダスト&gt;へ送る。</t>
    <phoneticPr fontId="1"/>
  </si>
  <si>
    <t>相手は相手の&lt;オーラ&gt;、&lt;フレア&gt;、&lt;ライフ&gt;のいずれかから桜花結晶を1つ&lt;ダスト&gt;へ移動させる。 
灰塵-ダストが12以上ならば、相手を畏縮させる。</t>
    <phoneticPr fontId="1"/>
  </si>
  <si>
    <t>このターン中、現在の&lt;間合&gt;は2増加し、達人の間合は2大きくなる。</t>
    <phoneticPr fontId="1"/>
  </si>
  <si>
    <t>対応した《攻撃》は+0/-1となる。</t>
    <phoneticPr fontId="1"/>
  </si>
  <si>
    <t>【展開時】相オーラ→ダスト：3 
【破棄時】灰塵-&lt;ダスト&gt;が12以上ならば以下を行う。 
ダスト→相オーラ：2、相ライフ→ダスト：1</t>
    <phoneticPr fontId="1"/>
  </si>
  <si>
    <t>【常時】このカードの消費はダストの数だけ少なくなる。 
相ライフ→ダスト：3 
このカードを取り除く。</t>
    <phoneticPr fontId="1"/>
  </si>
  <si>
    <t>あなたの使用済の切札を1枚選び、それを未使用に戻す。 
【使用済】あなたの切札の消費は1少なくなる(0未満にはならない)。</t>
    <phoneticPr fontId="1"/>
  </si>
  <si>
    <t>ダスト⇔間合：5 
あなたはこの効果で本来より少ない個数の桜花結晶を動かしてもよい。その後、このカードを取り除く。</t>
    <phoneticPr fontId="1"/>
  </si>
  <si>
    <t>【展開中】相手の《攻撃》は距離縮小(近1)を得て、【攻撃後】効果が解決されない。 
【展開中】相手の《付与》カードは納が1減少し、【破棄時】効果が解決されない。</t>
    <phoneticPr fontId="1"/>
  </si>
  <si>
    <t>【展開中】あなたに1以上のダメージを与えた《攻撃》の解決後に、このカードの上の桜花結晶を全てをダストに送る。 
【破棄時】現在のフェイズを終了する。 
----
【再起】灰塵-ダストが12以上である。</t>
    <rPh sb="82" eb="84">
      <t>サイキ</t>
    </rPh>
    <phoneticPr fontId="1"/>
  </si>
  <si>
    <t>【使用済】あなたの開始フェイズの開始時に相手は以下のどちらかを選ぶ。
・相オーラ→ダスト：1
・相フレア→ダスト：2</t>
    <phoneticPr fontId="1"/>
  </si>
  <si>
    <t>【即再起】あなたが騎動により間合を変化させる。</t>
    <phoneticPr fontId="1"/>
  </si>
  <si>
    <t>----
&lt;攻攻&gt; 相手のオーラに5ダメージを与える。 
----
&lt;付付&gt; 相手のライフに1ダメージを与える。</t>
    <rPh sb="39" eb="41">
      <t>アイテ</t>
    </rPh>
    <rPh sb="52" eb="53">
      <t>アタ</t>
    </rPh>
    <phoneticPr fontId="1"/>
  </si>
  <si>
    <t>----
&lt;攻対&gt; あなたの使用済の切札を1枚選んでもよい。そのカードを消費を支払わずに使用する。(《全力》カードでもよい) 
----
あなたの集中力は0になる。</t>
    <phoneticPr fontId="1"/>
  </si>
  <si>
    <t xml:space="preserve">----
&lt;攻対&gt; 【展開時】このカードの上に桜花結晶を4個ダストから置く。 
----
【展開中】各ターンにおける相手の2回目の《攻撃》は打ち消される。
</t>
    <phoneticPr fontId="1"/>
  </si>
  <si>
    <t xml:space="preserve">----
&lt;対全全&gt; 【使用済】あなたの終了フェイズに相手のライフに1ダメージを与えてもよい。そうした場合、山札を再構成する。 
----
【使用済】あなたが《全力》カードを使用した時、その解決後に基本動作を1回行ってもよい。
</t>
    <phoneticPr fontId="1"/>
  </si>
  <si>
    <t>----
&lt;攻攻行行行付付&gt; 相手の切札を見て、その中から1枚選び、それを使用済にしてもよい。
----
相手の使用済の切札1枚を選んでもよい。そのカードを消費を支払わずに使用する(《全力》カードでもよい)。その後、このカードを取り除く。</t>
    <phoneticPr fontId="1"/>
  </si>
  <si>
    <t xml:space="preserve">----
&lt;行行行対対&gt; 相手のライフに1ダメージを与える。 </t>
    <rPh sb="6" eb="7">
      <t>ギョウ</t>
    </rPh>
    <rPh sb="7" eb="8">
      <t>ギョウ</t>
    </rPh>
    <rPh sb="8" eb="9">
      <t>ギョウ</t>
    </rPh>
    <rPh sb="9" eb="10">
      <t>タイ</t>
    </rPh>
    <rPh sb="10" eb="11">
      <t>タイ</t>
    </rPh>
    <phoneticPr fontId="1"/>
  </si>
  <si>
    <t xml:space="preserve">----
&lt;行行付&gt; あなたの手札から《全力》カードを1枚選び、そのカードを使用してもよい。 
(フェイズは終了しない) </t>
    <phoneticPr fontId="1"/>
  </si>
  <si>
    <t>かんしょうそうち　くるるしき</t>
    <phoneticPr fontId="1"/>
  </si>
  <si>
    <t>神渉装置:枢式</t>
    <phoneticPr fontId="1"/>
  </si>
  <si>
    <t>Julia\'s BlackBox</t>
    <phoneticPr fontId="1"/>
  </si>
  <si>
    <t>A1</t>
    <phoneticPr fontId="1"/>
  </si>
  <si>
    <t>A1</t>
    <phoneticPr fontId="1"/>
  </si>
  <si>
    <t>奏流し</t>
    <phoneticPr fontId="1"/>
  </si>
  <si>
    <t>5</t>
    <phoneticPr fontId="1"/>
  </si>
  <si>
    <t>2</t>
    <phoneticPr fontId="1"/>
  </si>
  <si>
    <t>1</t>
    <phoneticPr fontId="1"/>
  </si>
  <si>
    <t>陽の音</t>
    <phoneticPr fontId="1"/>
  </si>
  <si>
    <t>かなでながし</t>
    <phoneticPr fontId="1"/>
  </si>
  <si>
    <t>二重奏:吹弾陽明</t>
    <phoneticPr fontId="1"/>
  </si>
  <si>
    <t>ひのね</t>
    <phoneticPr fontId="1"/>
  </si>
  <si>
    <t>にじゅうそう：すいだんようめい</t>
    <phoneticPr fontId="1"/>
  </si>
  <si>
    <t>【常時】あなたのトコヨの切札が1枚以上使用済ならば、この《攻撃》は対応不可を得る。 
【攻撃後】境地-あなたの集中力が2かつ、あなたの他のメガミの切札が1枚以上使用済ならば、このカードを山札の上に置く。</t>
    <phoneticPr fontId="1"/>
  </si>
  <si>
    <t>【展開時/展開中】展開時、およびあなたが《対応》カードを使用した時、その解決後にダスト→自オーラ：1 
【展開中】相手のターンにこのカードの上の桜花結晶は移動しない。</t>
    <phoneticPr fontId="1"/>
  </si>
  <si>
    <t>対応不可 
【攻撃後】相手は手札から《攻撃》でないカード1枚を捨て札にする。それが行えない場合、相手は手札を公開する。 
----
【再起】境地-あなたの集中力が2である。</t>
    <phoneticPr fontId="1"/>
  </si>
  <si>
    <t>【使用済】あなたの開始フェイズの開始時に捨て札または伏せ札からカード1枚を選び、それを山札の底に置いてもよい。 
----
【即再起】あなたが再構成以外でライフに1以上のダメージを受ける。</t>
    <rPh sb="63" eb="64">
      <t>ソク</t>
    </rPh>
    <phoneticPr fontId="1"/>
  </si>
  <si>
    <t>04-tokoyo-A1-n-1</t>
    <phoneticPr fontId="1"/>
  </si>
  <si>
    <t>04-tokoyo-A1-n-7</t>
    <phoneticPr fontId="1"/>
  </si>
  <si>
    <t>04-tokoyo-A1-s-2</t>
    <phoneticPr fontId="1"/>
  </si>
  <si>
    <t>アナザーID</t>
    <phoneticPr fontId="1"/>
  </si>
  <si>
    <t>置換元カード</t>
    <rPh sb="0" eb="2">
      <t>チカン</t>
    </rPh>
    <rPh sb="2" eb="3">
      <t>モト</t>
    </rPh>
    <phoneticPr fontId="1"/>
  </si>
  <si>
    <t>04-tokoyo-o-n-1</t>
    <phoneticPr fontId="1"/>
  </si>
  <si>
    <t>yurina</t>
    <phoneticPr fontId="1"/>
  </si>
  <si>
    <t>himika</t>
    <phoneticPr fontId="1"/>
  </si>
  <si>
    <t>saine</t>
    <phoneticPr fontId="1"/>
  </si>
  <si>
    <t>01-yurina-A1-n-1</t>
    <phoneticPr fontId="1"/>
  </si>
  <si>
    <t>乱打</t>
    <rPh sb="0" eb="2">
      <t>ランダ</t>
    </rPh>
    <phoneticPr fontId="1"/>
  </si>
  <si>
    <t>01-yurina-o-n-1</t>
    <phoneticPr fontId="1"/>
  </si>
  <si>
    <t>らんだ</t>
    <phoneticPr fontId="1"/>
  </si>
  <si>
    <t>攻撃</t>
    <phoneticPr fontId="1"/>
  </si>
  <si>
    <t>2</t>
    <phoneticPr fontId="1"/>
  </si>
  <si>
    <t>2/1</t>
    <phoneticPr fontId="1"/>
  </si>
  <si>
    <t>【常時】決死-あなたのライフが3以下ならば、この《攻撃》は+0/+2となり、対応不可を得る。</t>
    <phoneticPr fontId="1"/>
  </si>
  <si>
    <t>癇癪玉</t>
    <phoneticPr fontId="1"/>
  </si>
  <si>
    <t xml:space="preserve">かんしゃくだま </t>
    <phoneticPr fontId="1"/>
  </si>
  <si>
    <t>不完全浦波嵐</t>
    <phoneticPr fontId="1"/>
  </si>
  <si>
    <t>ふかんぜんうらなみあらし</t>
    <phoneticPr fontId="1"/>
  </si>
  <si>
    <t>攻撃</t>
    <phoneticPr fontId="1"/>
  </si>
  <si>
    <t>対応</t>
    <rPh sb="0" eb="2">
      <t>タイオウ</t>
    </rPh>
    <phoneticPr fontId="1"/>
  </si>
  <si>
    <t>付与</t>
    <phoneticPr fontId="1"/>
  </si>
  <si>
    <t>0-10</t>
    <phoneticPr fontId="1"/>
  </si>
  <si>
    <t>3/-</t>
    <phoneticPr fontId="1"/>
  </si>
  <si>
    <t>5</t>
    <phoneticPr fontId="1"/>
  </si>
  <si>
    <t>１</t>
    <phoneticPr fontId="1"/>
  </si>
  <si>
    <t>【攻撃後】対応した《攻撃》は-3/+0となる。</t>
    <phoneticPr fontId="1"/>
  </si>
  <si>
    <t>01-yurina-A1-n-6</t>
    <phoneticPr fontId="1"/>
  </si>
  <si>
    <t>01-yurina-A1-s-2</t>
    <phoneticPr fontId="1"/>
  </si>
  <si>
    <t>01-yurina-o-n-6</t>
    <phoneticPr fontId="1"/>
  </si>
  <si>
    <t>01-yurina-o-s-2</t>
    <phoneticPr fontId="1"/>
  </si>
  <si>
    <t>himika</t>
    <phoneticPr fontId="1"/>
  </si>
  <si>
    <t>氷の音</t>
    <phoneticPr fontId="1"/>
  </si>
  <si>
    <t>伴奏</t>
    <phoneticPr fontId="1"/>
  </si>
  <si>
    <t>二重奏:弾奏氷瞑</t>
    <phoneticPr fontId="1"/>
  </si>
  <si>
    <t>にじゅうそう:だんそうひょうめい</t>
    <phoneticPr fontId="1"/>
  </si>
  <si>
    <t>ひのね</t>
    <phoneticPr fontId="1"/>
  </si>
  <si>
    <t>ばんそう</t>
    <phoneticPr fontId="1"/>
  </si>
  <si>
    <t>4</t>
    <phoneticPr fontId="1"/>
  </si>
  <si>
    <t>2</t>
    <phoneticPr fontId="1"/>
  </si>
  <si>
    <t>現在のフェイズを終了する。 
【使用済】あなたの他のメガミによる《攻撃》は+0/+1となる。 
----
【即再起】あなたが再構成以外でライフに1以上のダメージを受ける。</t>
    <phoneticPr fontId="1"/>
  </si>
  <si>
    <t>02-saine-A1-s-2</t>
    <phoneticPr fontId="1"/>
  </si>
  <si>
    <t>02-saine-A1-n-6</t>
    <phoneticPr fontId="1"/>
  </si>
  <si>
    <t>02-saine-A1-n-3</t>
    <phoneticPr fontId="1"/>
  </si>
  <si>
    <t>02-saine-o-n-3</t>
    <phoneticPr fontId="1"/>
  </si>
  <si>
    <t>02-saine-o-n-6</t>
    <phoneticPr fontId="1"/>
  </si>
  <si>
    <t>02-saine-o-s-2</t>
    <phoneticPr fontId="1"/>
  </si>
  <si>
    <t>03-himika-A1-n-2</t>
    <phoneticPr fontId="1"/>
  </si>
  <si>
    <t>03-himika-A1-n-5</t>
    <phoneticPr fontId="1"/>
  </si>
  <si>
    <t>03-himika-o-n-2</t>
    <phoneticPr fontId="1"/>
  </si>
  <si>
    <t>03-himika-o-n-5</t>
    <phoneticPr fontId="1"/>
  </si>
  <si>
    <t>火炎流</t>
    <phoneticPr fontId="1"/>
  </si>
  <si>
    <t>殺意</t>
    <phoneticPr fontId="1"/>
  </si>
  <si>
    <t>炎天・紅緋弥香</t>
    <phoneticPr fontId="1"/>
  </si>
  <si>
    <t>かえんりゅう</t>
    <phoneticPr fontId="1"/>
  </si>
  <si>
    <t>さつい</t>
    <phoneticPr fontId="1"/>
  </si>
  <si>
    <t>えんてん・くれないひみか</t>
    <phoneticPr fontId="1"/>
  </si>
  <si>
    <t>攻撃</t>
    <rPh sb="0" eb="2">
      <t>コウゲキ</t>
    </rPh>
    <phoneticPr fontId="1"/>
  </si>
  <si>
    <t>全力</t>
    <rPh sb="0" eb="2">
      <t>ゼンリョク</t>
    </rPh>
    <phoneticPr fontId="1"/>
  </si>
  <si>
    <t>行動</t>
    <rPh sb="0" eb="2">
      <t>コウドウ</t>
    </rPh>
    <phoneticPr fontId="1"/>
  </si>
  <si>
    <t>1-3</t>
    <phoneticPr fontId="1"/>
  </si>
  <si>
    <t>0-6</t>
    <phoneticPr fontId="1"/>
  </si>
  <si>
    <t>2/1</t>
    <phoneticPr fontId="1"/>
  </si>
  <si>
    <t>X/X</t>
    <phoneticPr fontId="1"/>
  </si>
  <si>
    <t>7</t>
    <phoneticPr fontId="1"/>
  </si>
  <si>
    <t>対応不可 
【常時】Xは7から現在の間合を引いた値に等しい。 
【攻撃後】あなたは敗北する。</t>
    <phoneticPr fontId="1"/>
  </si>
  <si>
    <t>【常時】連火-このカードがこのターンに使用した3枚目以降のカードならば、この《攻撃》は+0/+1となる。</t>
    <phoneticPr fontId="1"/>
  </si>
  <si>
    <t>03-himika-A1-s-2</t>
    <phoneticPr fontId="1"/>
  </si>
  <si>
    <t>03-himika-o-s-2</t>
    <phoneticPr fontId="1"/>
  </si>
  <si>
    <t>【破棄時】攻撃『適正距離0-4、1/-、対応不可、【攻撃後】相手を畏縮させる』を行う。</t>
    <phoneticPr fontId="1"/>
  </si>
  <si>
    <t>【展開中】あなたの他のメガミの切札が1枚以上使用済ならば、各ターンの最初の相手の《攻撃》は-1/+0となる。 
【展開中】あなたのサイネの切札が1枚以上使用済ならば、各ターンにあなたが最初に使用する切札の消費は1少なくなる(0未満にはならない)。</t>
    <phoneticPr fontId="1"/>
  </si>
  <si>
    <t>相オーラ→ダスト：1 
このカードを対応で使用したならば、さらに
相オーラ→ダスト：1</t>
    <phoneticPr fontId="1"/>
  </si>
  <si>
    <t>あなたの手札が0枚ならば、相オーラ→ダスト：2</t>
    <phoneticPr fontId="1"/>
  </si>
  <si>
    <t>対応</t>
    <rPh sb="0" eb="2">
      <t>タイオウ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</si>
</sst>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ＭＳ Ｐゴシック"/>
      <family val="2"/>
      <charset val="128"/>
      <scheme val="minor"/>
    </font>
    <font>
      <sz val="6"/>
      <name val="ＭＳ Ｐゴシック"/>
      <family val="2"/>
      <charset val="128"/>
      <scheme val="minor"/>
    </font>
    <font>
      <sz val="10"/>
      <color theme="1"/>
      <name val="ＭＳ Ｐゴシック"/>
      <family val="2"/>
      <charset val="128"/>
      <scheme val="minor"/>
    </font>
    <font>
      <sz val="10"/>
      <color theme="1"/>
      <name val="ＭＳ Ｐゴシック"/>
      <family val="3"/>
      <charset val="128"/>
      <scheme val="minor"/>
    </font>
    <font>
      <sz val="9"/>
      <color rgb="FF0000FF"/>
      <name val="ＭＳ ゴシック"/>
      <family val="3"/>
      <charset val="128"/>
    </font>
    <font>
      <sz val="9"/>
      <color rgb="FF2A2A2A"/>
      <name val="Arial"/>
      <family val="2"/>
    </font>
    <font>
      <sz val="9"/>
      <color rgb="FF2A2A2A"/>
      <name val="ＭＳ Ｐゴシック"/>
      <family val="3"/>
      <charset val="128"/>
    </font>
    <font>
      <sz val="9"/>
      <color rgb="FFFF0000"/>
      <name val="ＭＳ ゴシック"/>
      <family val="3"/>
      <charset val="128"/>
    </font>
  </fonts>
  <fills count="4">
    <fill>
      <patternFill patternType="none"/>
    </fill>
    <fill>
      <patternFill patternType="gray125"/>
    </fill>
    <fill>
      <patternFill patternType="solid">
        <fgColor theme="0"/>
        <bgColor indexed="64"/>
      </patternFill>
    </fill>
    <fill>
      <patternFill patternType="solid">
        <fgColor theme="0" tint="-0.249977111117893"/>
        <bgColor indexed="64"/>
      </patternFill>
    </fill>
  </fills>
  <borders count="1">
    <border>
      <left/>
      <right/>
      <top/>
      <bottom/>
      <diagonal/>
    </border>
  </borders>
  <cellStyleXfs count="1">
    <xf numFmtId="0" fontId="0" fillId="0" borderId="0">
      <alignment vertical="center"/>
    </xf>
  </cellStyleXfs>
  <cellXfs count="14">
    <xf numFmtId="0" fontId="0" fillId="0" borderId="0" xfId="0">
      <alignment vertical="center"/>
    </xf>
    <xf numFmtId="0" fontId="2" fillId="0" borderId="0" xfId="0" applyFont="1">
      <alignment vertical="center"/>
    </xf>
    <xf numFmtId="49" fontId="3" fillId="0" borderId="0" xfId="0" applyNumberFormat="1" applyFont="1">
      <alignment vertical="center"/>
    </xf>
    <xf numFmtId="0" fontId="4" fillId="0" borderId="0" xfId="0" applyFont="1">
      <alignment vertical="center"/>
    </xf>
    <xf numFmtId="49" fontId="2" fillId="0" borderId="0" xfId="0" applyNumberFormat="1" applyFont="1">
      <alignment vertical="center"/>
    </xf>
    <xf numFmtId="49" fontId="2" fillId="0" borderId="0" xfId="0" applyNumberFormat="1" applyFont="1" applyAlignment="1">
      <alignment vertical="center" wrapText="1"/>
    </xf>
    <xf numFmtId="0" fontId="5" fillId="0" borderId="0" xfId="0" applyFont="1">
      <alignment vertical="center"/>
    </xf>
    <xf numFmtId="0" fontId="6" fillId="0" borderId="0" xfId="0" applyFont="1" applyAlignment="1">
      <alignment vertical="center" wrapText="1"/>
    </xf>
    <xf numFmtId="49" fontId="2" fillId="0" borderId="0" xfId="0" applyNumberFormat="1" applyFont="1" applyAlignment="1">
      <alignment vertical="center"/>
    </xf>
    <xf numFmtId="0" fontId="7" fillId="0" borderId="0" xfId="0" applyFont="1">
      <alignment vertical="center"/>
    </xf>
    <xf numFmtId="0" fontId="2" fillId="0" borderId="0" xfId="0" applyNumberFormat="1" applyFont="1">
      <alignment vertical="center"/>
    </xf>
    <xf numFmtId="49" fontId="2" fillId="2" borderId="0" xfId="0" applyNumberFormat="1" applyFont="1" applyFill="1">
      <alignment vertical="center"/>
    </xf>
    <xf numFmtId="49" fontId="2" fillId="2" borderId="0" xfId="0" applyNumberFormat="1" applyFont="1" applyFill="1" applyAlignment="1">
      <alignment vertical="center"/>
    </xf>
    <xf numFmtId="49" fontId="2" fillId="3" borderId="0" xfId="0" applyNumberFormat="1" applyFont="1" applyFill="1">
      <alignment vertical="center"/>
    </xf>
  </cellXfs>
  <cellStyles count="1">
    <cellStyle name="標準"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47"/>
  <sheetViews>
    <sheetView tabSelected="1" topLeftCell="C1" workbookViewId="0">
      <pane ySplit="1" topLeftCell="A11" activePane="bottomLeft" state="frozen"/>
      <selection pane="bottomLeft" activeCell="I21" sqref="I21"/>
    </sheetView>
  </sheetViews>
  <sheetFormatPr defaultRowHeight="12" x14ac:dyDescent="0.15"/>
  <cols>
    <col min="1" max="1" width="16.5" style="4" bestFit="1" customWidth="1"/>
    <col min="2" max="3" width="9" style="4"/>
    <col min="4" max="4" width="14.625" style="4" bestFit="1" customWidth="1"/>
    <col min="5" max="5" width="18.375" style="4" bestFit="1" customWidth="1"/>
    <col min="6" max="6" width="21.5" style="4" bestFit="1" customWidth="1"/>
    <col min="7" max="9" width="9" style="4"/>
    <col min="10" max="11" width="12.75" style="4" bestFit="1" customWidth="1"/>
    <col min="12" max="12" width="12.75" style="2" bestFit="1" customWidth="1"/>
    <col min="13" max="13" width="12.75" style="4" bestFit="1" customWidth="1"/>
    <col min="14" max="17" width="9" style="4"/>
    <col min="18" max="18" width="56" style="4" bestFit="1" customWidth="1"/>
    <col min="19" max="19" width="12.75" style="4" bestFit="1" customWidth="1"/>
    <col min="20" max="20" width="255.625" style="1" bestFit="1" customWidth="1"/>
    <col min="21" max="16384" width="9" style="1"/>
  </cols>
  <sheetData>
    <row r="1" spans="1:20" ht="11.25" customHeight="1" x14ac:dyDescent="0.15">
      <c r="A1" s="4" t="s">
        <v>0</v>
      </c>
      <c r="B1" s="4" t="s">
        <v>2</v>
      </c>
      <c r="C1" s="4" t="s">
        <v>585</v>
      </c>
      <c r="D1" s="4" t="s">
        <v>586</v>
      </c>
      <c r="E1" s="4" t="s">
        <v>16</v>
      </c>
      <c r="F1" s="4" t="s">
        <v>17</v>
      </c>
      <c r="G1" s="4" t="s">
        <v>5</v>
      </c>
      <c r="H1" s="4" t="s">
        <v>4</v>
      </c>
      <c r="I1" s="4" t="s">
        <v>6</v>
      </c>
      <c r="J1" s="4" t="s">
        <v>10</v>
      </c>
      <c r="K1" s="13" t="s">
        <v>246</v>
      </c>
      <c r="L1" s="2" t="s">
        <v>11</v>
      </c>
      <c r="M1" s="13" t="s">
        <v>246</v>
      </c>
      <c r="N1" s="4" t="s">
        <v>13</v>
      </c>
      <c r="O1" s="4" t="s">
        <v>14</v>
      </c>
      <c r="P1" s="4" t="s">
        <v>212</v>
      </c>
      <c r="Q1" s="4" t="s">
        <v>541</v>
      </c>
      <c r="R1" s="4" t="s">
        <v>15</v>
      </c>
      <c r="S1" s="4" t="s">
        <v>246</v>
      </c>
    </row>
    <row r="2" spans="1:20" ht="24" x14ac:dyDescent="0.15">
      <c r="A2" s="4" t="s">
        <v>591</v>
      </c>
      <c r="B2" s="4" t="s">
        <v>588</v>
      </c>
      <c r="C2" s="4" t="s">
        <v>567</v>
      </c>
      <c r="D2" s="4" t="s">
        <v>593</v>
      </c>
      <c r="E2" s="4" t="s">
        <v>592</v>
      </c>
      <c r="F2" s="4" t="s">
        <v>594</v>
      </c>
      <c r="G2" s="4" t="s">
        <v>7</v>
      </c>
      <c r="H2" s="4" t="s">
        <v>595</v>
      </c>
      <c r="J2" s="4" t="s">
        <v>596</v>
      </c>
      <c r="K2" s="13"/>
      <c r="L2" s="2" t="s">
        <v>597</v>
      </c>
      <c r="M2" s="13"/>
      <c r="R2" s="5" t="s">
        <v>598</v>
      </c>
      <c r="S2" s="13"/>
      <c r="T2" s="3" t="str">
        <f>", '"&amp;A2&amp;"': {megami: '"&amp;B2&amp;"'"&amp;IF(C2&lt;&gt;"", ", anotherID: '" &amp; C2 &amp; "', replace: '" &amp; D2 &amp; "'", "")&amp;", name: '"&amp;E2&amp;"', ruby: '"&amp;F2&amp;"', baseType: '"&amp;VLOOKUP(G2,Sheet2!$A$1:$B$99,2,FALSE)&amp;"', types: ['"&amp;VLOOKUP(H2,Sheet2!$D$1:$E$99,2,FALSE)&amp;"'"&amp;IF(I2&lt;&gt;"",", '"&amp; VLOOKUP(I2,Sheet2!$D$1:$E$99,2,FALSE) &amp;"'","")&amp;"]"&amp;IF(J2&lt;&gt;"", ", range: '"&amp;J2&amp;"'", "")&amp;IF(L2&lt;&gt;"", ", damage: '"&amp;L2&amp;"'", "")&amp;IF(N2&lt;&gt;"", ", capacity: '"&amp;N2&amp;"'", "")&amp;IF(O2&lt;&gt;"", ", cost: '"&amp;O2&amp;"'", "")&amp;", text: '"&amp;SUBSTITUTE(R2, CHAR(10), "\n")&amp;"'"&amp;IF(P2="○", ", sealable: true", "")&amp;IF(Q2="○", ", removable: true", "")&amp;"}"</f>
        <v>, '01-yurina-A1-n-1': {megami: 'yurina', anotherID: 'A1', replace: '01-yurina-o-n-1', name: '乱打', ruby: 'らんだ', baseType: 'normal', types: ['attack'], range: '2', damage: '2/1', text: '【常時】決死-あなたのライフが3以下ならば、この《攻撃》は+0/+2となり、対応不可を得る。'}</v>
      </c>
    </row>
    <row r="3" spans="1:20" ht="24" x14ac:dyDescent="0.15">
      <c r="A3" s="4" t="s">
        <v>611</v>
      </c>
      <c r="B3" s="4" t="s">
        <v>588</v>
      </c>
      <c r="C3" s="4" t="s">
        <v>567</v>
      </c>
      <c r="D3" s="4" t="s">
        <v>613</v>
      </c>
      <c r="E3" s="4" t="s">
        <v>599</v>
      </c>
      <c r="F3" s="4" t="s">
        <v>600</v>
      </c>
      <c r="G3" s="4" t="s">
        <v>7</v>
      </c>
      <c r="H3" s="4" t="s">
        <v>605</v>
      </c>
      <c r="I3" s="4" t="s">
        <v>604</v>
      </c>
      <c r="K3" s="13"/>
      <c r="M3" s="13"/>
      <c r="N3" s="4" t="s">
        <v>609</v>
      </c>
      <c r="R3" s="5" t="s">
        <v>653</v>
      </c>
      <c r="S3" s="13"/>
      <c r="T3" s="3" t="str">
        <f>", '"&amp;A3&amp;"': {megami: '"&amp;B3&amp;"'"&amp;IF(C3&lt;&gt;"", ", anotherID: '" &amp; C3 &amp; "', replace: '" &amp; D3 &amp; "'", "")&amp;", name: '"&amp;E3&amp;"', ruby: '"&amp;F3&amp;"', baseType: '"&amp;VLOOKUP(G3,Sheet2!$A$1:$B$99,2,FALSE)&amp;"', types: ['"&amp;VLOOKUP(H3,Sheet2!$D$1:$E$99,2,FALSE)&amp;"'"&amp;IF(I3&lt;&gt;"",", '"&amp; VLOOKUP(I3,Sheet2!$D$1:$E$99,2,FALSE) &amp;"'","")&amp;"]"&amp;IF(J3&lt;&gt;"", ", range: '"&amp;J3&amp;"'", "")&amp;IF(L3&lt;&gt;"", ", damage: '"&amp;L3&amp;"'", "")&amp;IF(N3&lt;&gt;"", ", capacity: '"&amp;N3&amp;"'", "")&amp;IF(O3&lt;&gt;"", ", cost: '"&amp;O3&amp;"'", "")&amp;", text: '"&amp;SUBSTITUTE(R3, CHAR(10), "\n")&amp;"'"&amp;IF(P3="○", ", sealable: true", "")&amp;IF(Q3="○", ", removable: true", "")&amp;"}"</f>
        <v>, '01-yurina-A1-n-6': {megami: 'yurina', anotherID: 'A1', replace: '01-yurina-o-n-6', name: '癇癪玉', ruby: 'かんしゃくだま ', baseType: 'normal', types: ['enhance', 'reaction'], capacity: '１', text: '【破棄時】攻撃『適正距離0-4、1/-、対応不可、【攻撃後】相手を畏縮させる』を行う。'}</v>
      </c>
    </row>
    <row r="4" spans="1:20" x14ac:dyDescent="0.15">
      <c r="A4" s="4" t="s">
        <v>612</v>
      </c>
      <c r="B4" s="4" t="s">
        <v>588</v>
      </c>
      <c r="C4" s="4" t="s">
        <v>567</v>
      </c>
      <c r="D4" s="4" t="s">
        <v>614</v>
      </c>
      <c r="E4" s="4" t="s">
        <v>601</v>
      </c>
      <c r="F4" s="4" t="s">
        <v>602</v>
      </c>
      <c r="G4" s="4" t="s">
        <v>19</v>
      </c>
      <c r="H4" s="4" t="s">
        <v>603</v>
      </c>
      <c r="I4" s="4" t="s">
        <v>604</v>
      </c>
      <c r="J4" s="4" t="s">
        <v>606</v>
      </c>
      <c r="K4" s="13"/>
      <c r="L4" s="2" t="s">
        <v>607</v>
      </c>
      <c r="M4" s="13"/>
      <c r="O4" s="4" t="s">
        <v>608</v>
      </c>
      <c r="R4" s="5" t="s">
        <v>610</v>
      </c>
      <c r="S4" s="13"/>
      <c r="T4" s="3" t="str">
        <f>", '"&amp;A4&amp;"': {megami: '"&amp;B4&amp;"'"&amp;IF(C4&lt;&gt;"", ", anotherID: '" &amp; C4 &amp; "', replace: '" &amp; D4 &amp; "'", "")&amp;", name: '"&amp;E4&amp;"', ruby: '"&amp;F4&amp;"', baseType: '"&amp;VLOOKUP(G4,Sheet2!$A$1:$B$99,2,FALSE)&amp;"', types: ['"&amp;VLOOKUP(H4,Sheet2!$D$1:$E$99,2,FALSE)&amp;"'"&amp;IF(I4&lt;&gt;"",", '"&amp; VLOOKUP(I4,Sheet2!$D$1:$E$99,2,FALSE) &amp;"'","")&amp;"]"&amp;IF(J4&lt;&gt;"", ", range: '"&amp;J4&amp;"'", "")&amp;IF(L4&lt;&gt;"", ", damage: '"&amp;L4&amp;"'", "")&amp;IF(N4&lt;&gt;"", ", capacity: '"&amp;N4&amp;"'", "")&amp;IF(O4&lt;&gt;"", ", cost: '"&amp;O4&amp;"'", "")&amp;", text: '"&amp;SUBSTITUTE(R4, CHAR(10), "\n")&amp;"'"&amp;IF(P4="○", ", sealable: true", "")&amp;IF(Q4="○", ", removable: true", "")&amp;"}"</f>
        <v>, '01-yurina-A1-s-2': {megami: 'yurina', anotherID: 'A1', replace: '01-yurina-o-s-2', name: '不完全浦波嵐', ruby: 'ふかんぜんうらなみあらし', baseType: 'special', types: ['attack', 'reaction'], range: '0-10', damage: '3/-', cost: '5', text: '【攻撃後】対応した《攻撃》は-3/+0となる。'}</v>
      </c>
    </row>
    <row r="5" spans="1:20" ht="36" x14ac:dyDescent="0.15">
      <c r="A5" s="4" t="s">
        <v>627</v>
      </c>
      <c r="B5" s="4" t="s">
        <v>590</v>
      </c>
      <c r="C5" s="4" t="s">
        <v>567</v>
      </c>
      <c r="D5" s="4" t="s">
        <v>628</v>
      </c>
      <c r="E5" s="4" t="s">
        <v>616</v>
      </c>
      <c r="F5" s="4" t="s">
        <v>620</v>
      </c>
      <c r="G5" s="4" t="s">
        <v>7</v>
      </c>
      <c r="H5" s="4" t="s">
        <v>23</v>
      </c>
      <c r="I5" s="4" t="s">
        <v>28</v>
      </c>
      <c r="K5" s="13"/>
      <c r="M5" s="13"/>
      <c r="R5" s="5" t="s">
        <v>655</v>
      </c>
      <c r="S5" s="13"/>
      <c r="T5" s="3" t="str">
        <f>", '"&amp;A5&amp;"': {megami: '"&amp;B5&amp;"'"&amp;IF(C5&lt;&gt;"", ", anotherID: '" &amp; C5 &amp; "', replace: '" &amp; D5 &amp; "'", "")&amp;", name: '"&amp;E5&amp;"', ruby: '"&amp;F5&amp;"', baseType: '"&amp;VLOOKUP(G5,Sheet2!$A$1:$B$99,2,FALSE)&amp;"', types: ['"&amp;VLOOKUP(H5,Sheet2!$D$1:$E$99,2,FALSE)&amp;"'"&amp;IF(I5&lt;&gt;"",", '"&amp; VLOOKUP(I5,Sheet2!$D$1:$E$99,2,FALSE) &amp;"'","")&amp;"]"&amp;IF(J5&lt;&gt;"", ", range: '"&amp;J5&amp;"'", "")&amp;IF(L5&lt;&gt;"", ", damage: '"&amp;L5&amp;"'", "")&amp;IF(N5&lt;&gt;"", ", capacity: '"&amp;N5&amp;"'", "")&amp;IF(O5&lt;&gt;"", ", cost: '"&amp;O5&amp;"'", "")&amp;", text: '"&amp;SUBSTITUTE(R5, CHAR(10), "\n")&amp;"'"&amp;IF(P5="○", ", sealable: true", "")&amp;IF(Q5="○", ", removable: true", "")&amp;"}"</f>
        <v>, '02-saine-A1-n-3': {megami: 'saine', anotherID: 'A1', replace: '02-saine-o-n-3', name: '氷の音', ruby: 'ひのね', baseType: 'normal', types: ['action', 'reaction'], text: '相オーラ→ダスト：1 \nこのカードを対応で使用したならば、さらに\n相オーラ→ダスト：1'}</v>
      </c>
    </row>
    <row r="6" spans="1:20" ht="48" x14ac:dyDescent="0.15">
      <c r="A6" s="4" t="s">
        <v>626</v>
      </c>
      <c r="B6" s="4" t="s">
        <v>590</v>
      </c>
      <c r="C6" s="4" t="s">
        <v>567</v>
      </c>
      <c r="D6" s="4" t="s">
        <v>629</v>
      </c>
      <c r="E6" s="4" t="s">
        <v>617</v>
      </c>
      <c r="F6" s="4" t="s">
        <v>621</v>
      </c>
      <c r="G6" s="4" t="s">
        <v>7</v>
      </c>
      <c r="H6" s="4" t="s">
        <v>48</v>
      </c>
      <c r="K6" s="13"/>
      <c r="M6" s="13"/>
      <c r="N6" s="4" t="s">
        <v>622</v>
      </c>
      <c r="R6" s="5" t="s">
        <v>654</v>
      </c>
      <c r="S6" s="13"/>
      <c r="T6" s="3" t="str">
        <f>", '"&amp;A6&amp;"': {megami: '"&amp;B6&amp;"'"&amp;IF(C6&lt;&gt;"", ", anotherID: '" &amp; C6 &amp; "', replace: '" &amp; D6 &amp; "'", "")&amp;", name: '"&amp;E6&amp;"', ruby: '"&amp;F6&amp;"', baseType: '"&amp;VLOOKUP(G6,Sheet2!$A$1:$B$99,2,FALSE)&amp;"', types: ['"&amp;VLOOKUP(H6,Sheet2!$D$1:$E$99,2,FALSE)&amp;"'"&amp;IF(I6&lt;&gt;"",", '"&amp; VLOOKUP(I6,Sheet2!$D$1:$E$99,2,FALSE) &amp;"'","")&amp;"]"&amp;IF(J6&lt;&gt;"", ", range: '"&amp;J6&amp;"'", "")&amp;IF(L6&lt;&gt;"", ", damage: '"&amp;L6&amp;"'", "")&amp;IF(N6&lt;&gt;"", ", capacity: '"&amp;N6&amp;"'", "")&amp;IF(O6&lt;&gt;"", ", cost: '"&amp;O6&amp;"'", "")&amp;", text: '"&amp;SUBSTITUTE(R6, CHAR(10), "\n")&amp;"'"&amp;IF(P6="○", ", sealable: true", "")&amp;IF(Q6="○", ", removable: true", "")&amp;"}"</f>
        <v>, '02-saine-A1-n-6': {megami: 'saine', anotherID: 'A1', replace: '02-saine-o-n-6', name: '伴奏', ruby: 'ばんそう', baseType: 'normal', types: ['enhance'], capacity: '4', text: '【展開中】あなたの他のメガミの切札が1枚以上使用済ならば、各ターンの最初の相手の《攻撃》は-1/+0となる。 \n【展開中】あなたのサイネの切札が1枚以上使用済ならば、各ターンにあなたが最初に使用する切札の消費は1少なくなる(0未満にはならない)。'}</v>
      </c>
    </row>
    <row r="7" spans="1:20" ht="48" x14ac:dyDescent="0.15">
      <c r="A7" s="4" t="s">
        <v>625</v>
      </c>
      <c r="B7" s="4" t="s">
        <v>590</v>
      </c>
      <c r="C7" s="4" t="s">
        <v>567</v>
      </c>
      <c r="D7" s="4" t="s">
        <v>630</v>
      </c>
      <c r="E7" s="4" t="s">
        <v>618</v>
      </c>
      <c r="F7" s="4" t="s">
        <v>619</v>
      </c>
      <c r="G7" s="4" t="s">
        <v>19</v>
      </c>
      <c r="H7" s="4" t="s">
        <v>23</v>
      </c>
      <c r="K7" s="13"/>
      <c r="M7" s="13"/>
      <c r="O7" s="4" t="s">
        <v>623</v>
      </c>
      <c r="R7" s="5" t="s">
        <v>624</v>
      </c>
      <c r="S7" s="13"/>
      <c r="T7" s="3" t="str">
        <f>", '"&amp;A7&amp;"': {megami: '"&amp;B7&amp;"'"&amp;IF(C7&lt;&gt;"", ", anotherID: '" &amp; C7 &amp; "', replace: '" &amp; D7 &amp; "'", "")&amp;", name: '"&amp;E7&amp;"', ruby: '"&amp;F7&amp;"', baseType: '"&amp;VLOOKUP(G7,Sheet2!$A$1:$B$99,2,FALSE)&amp;"', types: ['"&amp;VLOOKUP(H7,Sheet2!$D$1:$E$99,2,FALSE)&amp;"'"&amp;IF(I7&lt;&gt;"",", '"&amp; VLOOKUP(I7,Sheet2!$D$1:$E$99,2,FALSE) &amp;"'","")&amp;"]"&amp;IF(J7&lt;&gt;"", ", range: '"&amp;J7&amp;"'", "")&amp;IF(L7&lt;&gt;"", ", damage: '"&amp;L7&amp;"'", "")&amp;IF(N7&lt;&gt;"", ", capacity: '"&amp;N7&amp;"'", "")&amp;IF(O7&lt;&gt;"", ", cost: '"&amp;O7&amp;"'", "")&amp;", text: '"&amp;SUBSTITUTE(R7, CHAR(10), "\n")&amp;"'"&amp;IF(P7="○", ", sealable: true", "")&amp;IF(Q7="○", ", removable: true", "")&amp;"}"</f>
        <v>, '02-saine-A1-s-2': {megami: 'saine', anotherID: 'A1', replace: '02-saine-o-s-2', name: '二重奏:弾奏氷瞑', ruby: 'にじゅうそう:だんそうひょうめい', baseType: 'special', types: ['action'], cost: '2', text: '現在のフェイズを終了する。 \n【使用済】あなたの他のメガミによる《攻撃》は+0/+1となる。 \n----\n【即再起】あなたが再構成以外でライフに1以上のダメージを受ける。'}</v>
      </c>
    </row>
    <row r="8" spans="1:20" ht="24" x14ac:dyDescent="0.15">
      <c r="A8" s="4" t="s">
        <v>631</v>
      </c>
      <c r="B8" s="4" t="s">
        <v>615</v>
      </c>
      <c r="C8" s="4" t="s">
        <v>567</v>
      </c>
      <c r="D8" s="4" t="s">
        <v>633</v>
      </c>
      <c r="E8" s="4" t="s">
        <v>635</v>
      </c>
      <c r="F8" s="4" t="s">
        <v>638</v>
      </c>
      <c r="G8" s="4" t="s">
        <v>7</v>
      </c>
      <c r="H8" s="4" t="s">
        <v>641</v>
      </c>
      <c r="J8" s="4" t="s">
        <v>644</v>
      </c>
      <c r="K8" s="13"/>
      <c r="L8" s="2" t="s">
        <v>646</v>
      </c>
      <c r="M8" s="13"/>
      <c r="R8" s="5" t="s">
        <v>650</v>
      </c>
      <c r="S8" s="13"/>
      <c r="T8" s="3" t="str">
        <f>", '"&amp;A8&amp;"': {megami: '"&amp;B8&amp;"'"&amp;IF(C8&lt;&gt;"", ", anotherID: '" &amp; C8 &amp; "', replace: '" &amp; D8 &amp; "'", "")&amp;", name: '"&amp;E8&amp;"', ruby: '"&amp;F8&amp;"', baseType: '"&amp;VLOOKUP(G8,Sheet2!$A$1:$B$99,2,FALSE)&amp;"', types: ['"&amp;VLOOKUP(H8,Sheet2!$D$1:$E$99,2,FALSE)&amp;"'"&amp;IF(I8&lt;&gt;"",", '"&amp; VLOOKUP(I8,Sheet2!$D$1:$E$99,2,FALSE) &amp;"'","")&amp;"]"&amp;IF(J8&lt;&gt;"", ", range: '"&amp;J8&amp;"'", "")&amp;IF(L8&lt;&gt;"", ", damage: '"&amp;L8&amp;"'", "")&amp;IF(N8&lt;&gt;"", ", capacity: '"&amp;N8&amp;"'", "")&amp;IF(O8&lt;&gt;"", ", cost: '"&amp;O8&amp;"'", "")&amp;", text: '"&amp;SUBSTITUTE(R8, CHAR(10), "\n")&amp;"'"&amp;IF(P8="○", ", sealable: true", "")&amp;IF(Q8="○", ", removable: true", "")&amp;"}"</f>
        <v>, '03-himika-A1-n-2': {megami: 'himika', anotherID: 'A1', replace: '03-himika-o-n-2', name: '火炎流', ruby: 'かえんりゅう', baseType: 'normal', types: ['attack'], range: '1-3', damage: '2/1', text: '【常時】連火-このカードがこのターンに使用した3枚目以降のカードならば、この《攻撃》は+0/+1となる。'}</v>
      </c>
    </row>
    <row r="9" spans="1:20" x14ac:dyDescent="0.15">
      <c r="A9" s="4" t="s">
        <v>632</v>
      </c>
      <c r="B9" s="4" t="s">
        <v>589</v>
      </c>
      <c r="C9" s="4" t="s">
        <v>567</v>
      </c>
      <c r="D9" s="4" t="s">
        <v>634</v>
      </c>
      <c r="E9" s="4" t="s">
        <v>636</v>
      </c>
      <c r="F9" s="4" t="s">
        <v>639</v>
      </c>
      <c r="G9" s="4" t="s">
        <v>7</v>
      </c>
      <c r="H9" s="4" t="s">
        <v>643</v>
      </c>
      <c r="K9" s="13"/>
      <c r="M9" s="13"/>
      <c r="R9" s="5" t="s">
        <v>656</v>
      </c>
      <c r="S9" s="13"/>
      <c r="T9" s="3" t="str">
        <f>", '"&amp;A9&amp;"': {megami: '"&amp;B9&amp;"'"&amp;IF(C9&lt;&gt;"", ", anotherID: '" &amp; C9 &amp; "', replace: '" &amp; D9 &amp; "'", "")&amp;", name: '"&amp;E9&amp;"', ruby: '"&amp;F9&amp;"', baseType: '"&amp;VLOOKUP(G9,Sheet2!$A$1:$B$99,2,FALSE)&amp;"', types: ['"&amp;VLOOKUP(H9,Sheet2!$D$1:$E$99,2,FALSE)&amp;"'"&amp;IF(I9&lt;&gt;"",", '"&amp; VLOOKUP(I9,Sheet2!$D$1:$E$99,2,FALSE) &amp;"'","")&amp;"]"&amp;IF(J9&lt;&gt;"", ", range: '"&amp;J9&amp;"'", "")&amp;IF(L9&lt;&gt;"", ", damage: '"&amp;L9&amp;"'", "")&amp;IF(N9&lt;&gt;"", ", capacity: '"&amp;N9&amp;"'", "")&amp;IF(O9&lt;&gt;"", ", cost: '"&amp;O9&amp;"'", "")&amp;", text: '"&amp;SUBSTITUTE(R9, CHAR(10), "\n")&amp;"'"&amp;IF(P9="○", ", sealable: true", "")&amp;IF(Q9="○", ", removable: true", "")&amp;"}"</f>
        <v>, '03-himika-A1-n-5': {megami: 'himika', anotherID: 'A1', replace: '03-himika-o-n-5', name: '殺意', ruby: 'さつい', baseType: 'normal', types: ['action'], text: 'あなたの手札が0枚ならば、相オーラ→ダスト：2'}</v>
      </c>
    </row>
    <row r="10" spans="1:20" ht="36" x14ac:dyDescent="0.15">
      <c r="A10" s="4" t="s">
        <v>651</v>
      </c>
      <c r="B10" s="4" t="s">
        <v>589</v>
      </c>
      <c r="C10" s="4" t="s">
        <v>567</v>
      </c>
      <c r="D10" s="4" t="s">
        <v>652</v>
      </c>
      <c r="E10" s="4" t="s">
        <v>637</v>
      </c>
      <c r="F10" s="4" t="s">
        <v>640</v>
      </c>
      <c r="G10" s="4" t="s">
        <v>19</v>
      </c>
      <c r="H10" s="4" t="s">
        <v>641</v>
      </c>
      <c r="I10" s="4" t="s">
        <v>642</v>
      </c>
      <c r="J10" s="4" t="s">
        <v>645</v>
      </c>
      <c r="K10" s="13"/>
      <c r="L10" s="2" t="s">
        <v>647</v>
      </c>
      <c r="M10" s="13"/>
      <c r="O10" s="4" t="s">
        <v>648</v>
      </c>
      <c r="R10" s="5" t="s">
        <v>649</v>
      </c>
      <c r="S10" s="13"/>
      <c r="T10" s="3" t="str">
        <f>", '"&amp;A10&amp;"': {megami: '"&amp;B10&amp;"'"&amp;IF(C10&lt;&gt;"", ", anotherID: '" &amp; C10 &amp; "', replace: '" &amp; D10 &amp; "'", "")&amp;", name: '"&amp;E10&amp;"', ruby: '"&amp;F10&amp;"', baseType: '"&amp;VLOOKUP(G10,Sheet2!$A$1:$B$99,2,FALSE)&amp;"', types: ['"&amp;VLOOKUP(H10,Sheet2!$D$1:$E$99,2,FALSE)&amp;"'"&amp;IF(I10&lt;&gt;"",", '"&amp; VLOOKUP(I10,Sheet2!$D$1:$E$99,2,FALSE) &amp;"'","")&amp;"]"&amp;IF(J10&lt;&gt;"", ", range: '"&amp;J10&amp;"'", "")&amp;IF(L10&lt;&gt;"", ", damage: '"&amp;L10&amp;"'", "")&amp;IF(N10&lt;&gt;"", ", capacity: '"&amp;N10&amp;"'", "")&amp;IF(O10&lt;&gt;"", ", cost: '"&amp;O10&amp;"'", "")&amp;", text: '"&amp;SUBSTITUTE(R10, CHAR(10), "\n")&amp;"'"&amp;IF(P10="○", ", sealable: true", "")&amp;IF(Q10="○", ", removable: true", "")&amp;"}"</f>
        <v>, '03-himika-A1-s-2': {megami: 'himika', anotherID: 'A1', replace: '03-himika-o-s-2', name: '炎天・紅緋弥香', ruby: 'えんてん・くれないひみか', baseType: 'special', types: ['attack', 'fullpower'], range: '0-6', damage: 'X/X', cost: '7', text: '対応不可 \n【常時】Xは7から現在の間合を引いた値に等しい。 \n【攻撃後】あなたは敗北する。'}</v>
      </c>
    </row>
    <row r="11" spans="1:20" x14ac:dyDescent="0.15">
      <c r="A11" s="4" t="s">
        <v>1</v>
      </c>
      <c r="B11" s="4" t="s">
        <v>3</v>
      </c>
      <c r="E11" s="4" t="s">
        <v>41</v>
      </c>
      <c r="F11" s="4" t="s">
        <v>18</v>
      </c>
      <c r="G11" s="4" t="s">
        <v>7</v>
      </c>
      <c r="H11" s="4" t="s">
        <v>9</v>
      </c>
      <c r="J11" s="4">
        <v>4</v>
      </c>
      <c r="K11" s="13"/>
      <c r="L11" s="2" t="s">
        <v>12</v>
      </c>
      <c r="M11" s="13"/>
      <c r="R11" s="4" t="s">
        <v>34</v>
      </c>
      <c r="S11" s="13"/>
      <c r="T11" s="3" t="str">
        <f>", '"&amp;A11&amp;"': {megami: '"&amp;B11&amp;"'"&amp;IF(C11&lt;&gt;"", ", anotherID: '" &amp; C11 &amp; "', replace: '" &amp; D11 &amp; "'", "")&amp;", name: '"&amp;E11&amp;"', ruby: '"&amp;F11&amp;"', baseType: '"&amp;VLOOKUP(G11,Sheet2!$A$1:$B$99,2,FALSE)&amp;"', types: ['"&amp;VLOOKUP(H11,Sheet2!$D$1:$E$99,2,FALSE)&amp;"'"&amp;IF(I11&lt;&gt;"",", '"&amp; VLOOKUP(I11,Sheet2!$D$1:$E$99,2,FALSE) &amp;"'","")&amp;"]"&amp;IF(J11&lt;&gt;"", ", range: '"&amp;J11&amp;"'", "")&amp;IF(L11&lt;&gt;"", ", damage: '"&amp;L11&amp;"'", "")&amp;IF(N11&lt;&gt;"", ", capacity: '"&amp;N11&amp;"'", "")&amp;IF(O11&lt;&gt;"", ", cost: '"&amp;O11&amp;"'", "")&amp;", text: '"&amp;SUBSTITUTE(R11, CHAR(10), "\n")&amp;"'"&amp;IF(P11="○", ", sealable: true", "")&amp;IF(Q11="○", ", removable: true", "")&amp;"}"</f>
        <v>, '04-tokoyo-o-n-1': {megami: 'tokoyo', name: '梳流し', ruby: 'すきながし', baseType: 'normal', types: ['attack'], range: '4', damage: '-/1', text: '【攻撃後】境地-あなたの集中力が2ならば、このカードを山札の上に戻す。'}</v>
      </c>
    </row>
    <row r="12" spans="1:20" ht="48" x14ac:dyDescent="0.15">
      <c r="A12" s="4" t="s">
        <v>582</v>
      </c>
      <c r="B12" s="4" t="s">
        <v>3</v>
      </c>
      <c r="C12" s="4" t="s">
        <v>567</v>
      </c>
      <c r="D12" s="4" t="s">
        <v>587</v>
      </c>
      <c r="E12" s="4" t="s">
        <v>569</v>
      </c>
      <c r="F12" s="4" t="s">
        <v>574</v>
      </c>
      <c r="G12" s="4" t="s">
        <v>7</v>
      </c>
      <c r="H12" s="4" t="s">
        <v>8</v>
      </c>
      <c r="J12" s="4" t="s">
        <v>570</v>
      </c>
      <c r="K12" s="13"/>
      <c r="L12" s="2" t="s">
        <v>301</v>
      </c>
      <c r="M12" s="13"/>
      <c r="R12" s="5" t="s">
        <v>578</v>
      </c>
      <c r="S12" s="13"/>
      <c r="T12" s="3" t="str">
        <f>", '"&amp;A12&amp;"': {megami: '"&amp;B12&amp;"'"&amp;IF(C12&lt;&gt;"", ", anotherID: '" &amp; C12 &amp; "', replace: '" &amp; D12 &amp; "'", "")&amp;", name: '"&amp;E12&amp;"', ruby: '"&amp;F12&amp;"', baseType: '"&amp;VLOOKUP(G12,Sheet2!$A$1:$B$99,2,FALSE)&amp;"', types: ['"&amp;VLOOKUP(H12,Sheet2!$D$1:$E$99,2,FALSE)&amp;"'"&amp;IF(I12&lt;&gt;"",", '"&amp; VLOOKUP(I12,Sheet2!$D$1:$E$99,2,FALSE) &amp;"'","")&amp;"]"&amp;IF(J12&lt;&gt;"", ", range: '"&amp;J12&amp;"'", "")&amp;IF(L12&lt;&gt;"", ", damage: '"&amp;L12&amp;"'", "")&amp;IF(N12&lt;&gt;"", ", capacity: '"&amp;N12&amp;"'", "")&amp;IF(O12&lt;&gt;"", ", cost: '"&amp;O12&amp;"'", "")&amp;", text: '"&amp;SUBSTITUTE(R12, CHAR(10), "\n")&amp;"'"&amp;IF(P12="○", ", sealable: true", "")&amp;IF(Q12="○", ", removable: true", "")&amp;"}"</f>
        <v>, '04-tokoyo-A1-n-1': {megami: 'tokoyo', anotherID: 'A1', replace: '04-tokoyo-o-n-1', name: '奏流し', ruby: 'かなでながし', baseType: 'normal', types: ['attack'], range: '5', damage: '-/1', text: '【常時】あなたのトコヨの切札が1枚以上使用済ならば、この《攻撃》は対応不可を得る。 \n【攻撃後】境地-あなたの集中力が2かつ、あなたの他のメガミの切札が1枚以上使用済ならば、このカードを山札の上に置く。'}</v>
      </c>
    </row>
    <row r="13" spans="1:20" x14ac:dyDescent="0.15">
      <c r="A13" s="4" t="s">
        <v>35</v>
      </c>
      <c r="B13" s="4" t="s">
        <v>3</v>
      </c>
      <c r="E13" s="4" t="s">
        <v>42</v>
      </c>
      <c r="F13" s="4" t="s">
        <v>62</v>
      </c>
      <c r="G13" s="4" t="s">
        <v>7</v>
      </c>
      <c r="H13" s="4" t="s">
        <v>9</v>
      </c>
      <c r="I13" s="4" t="s">
        <v>28</v>
      </c>
      <c r="J13" s="4" t="s">
        <v>58</v>
      </c>
      <c r="K13" s="13"/>
      <c r="L13" s="2" t="s">
        <v>59</v>
      </c>
      <c r="M13" s="13"/>
      <c r="R13" s="4" t="s">
        <v>73</v>
      </c>
      <c r="S13" s="13"/>
      <c r="T13" s="3" t="str">
        <f>", '"&amp;A13&amp;"': {megami: '"&amp;B13&amp;"'"&amp;IF(C13&lt;&gt;"", ", anotherID: '" &amp; C13 &amp; "', replace: '" &amp; D13 &amp; "'", "")&amp;", name: '"&amp;E13&amp;"', ruby: '"&amp;F13&amp;"', baseType: '"&amp;VLOOKUP(G13,Sheet2!$A$1:$B$99,2,FALSE)&amp;"', types: ['"&amp;VLOOKUP(H13,Sheet2!$D$1:$E$99,2,FALSE)&amp;"'"&amp;IF(I13&lt;&gt;"",", '"&amp; VLOOKUP(I13,Sheet2!$D$1:$E$99,2,FALSE) &amp;"'","")&amp;"]"&amp;IF(J13&lt;&gt;"", ", range: '"&amp;J13&amp;"'", "")&amp;IF(L13&lt;&gt;"", ", damage: '"&amp;L13&amp;"'", "")&amp;IF(N13&lt;&gt;"", ", capacity: '"&amp;N13&amp;"'", "")&amp;IF(O13&lt;&gt;"", ", cost: '"&amp;O13&amp;"'", "")&amp;", text: '"&amp;SUBSTITUTE(R13, CHAR(10), "\n")&amp;"'"&amp;IF(P13="○", ", sealable: true", "")&amp;IF(Q13="○", ", removable: true", "")&amp;"}"</f>
        <v>, '04-tokoyo-o-n-2': {megami: 'tokoyo', name: '雅打ち', ruby: 'みやびうち', baseType: 'normal', types: ['attack', 'reaction'], range: '2-4', damage: '2/1', text: '【攻撃後】境地-あなたの集中力が2ならば、対応した切札でない《攻撃》を打ち消す。'}</v>
      </c>
    </row>
    <row r="14" spans="1:20" x14ac:dyDescent="0.15">
      <c r="A14" s="4" t="s">
        <v>36</v>
      </c>
      <c r="B14" s="4" t="s">
        <v>3</v>
      </c>
      <c r="E14" s="4" t="s">
        <v>43</v>
      </c>
      <c r="F14" s="4" t="s">
        <v>63</v>
      </c>
      <c r="G14" s="4" t="s">
        <v>7</v>
      </c>
      <c r="H14" s="4" t="s">
        <v>23</v>
      </c>
      <c r="K14" s="13"/>
      <c r="M14" s="13"/>
      <c r="R14" s="5" t="s">
        <v>72</v>
      </c>
      <c r="S14" s="13"/>
      <c r="T14" s="3" t="str">
        <f>", '"&amp;A14&amp;"': {megami: '"&amp;B14&amp;"'"&amp;IF(C14&lt;&gt;"", ", anotherID: '" &amp; C14 &amp; "', replace: '" &amp; D14 &amp; "'", "")&amp;", name: '"&amp;E14&amp;"', ruby: '"&amp;F14&amp;"', baseType: '"&amp;VLOOKUP(G14,Sheet2!$A$1:$B$99,2,FALSE)&amp;"', types: ['"&amp;VLOOKUP(H14,Sheet2!$D$1:$E$99,2,FALSE)&amp;"'"&amp;IF(I14&lt;&gt;"",", '"&amp; VLOOKUP(I14,Sheet2!$D$1:$E$99,2,FALSE) &amp;"'","")&amp;"]"&amp;IF(J14&lt;&gt;"", ", range: '"&amp;J14&amp;"'", "")&amp;IF(L14&lt;&gt;"", ", damage: '"&amp;L14&amp;"'", "")&amp;IF(N14&lt;&gt;"", ", capacity: '"&amp;N14&amp;"'", "")&amp;IF(O14&lt;&gt;"", ", cost: '"&amp;O14&amp;"'", "")&amp;", text: '"&amp;SUBSTITUTE(R14, CHAR(10), "\n")&amp;"'"&amp;IF(P14="○", ", sealable: true", "")&amp;IF(Q14="○", ", removable: true", "")&amp;"}"</f>
        <v>, '04-tokoyo-o-n-3': {megami: 'tokoyo', name: '跳ね兎', ruby: 'はねうさぎ', baseType: 'normal', types: ['action'], text: '現在の間合が3以下ならば、ダスト→間合：2'}</v>
      </c>
    </row>
    <row r="15" spans="1:20" ht="36" x14ac:dyDescent="0.15">
      <c r="A15" s="4" t="s">
        <v>37</v>
      </c>
      <c r="B15" s="4" t="s">
        <v>3</v>
      </c>
      <c r="E15" s="4" t="s">
        <v>45</v>
      </c>
      <c r="F15" s="4" t="s">
        <v>64</v>
      </c>
      <c r="G15" s="4" t="s">
        <v>7</v>
      </c>
      <c r="H15" s="4" t="s">
        <v>23</v>
      </c>
      <c r="I15" s="4" t="s">
        <v>28</v>
      </c>
      <c r="K15" s="13"/>
      <c r="M15" s="13"/>
      <c r="R15" s="5" t="s">
        <v>71</v>
      </c>
      <c r="S15" s="13"/>
      <c r="T15" s="3" t="str">
        <f>", '"&amp;A15&amp;"': {megami: '"&amp;B15&amp;"'"&amp;IF(C15&lt;&gt;"", ", anotherID: '" &amp; C15 &amp; "', replace: '" &amp; D15 &amp; "'", "")&amp;", name: '"&amp;E15&amp;"', ruby: '"&amp;F15&amp;"', baseType: '"&amp;VLOOKUP(G15,Sheet2!$A$1:$B$99,2,FALSE)&amp;"', types: ['"&amp;VLOOKUP(H15,Sheet2!$D$1:$E$99,2,FALSE)&amp;"'"&amp;IF(I15&lt;&gt;"",", '"&amp; VLOOKUP(I15,Sheet2!$D$1:$E$99,2,FALSE) &amp;"'","")&amp;"]"&amp;IF(J15&lt;&gt;"", ", range: '"&amp;J15&amp;"'", "")&amp;IF(L15&lt;&gt;"", ", damage: '"&amp;L15&amp;"'", "")&amp;IF(N15&lt;&gt;"", ", capacity: '"&amp;N15&amp;"'", "")&amp;IF(O15&lt;&gt;"", ", cost: '"&amp;O15&amp;"'", "")&amp;", text: '"&amp;SUBSTITUTE(R15, CHAR(10), "\n")&amp;"'"&amp;IF(P15="○", ", sealable: true", "")&amp;IF(Q15="○", ", removable: true", "")&amp;"}"</f>
        <v>, '04-tokoyo-o-n-4': {megami: 'tokoyo', name: '詩舞', ruby: 'しぶ', baseType: 'normal', types: ['action', 'reaction'], text: '集中力を1得て、以下から1つを選ぶ。\n・自フレア→自オーラ：1\n・自オーラ→間合：1'}</v>
      </c>
    </row>
    <row r="16" spans="1:20" ht="36" x14ac:dyDescent="0.15">
      <c r="A16" s="4" t="s">
        <v>38</v>
      </c>
      <c r="B16" s="4" t="s">
        <v>3</v>
      </c>
      <c r="E16" s="4" t="s">
        <v>46</v>
      </c>
      <c r="F16" s="4" t="s">
        <v>65</v>
      </c>
      <c r="G16" s="4" t="s">
        <v>7</v>
      </c>
      <c r="H16" s="4" t="s">
        <v>23</v>
      </c>
      <c r="I16" s="4" t="s">
        <v>31</v>
      </c>
      <c r="K16" s="13"/>
      <c r="M16" s="13"/>
      <c r="R16" s="5" t="s">
        <v>70</v>
      </c>
      <c r="S16" s="13"/>
      <c r="T16" s="3" t="str">
        <f>", '"&amp;A16&amp;"': {megami: '"&amp;B16&amp;"'"&amp;IF(C16&lt;&gt;"", ", anotherID: '" &amp; C16 &amp; "', replace: '" &amp; D16 &amp; "'", "")&amp;", name: '"&amp;E16&amp;"', ruby: '"&amp;F16&amp;"', baseType: '"&amp;VLOOKUP(G16,Sheet2!$A$1:$B$99,2,FALSE)&amp;"', types: ['"&amp;VLOOKUP(H16,Sheet2!$D$1:$E$99,2,FALSE)&amp;"'"&amp;IF(I16&lt;&gt;"",", '"&amp; VLOOKUP(I16,Sheet2!$D$1:$E$99,2,FALSE) &amp;"'","")&amp;"]"&amp;IF(J16&lt;&gt;"", ", range: '"&amp;J16&amp;"'", "")&amp;IF(L16&lt;&gt;"", ", damage: '"&amp;L16&amp;"'", "")&amp;IF(N16&lt;&gt;"", ", capacity: '"&amp;N16&amp;"'", "")&amp;IF(O16&lt;&gt;"", ", cost: '"&amp;O16&amp;"'", "")&amp;", text: '"&amp;SUBSTITUTE(R16, CHAR(10), "\n")&amp;"'"&amp;IF(P16="○", ", sealable: true", "")&amp;IF(Q16="○", ", removable: true", "")&amp;"}"</f>
        <v>, '04-tokoyo-o-n-5': {megami: 'tokoyo', name: '要返し', ruby: 'かなめがえし', baseType: 'normal', types: ['action', 'fullpower'], text: '捨て札か伏せ札からカードを2枚まで選ぶ。それらのカードを好きな順で山札の底に置く。 \nダスト→自オーラ：2'}</v>
      </c>
    </row>
    <row r="17" spans="1:20" ht="24" x14ac:dyDescent="0.15">
      <c r="A17" s="4" t="s">
        <v>39</v>
      </c>
      <c r="B17" s="4" t="s">
        <v>3</v>
      </c>
      <c r="E17" s="4" t="s">
        <v>47</v>
      </c>
      <c r="F17" s="4" t="s">
        <v>66</v>
      </c>
      <c r="G17" s="4" t="s">
        <v>7</v>
      </c>
      <c r="H17" s="4" t="s">
        <v>48</v>
      </c>
      <c r="K17" s="13"/>
      <c r="M17" s="13"/>
      <c r="N17" s="4">
        <v>2</v>
      </c>
      <c r="R17" s="5" t="s">
        <v>68</v>
      </c>
      <c r="S17" s="13"/>
      <c r="T17" s="3" t="str">
        <f>", '"&amp;A17&amp;"': {megami: '"&amp;B17&amp;"'"&amp;IF(C17&lt;&gt;"", ", anotherID: '" &amp; C17 &amp; "', replace: '" &amp; D17 &amp; "'", "")&amp;", name: '"&amp;E17&amp;"', ruby: '"&amp;F17&amp;"', baseType: '"&amp;VLOOKUP(G17,Sheet2!$A$1:$B$99,2,FALSE)&amp;"', types: ['"&amp;VLOOKUP(H17,Sheet2!$D$1:$E$99,2,FALSE)&amp;"'"&amp;IF(I17&lt;&gt;"",", '"&amp; VLOOKUP(I17,Sheet2!$D$1:$E$99,2,FALSE) &amp;"'","")&amp;"]"&amp;IF(J17&lt;&gt;"", ", range: '"&amp;J17&amp;"'", "")&amp;IF(L17&lt;&gt;"", ", damage: '"&amp;L17&amp;"'", "")&amp;IF(N17&lt;&gt;"", ", capacity: '"&amp;N17&amp;"'", "")&amp;IF(O17&lt;&gt;"", ", cost: '"&amp;O17&amp;"'", "")&amp;", text: '"&amp;SUBSTITUTE(R17, CHAR(10), "\n")&amp;"'"&amp;IF(P17="○", ", sealable: true", "")&amp;IF(Q17="○", ", removable: true", "")&amp;"}"</f>
        <v>, '04-tokoyo-o-n-6': {megami: 'tokoyo', name: '風舞台', ruby: 'かぜぶたい', baseType: 'normal', types: ['enhance'], capacity: '2', text: '【展開時】間合→自オーラ：2 \n【破棄時】自オーラ→間合：2'}</v>
      </c>
    </row>
    <row r="18" spans="1:20" ht="24" x14ac:dyDescent="0.15">
      <c r="A18" s="4" t="s">
        <v>40</v>
      </c>
      <c r="B18" s="4" t="s">
        <v>3</v>
      </c>
      <c r="E18" s="4" t="s">
        <v>49</v>
      </c>
      <c r="F18" s="4" t="s">
        <v>67</v>
      </c>
      <c r="G18" s="4" t="s">
        <v>7</v>
      </c>
      <c r="H18" s="4" t="s">
        <v>48</v>
      </c>
      <c r="K18" s="13"/>
      <c r="M18" s="13"/>
      <c r="N18" s="4">
        <v>1</v>
      </c>
      <c r="R18" s="5" t="s">
        <v>69</v>
      </c>
      <c r="S18" s="13"/>
      <c r="T18" s="3" t="str">
        <f>", '"&amp;A18&amp;"': {megami: '"&amp;B18&amp;"'"&amp;IF(C18&lt;&gt;"", ", anotherID: '" &amp; C18 &amp; "', replace: '" &amp; D18 &amp; "'", "")&amp;", name: '"&amp;E18&amp;"', ruby: '"&amp;F18&amp;"', baseType: '"&amp;VLOOKUP(G18,Sheet2!$A$1:$B$99,2,FALSE)&amp;"', types: ['"&amp;VLOOKUP(H18,Sheet2!$D$1:$E$99,2,FALSE)&amp;"'"&amp;IF(I18&lt;&gt;"",", '"&amp; VLOOKUP(I18,Sheet2!$D$1:$E$99,2,FALSE) &amp;"'","")&amp;"]"&amp;IF(J18&lt;&gt;"", ", range: '"&amp;J18&amp;"'", "")&amp;IF(L18&lt;&gt;"", ", damage: '"&amp;L18&amp;"'", "")&amp;IF(N18&lt;&gt;"", ", capacity: '"&amp;N18&amp;"'", "")&amp;IF(O18&lt;&gt;"", ", cost: '"&amp;O18&amp;"'", "")&amp;", text: '"&amp;SUBSTITUTE(R18, CHAR(10), "\n")&amp;"'"&amp;IF(P18="○", ", sealable: true", "")&amp;IF(Q18="○", ", removable: true", "")&amp;"}"</f>
        <v>, '04-tokoyo-o-n-7': {megami: 'tokoyo', name: '晴舞台', ruby: 'はれぶたい', baseType: 'normal', types: ['enhance'], capacity: '1', text: '【破棄時】境地-あなたの集中力が2ならば、ダスト→自オーラ：2 \n【破棄時】境地-あなたは集中力を1得る。'}</v>
      </c>
    </row>
    <row r="19" spans="1:20" ht="36" x14ac:dyDescent="0.15">
      <c r="A19" s="4" t="s">
        <v>583</v>
      </c>
      <c r="B19" s="4" t="s">
        <v>3</v>
      </c>
      <c r="C19" s="4" t="s">
        <v>568</v>
      </c>
      <c r="D19" s="4" t="s">
        <v>40</v>
      </c>
      <c r="E19" s="4" t="s">
        <v>573</v>
      </c>
      <c r="F19" s="4" t="s">
        <v>576</v>
      </c>
      <c r="G19" s="4" t="s">
        <v>7</v>
      </c>
      <c r="H19" s="4" t="s">
        <v>48</v>
      </c>
      <c r="K19" s="13"/>
      <c r="M19" s="13"/>
      <c r="N19" s="4" t="s">
        <v>571</v>
      </c>
      <c r="R19" s="5" t="s">
        <v>579</v>
      </c>
      <c r="S19" s="13"/>
      <c r="T19" s="3" t="str">
        <f>", '"&amp;A19&amp;"': {megami: '"&amp;B19&amp;"'"&amp;IF(C19&lt;&gt;"", ", anotherID: '" &amp; C19 &amp; "', replace: '" &amp; D19 &amp; "'", "")&amp;", name: '"&amp;E19&amp;"', ruby: '"&amp;F19&amp;"', baseType: '"&amp;VLOOKUP(G19,Sheet2!$A$1:$B$99,2,FALSE)&amp;"', types: ['"&amp;VLOOKUP(H19,Sheet2!$D$1:$E$99,2,FALSE)&amp;"'"&amp;IF(I19&lt;&gt;"",", '"&amp; VLOOKUP(I19,Sheet2!$D$1:$E$99,2,FALSE) &amp;"'","")&amp;"]"&amp;IF(J19&lt;&gt;"", ", range: '"&amp;J19&amp;"'", "")&amp;IF(L19&lt;&gt;"", ", damage: '"&amp;L19&amp;"'", "")&amp;IF(N19&lt;&gt;"", ", capacity: '"&amp;N19&amp;"'", "")&amp;IF(O19&lt;&gt;"", ", cost: '"&amp;O19&amp;"'", "")&amp;", text: '"&amp;SUBSTITUTE(R19, CHAR(10), "\n")&amp;"'"&amp;IF(P19="○", ", sealable: true", "")&amp;IF(Q19="○", ", removable: true", "")&amp;"}"</f>
        <v>, '04-tokoyo-A1-n-7': {megami: 'tokoyo', anotherID: 'A1', replace: '04-tokoyo-o-n-7', name: '陽の音', ruby: 'ひのね', baseType: 'normal', types: ['enhance'], capacity: '2', text: '【展開時/展開中】展開時、およびあなたが《対応》カードを使用した時、その解決後にダスト→自オーラ：1 \n【展開中】相手のターンにこのカードの上の桜花結晶は移動しない。'}</v>
      </c>
    </row>
    <row r="20" spans="1:20" x14ac:dyDescent="0.15">
      <c r="A20" s="4" t="s">
        <v>74</v>
      </c>
      <c r="B20" s="4" t="s">
        <v>3</v>
      </c>
      <c r="E20" s="4" t="s">
        <v>50</v>
      </c>
      <c r="F20" s="4" t="s">
        <v>89</v>
      </c>
      <c r="G20" s="4" t="s">
        <v>19</v>
      </c>
      <c r="H20" s="4" t="s">
        <v>8</v>
      </c>
      <c r="I20" s="4" t="s">
        <v>657</v>
      </c>
      <c r="J20" s="4" t="s">
        <v>51</v>
      </c>
      <c r="K20" s="13"/>
      <c r="L20" s="2" t="s">
        <v>12</v>
      </c>
      <c r="M20" s="13"/>
      <c r="O20" s="4" t="s">
        <v>78</v>
      </c>
      <c r="R20" s="4" t="s">
        <v>83</v>
      </c>
      <c r="S20" s="13"/>
      <c r="T20" s="3" t="str">
        <f>", '"&amp;A20&amp;"': {megami: '"&amp;B20&amp;"'"&amp;IF(C20&lt;&gt;"", ", anotherID: '" &amp; C20 &amp; "', replace: '" &amp; D20 &amp; "'", "")&amp;", name: '"&amp;E20&amp;"', ruby: '"&amp;F20&amp;"', baseType: '"&amp;VLOOKUP(G20,Sheet2!$A$1:$B$99,2,FALSE)&amp;"', types: ['"&amp;VLOOKUP(H20,Sheet2!$D$1:$E$99,2,FALSE)&amp;"'"&amp;IF(I20&lt;&gt;"",", '"&amp; VLOOKUP(I20,Sheet2!$D$1:$E$99,2,FALSE) &amp;"'","")&amp;"]"&amp;IF(J20&lt;&gt;"", ", range: '"&amp;J20&amp;"'", "")&amp;IF(L20&lt;&gt;"", ", damage: '"&amp;L20&amp;"'", "")&amp;IF(N20&lt;&gt;"", ", capacity: '"&amp;N20&amp;"'", "")&amp;IF(O20&lt;&gt;"", ", cost: '"&amp;O20&amp;"'", "")&amp;", text: '"&amp;SUBSTITUTE(R20, CHAR(10), "\n")&amp;"'"&amp;IF(P20="○", ", sealable: true", "")&amp;IF(Q20="○", ", removable: true", "")&amp;"}"</f>
        <v>, '04-tokoyo-o-s-1': {megami: 'tokoyo', name: '久遠ノ花', ruby: 'くおんのはな', baseType: 'special', types: ['attack', 'reaction'], range: '0-10', damage: '-/1', cost: '5', text: '【攻撃後】対応した《攻撃》を打ち消す。'}</v>
      </c>
    </row>
    <row r="21" spans="1:20" ht="24" x14ac:dyDescent="0.15">
      <c r="A21" s="4" t="s">
        <v>75</v>
      </c>
      <c r="B21" s="4" t="s">
        <v>3</v>
      </c>
      <c r="E21" s="4" t="s">
        <v>52</v>
      </c>
      <c r="F21" s="4" t="s">
        <v>88</v>
      </c>
      <c r="G21" s="4" t="s">
        <v>19</v>
      </c>
      <c r="H21" s="4" t="s">
        <v>8</v>
      </c>
      <c r="J21" s="4" t="s">
        <v>79</v>
      </c>
      <c r="K21" s="13"/>
      <c r="L21" s="2" t="s">
        <v>81</v>
      </c>
      <c r="M21" s="13"/>
      <c r="O21" s="4" t="s">
        <v>55</v>
      </c>
      <c r="R21" s="5" t="s">
        <v>84</v>
      </c>
      <c r="S21" s="13"/>
      <c r="T21" s="3" t="str">
        <f>", '"&amp;A21&amp;"': {megami: '"&amp;B21&amp;"'"&amp;IF(C21&lt;&gt;"", ", anotherID: '" &amp; C21 &amp; "', replace: '" &amp; D21 &amp; "'", "")&amp;", name: '"&amp;E21&amp;"', ruby: '"&amp;F21&amp;"', baseType: '"&amp;VLOOKUP(G21,Sheet2!$A$1:$B$99,2,FALSE)&amp;"', types: ['"&amp;VLOOKUP(H21,Sheet2!$D$1:$E$99,2,FALSE)&amp;"'"&amp;IF(I21&lt;&gt;"",", '"&amp; VLOOKUP(I21,Sheet2!$D$1:$E$99,2,FALSE) &amp;"'","")&amp;"]"&amp;IF(J21&lt;&gt;"", ", range: '"&amp;J21&amp;"'", "")&amp;IF(L21&lt;&gt;"", ", damage: '"&amp;L21&amp;"'", "")&amp;IF(N21&lt;&gt;"", ", capacity: '"&amp;N21&amp;"'", "")&amp;IF(O21&lt;&gt;"", ", cost: '"&amp;O21&amp;"'", "")&amp;", text: '"&amp;SUBSTITUTE(R21, CHAR(10), "\n")&amp;"'"&amp;IF(P21="○", ", sealable: true", "")&amp;IF(Q21="○", ", removable: true", "")&amp;"}"</f>
        <v>, '04-tokoyo-o-s-2': {megami: 'tokoyo', name: '千歳ノ鳥', ruby: 'ちとせのとり', baseType: 'special', types: ['attack'], range: '3-4', damage: '2/2', cost: '2', text: '【攻撃後】山札を再構成する。 \n(その際にダメージは受けない)'}</v>
      </c>
    </row>
    <row r="22" spans="1:20" ht="48" x14ac:dyDescent="0.15">
      <c r="A22" s="4" t="s">
        <v>584</v>
      </c>
      <c r="B22" s="4" t="s">
        <v>3</v>
      </c>
      <c r="C22" s="4" t="s">
        <v>568</v>
      </c>
      <c r="D22" s="4" t="s">
        <v>75</v>
      </c>
      <c r="E22" s="4" t="s">
        <v>575</v>
      </c>
      <c r="F22" s="4" t="s">
        <v>577</v>
      </c>
      <c r="G22" s="4" t="s">
        <v>19</v>
      </c>
      <c r="H22" s="4" t="s">
        <v>23</v>
      </c>
      <c r="K22" s="13"/>
      <c r="M22" s="13"/>
      <c r="O22" s="4" t="s">
        <v>572</v>
      </c>
      <c r="R22" s="5" t="s">
        <v>581</v>
      </c>
      <c r="S22" s="13"/>
      <c r="T22" s="3" t="str">
        <f>", '"&amp;A22&amp;"': {megami: '"&amp;B22&amp;"'"&amp;IF(C22&lt;&gt;"", ", anotherID: '" &amp; C22 &amp; "', replace: '" &amp; D22 &amp; "'", "")&amp;", name: '"&amp;E22&amp;"', ruby: '"&amp;F22&amp;"', baseType: '"&amp;VLOOKUP(G22,Sheet2!$A$1:$B$99,2,FALSE)&amp;"', types: ['"&amp;VLOOKUP(H22,Sheet2!$D$1:$E$99,2,FALSE)&amp;"'"&amp;IF(I22&lt;&gt;"",", '"&amp; VLOOKUP(I22,Sheet2!$D$1:$E$99,2,FALSE) &amp;"'","")&amp;"]"&amp;IF(J22&lt;&gt;"", ", range: '"&amp;J22&amp;"'", "")&amp;IF(L22&lt;&gt;"", ", damage: '"&amp;L22&amp;"'", "")&amp;IF(N22&lt;&gt;"", ", capacity: '"&amp;N22&amp;"'", "")&amp;IF(O22&lt;&gt;"", ", cost: '"&amp;O22&amp;"'", "")&amp;", text: '"&amp;SUBSTITUTE(R22, CHAR(10), "\n")&amp;"'"&amp;IF(P22="○", ", sealable: true", "")&amp;IF(Q22="○", ", removable: true", "")&amp;"}"</f>
        <v>, '04-tokoyo-A1-s-2': {megami: 'tokoyo', anotherID: 'A1', replace: '04-tokoyo-o-s-2', name: '二重奏:吹弾陽明', ruby: 'にじゅうそう：すいだんようめい', baseType: 'special', types: ['action'], cost: '1', text: '【使用済】あなたの開始フェイズの開始時に捨て札または伏せ札からカード1枚を選び、それを山札の底に置いてもよい。 \n----\n【即再起】あなたが再構成以外でライフに1以上のダメージを受ける。'}</v>
      </c>
    </row>
    <row r="23" spans="1:20" ht="60" x14ac:dyDescent="0.15">
      <c r="A23" s="4" t="s">
        <v>76</v>
      </c>
      <c r="B23" s="4" t="s">
        <v>3</v>
      </c>
      <c r="E23" s="4" t="s">
        <v>53</v>
      </c>
      <c r="F23" s="4" t="s">
        <v>87</v>
      </c>
      <c r="G23" s="4" t="s">
        <v>19</v>
      </c>
      <c r="H23" s="4" t="s">
        <v>8</v>
      </c>
      <c r="J23" s="4" t="s">
        <v>80</v>
      </c>
      <c r="K23" s="13"/>
      <c r="L23" s="2" t="s">
        <v>82</v>
      </c>
      <c r="M23" s="13"/>
      <c r="O23" s="4" t="s">
        <v>56</v>
      </c>
      <c r="R23" s="5" t="s">
        <v>580</v>
      </c>
      <c r="S23" s="13"/>
      <c r="T23" s="3" t="str">
        <f>", '"&amp;A23&amp;"': {megami: '"&amp;B23&amp;"'"&amp;IF(C23&lt;&gt;"", ", anotherID: '" &amp; C23 &amp; "', replace: '" &amp; D23 &amp; "'", "")&amp;", name: '"&amp;E23&amp;"', ruby: '"&amp;F23&amp;"', baseType: '"&amp;VLOOKUP(G23,Sheet2!$A$1:$B$99,2,FALSE)&amp;"', types: ['"&amp;VLOOKUP(H23,Sheet2!$D$1:$E$99,2,FALSE)&amp;"'"&amp;IF(I23&lt;&gt;"",", '"&amp; VLOOKUP(I23,Sheet2!$D$1:$E$99,2,FALSE) &amp;"'","")&amp;"]"&amp;IF(J23&lt;&gt;"", ", range: '"&amp;J23&amp;"'", "")&amp;IF(L23&lt;&gt;"", ", damage: '"&amp;L23&amp;"'", "")&amp;IF(N23&lt;&gt;"", ", capacity: '"&amp;N23&amp;"'", "")&amp;IF(O23&lt;&gt;"", ", cost: '"&amp;O23&amp;"'", "")&amp;", text: '"&amp;SUBSTITUTE(R23, CHAR(10), "\n")&amp;"'"&amp;IF(P23="○", ", sealable: true", "")&amp;IF(Q23="○", ", removable: true", "")&amp;"}"</f>
        <v>, '04-tokoyo-o-s-3': {megami: 'tokoyo', name: '無窮ノ風', ruby: 'むきゅうのかぜ', baseType: 'special', types: ['attack'], range: '3-8', damage: '1/1', cost: '1', text: '対応不可 \n【攻撃後】相手は手札から《攻撃》でないカード1枚を捨て札にする。それが行えない場合、相手は手札を公開する。 \n----\n【再起】境地-あなたの集中力が2である。'}</v>
      </c>
    </row>
    <row r="24" spans="1:20" x14ac:dyDescent="0.15">
      <c r="A24" s="4" t="s">
        <v>77</v>
      </c>
      <c r="B24" s="4" t="s">
        <v>3</v>
      </c>
      <c r="E24" s="4" t="s">
        <v>54</v>
      </c>
      <c r="F24" s="4" t="s">
        <v>86</v>
      </c>
      <c r="G24" s="4" t="s">
        <v>19</v>
      </c>
      <c r="H24" s="4" t="s">
        <v>23</v>
      </c>
      <c r="K24" s="13"/>
      <c r="M24" s="13"/>
      <c r="O24" s="4" t="s">
        <v>55</v>
      </c>
      <c r="R24" s="4" t="s">
        <v>85</v>
      </c>
      <c r="S24" s="13"/>
      <c r="T24" s="3" t="str">
        <f>", '"&amp;A24&amp;"': {megami: '"&amp;B24&amp;"'"&amp;IF(C24&lt;&gt;"", ", anotherID: '" &amp; C24 &amp; "', replace: '" &amp; D24 &amp; "'", "")&amp;", name: '"&amp;E24&amp;"', ruby: '"&amp;F24&amp;"', baseType: '"&amp;VLOOKUP(G24,Sheet2!$A$1:$B$99,2,FALSE)&amp;"', types: ['"&amp;VLOOKUP(H24,Sheet2!$D$1:$E$99,2,FALSE)&amp;"'"&amp;IF(I24&lt;&gt;"",", '"&amp; VLOOKUP(I24,Sheet2!$D$1:$E$99,2,FALSE) &amp;"'","")&amp;"]"&amp;IF(J24&lt;&gt;"", ", range: '"&amp;J24&amp;"'", "")&amp;IF(L24&lt;&gt;"", ", damage: '"&amp;L24&amp;"'", "")&amp;IF(N24&lt;&gt;"", ", capacity: '"&amp;N24&amp;"'", "")&amp;IF(O24&lt;&gt;"", ", cost: '"&amp;O24&amp;"'", "")&amp;", text: '"&amp;SUBSTITUTE(R24, CHAR(10), "\n")&amp;"'"&amp;IF(P24="○", ", sealable: true", "")&amp;IF(Q24="○", ", removable: true", "")&amp;"}"</f>
        <v>, '04-tokoyo-o-s-4': {megami: 'tokoyo', name: '常世ノ月', ruby: 'とこよのつき', baseType: 'special', types: ['action'], cost: '2', text: 'あなたの集中力は2になり、相手の集中力は0になり、相手を畏縮させる。'}</v>
      </c>
    </row>
    <row r="25" spans="1:20" x14ac:dyDescent="0.15">
      <c r="A25" s="4" t="s">
        <v>92</v>
      </c>
      <c r="B25" s="4" t="s">
        <v>103</v>
      </c>
      <c r="E25" s="4" t="s">
        <v>104</v>
      </c>
      <c r="F25" s="4" t="s">
        <v>117</v>
      </c>
      <c r="G25" s="4" t="s">
        <v>7</v>
      </c>
      <c r="H25" s="4" t="s">
        <v>8</v>
      </c>
      <c r="J25" s="4" t="s">
        <v>79</v>
      </c>
      <c r="K25" s="13"/>
      <c r="L25" s="2" t="s">
        <v>128</v>
      </c>
      <c r="M25" s="13"/>
      <c r="R25" s="6" t="s">
        <v>105</v>
      </c>
      <c r="S25" s="13"/>
      <c r="T25" s="3" t="str">
        <f>", '"&amp;A25&amp;"': {megami: '"&amp;B25&amp;"'"&amp;IF(C25&lt;&gt;"", ", anotherID: '" &amp; C25 &amp; "', replace: '" &amp; D25 &amp; "'", "")&amp;", name: '"&amp;E25&amp;"', ruby: '"&amp;F25&amp;"', baseType: '"&amp;VLOOKUP(G25,Sheet2!$A$1:$B$99,2,FALSE)&amp;"', types: ['"&amp;VLOOKUP(H25,Sheet2!$D$1:$E$99,2,FALSE)&amp;"'"&amp;IF(I25&lt;&gt;"",", '"&amp; VLOOKUP(I25,Sheet2!$D$1:$E$99,2,FALSE) &amp;"'","")&amp;"]"&amp;IF(J25&lt;&gt;"", ", range: '"&amp;J25&amp;"'", "")&amp;IF(L25&lt;&gt;"", ", damage: '"&amp;L25&amp;"'", "")&amp;IF(N25&lt;&gt;"", ", capacity: '"&amp;N25&amp;"'", "")&amp;IF(O25&lt;&gt;"", ", cost: '"&amp;O25&amp;"'", "")&amp;", text: '"&amp;SUBSTITUTE(R25, CHAR(10), "\n")&amp;"'"&amp;IF(P25="○", ", sealable: true", "")&amp;IF(Q25="○", ", removable: true", "")&amp;"}"</f>
        <v>, '05-oboro-o-n-1': {megami: 'oboro', name: '鋼糸', ruby: 'こうし', baseType: 'normal', types: ['attack'], range: '3-4', damage: '2/2', text: '設置'}</v>
      </c>
    </row>
    <row r="26" spans="1:20" ht="33.75" x14ac:dyDescent="0.15">
      <c r="A26" s="4" t="s">
        <v>93</v>
      </c>
      <c r="B26" s="4" t="s">
        <v>103</v>
      </c>
      <c r="E26" s="4" t="s">
        <v>106</v>
      </c>
      <c r="F26" s="4" t="s">
        <v>118</v>
      </c>
      <c r="G26" s="4" t="s">
        <v>7</v>
      </c>
      <c r="H26" s="4" t="s">
        <v>8</v>
      </c>
      <c r="J26" s="4" t="s">
        <v>55</v>
      </c>
      <c r="K26" s="13"/>
      <c r="L26" s="2" t="s">
        <v>129</v>
      </c>
      <c r="M26" s="13"/>
      <c r="R26" s="7" t="s">
        <v>135</v>
      </c>
      <c r="S26" s="13"/>
      <c r="T26" s="3" t="str">
        <f>", '"&amp;A26&amp;"': {megami: '"&amp;B26&amp;"'"&amp;IF(C26&lt;&gt;"", ", anotherID: '" &amp; C26 &amp; "', replace: '" &amp; D26 &amp; "'", "")&amp;", name: '"&amp;E26&amp;"', ruby: '"&amp;F26&amp;"', baseType: '"&amp;VLOOKUP(G26,Sheet2!$A$1:$B$99,2,FALSE)&amp;"', types: ['"&amp;VLOOKUP(H26,Sheet2!$D$1:$E$99,2,FALSE)&amp;"'"&amp;IF(I26&lt;&gt;"",", '"&amp; VLOOKUP(I26,Sheet2!$D$1:$E$99,2,FALSE) &amp;"'","")&amp;"]"&amp;IF(J26&lt;&gt;"", ", range: '"&amp;J26&amp;"'", "")&amp;IF(L26&lt;&gt;"", ", damage: '"&amp;L26&amp;"'", "")&amp;IF(N26&lt;&gt;"", ", capacity: '"&amp;N26&amp;"'", "")&amp;IF(O26&lt;&gt;"", ", cost: '"&amp;O26&amp;"'", "")&amp;", text: '"&amp;SUBSTITUTE(R26, CHAR(10), "\n")&amp;"'"&amp;IF(P26="○", ", sealable: true", "")&amp;IF(Q26="○", ", removable: true", "")&amp;"}"</f>
        <v>, '05-oboro-o-n-2': {megami: 'oboro', name: '影菱', ruby: 'かげびし', baseType: 'normal', types: ['attack'], range: '2', damage: '2/1', text: '設置　対応不可\n【攻撃後】このカードを伏せ札から使用したならば、相手の手札を見てその中から1枚を選び、それを伏せ札にする。'}</v>
      </c>
    </row>
    <row r="27" spans="1:20" ht="24" x14ac:dyDescent="0.15">
      <c r="A27" s="4" t="s">
        <v>94</v>
      </c>
      <c r="B27" s="4" t="s">
        <v>103</v>
      </c>
      <c r="E27" s="4" t="s">
        <v>107</v>
      </c>
      <c r="F27" s="4" t="s">
        <v>119</v>
      </c>
      <c r="G27" s="4" t="s">
        <v>7</v>
      </c>
      <c r="H27" s="4" t="s">
        <v>8</v>
      </c>
      <c r="I27" s="4" t="s">
        <v>31</v>
      </c>
      <c r="J27" s="4" t="s">
        <v>57</v>
      </c>
      <c r="K27" s="13"/>
      <c r="L27" s="2" t="s">
        <v>130</v>
      </c>
      <c r="M27" s="13"/>
      <c r="R27" s="5" t="s">
        <v>136</v>
      </c>
      <c r="S27" s="13"/>
      <c r="T27" s="3" t="str">
        <f>", '"&amp;A27&amp;"': {megami: '"&amp;B27&amp;"'"&amp;IF(C27&lt;&gt;"", ", anotherID: '" &amp; C27 &amp; "', replace: '" &amp; D27 &amp; "'", "")&amp;", name: '"&amp;E27&amp;"', ruby: '"&amp;F27&amp;"', baseType: '"&amp;VLOOKUP(G27,Sheet2!$A$1:$B$99,2,FALSE)&amp;"', types: ['"&amp;VLOOKUP(H27,Sheet2!$D$1:$E$99,2,FALSE)&amp;"'"&amp;IF(I27&lt;&gt;"",", '"&amp; VLOOKUP(I27,Sheet2!$D$1:$E$99,2,FALSE) &amp;"'","")&amp;"]"&amp;IF(J27&lt;&gt;"", ", range: '"&amp;J27&amp;"'", "")&amp;IF(L27&lt;&gt;"", ", damage: '"&amp;L27&amp;"'", "")&amp;IF(N27&lt;&gt;"", ", capacity: '"&amp;N27&amp;"'", "")&amp;IF(O27&lt;&gt;"", ", cost: '"&amp;O27&amp;"'", "")&amp;", text: '"&amp;SUBSTITUTE(R27, CHAR(10), "\n")&amp;"'"&amp;IF(P27="○", ", sealable: true", "")&amp;IF(Q27="○", ", removable: true", "")&amp;"}"</f>
        <v>, '05-oboro-o-n-3': {megami: 'oboro', name: '斬撃乱舞', ruby: 'ざんげきらんぶ', baseType: 'normal', types: ['attack', 'fullpower'], range: '2-4', damage: '3/2', text: '【常時】相手がこのターン中にオーラへのダメージを受けているならば、この《攻撃》は+1/+1となる。'}</v>
      </c>
    </row>
    <row r="28" spans="1:20" ht="48" x14ac:dyDescent="0.15">
      <c r="A28" s="4" t="s">
        <v>95</v>
      </c>
      <c r="B28" s="4" t="s">
        <v>103</v>
      </c>
      <c r="E28" s="4" t="s">
        <v>109</v>
      </c>
      <c r="F28" s="4" t="s">
        <v>120</v>
      </c>
      <c r="G28" s="4" t="s">
        <v>7</v>
      </c>
      <c r="H28" s="4" t="s">
        <v>23</v>
      </c>
      <c r="K28" s="13"/>
      <c r="M28" s="13"/>
      <c r="R28" s="5" t="s">
        <v>197</v>
      </c>
      <c r="S28" s="13"/>
      <c r="T28" s="3" t="str">
        <f>", '"&amp;A28&amp;"': {megami: '"&amp;B28&amp;"'"&amp;IF(C28&lt;&gt;"", ", anotherID: '" &amp; C28 &amp; "', replace: '" &amp; D28 &amp; "'", "")&amp;", name: '"&amp;E28&amp;"', ruby: '"&amp;F28&amp;"', baseType: '"&amp;VLOOKUP(G28,Sheet2!$A$1:$B$99,2,FALSE)&amp;"', types: ['"&amp;VLOOKUP(H28,Sheet2!$D$1:$E$99,2,FALSE)&amp;"'"&amp;IF(I28&lt;&gt;"",", '"&amp; VLOOKUP(I28,Sheet2!$D$1:$E$99,2,FALSE) &amp;"'","")&amp;"]"&amp;IF(J28&lt;&gt;"", ", range: '"&amp;J28&amp;"'", "")&amp;IF(L28&lt;&gt;"", ", damage: '"&amp;L28&amp;"'", "")&amp;IF(N28&lt;&gt;"", ", capacity: '"&amp;N28&amp;"'", "")&amp;IF(O28&lt;&gt;"", ", cost: '"&amp;O28&amp;"'", "")&amp;", text: '"&amp;SUBSTITUTE(R28, CHAR(10), "\n")&amp;"'"&amp;IF(P28="○", ", sealable: true", "")&amp;IF(Q28="○", ", removable: true", "")&amp;"}"</f>
        <v>, '05-oboro-o-n-4': {megami: 'oboro', name: '忍歩', ruby: 'にんぽ', baseType: 'normal', types: ['action'], text: '設置 \n間合⇔ダスト：1 \nこのカードを伏せ札から使用したならば、伏せ札から設置を持つカードを1枚使用してもよい。'}</v>
      </c>
    </row>
    <row r="29" spans="1:20" ht="48" x14ac:dyDescent="0.15">
      <c r="A29" s="4" t="s">
        <v>96</v>
      </c>
      <c r="B29" s="4" t="s">
        <v>103</v>
      </c>
      <c r="E29" s="4" t="s">
        <v>110</v>
      </c>
      <c r="F29" s="4" t="s">
        <v>121</v>
      </c>
      <c r="G29" s="4" t="s">
        <v>7</v>
      </c>
      <c r="H29" s="4" t="s">
        <v>23</v>
      </c>
      <c r="I29" s="4" t="s">
        <v>28</v>
      </c>
      <c r="K29" s="13"/>
      <c r="M29" s="13"/>
      <c r="R29" s="5" t="s">
        <v>198</v>
      </c>
      <c r="S29" s="13"/>
      <c r="T29" s="3" t="str">
        <f>", '"&amp;A29&amp;"': {megami: '"&amp;B29&amp;"'"&amp;IF(C29&lt;&gt;"", ", anotherID: '" &amp; C29 &amp; "', replace: '" &amp; D29 &amp; "'", "")&amp;", name: '"&amp;E29&amp;"', ruby: '"&amp;F29&amp;"', baseType: '"&amp;VLOOKUP(G29,Sheet2!$A$1:$B$99,2,FALSE)&amp;"', types: ['"&amp;VLOOKUP(H29,Sheet2!$D$1:$E$99,2,FALSE)&amp;"'"&amp;IF(I29&lt;&gt;"",", '"&amp; VLOOKUP(I29,Sheet2!$D$1:$E$99,2,FALSE) &amp;"'","")&amp;"]"&amp;IF(J29&lt;&gt;"", ", range: '"&amp;J29&amp;"'", "")&amp;IF(L29&lt;&gt;"", ", damage: '"&amp;L29&amp;"'", "")&amp;IF(N29&lt;&gt;"", ", capacity: '"&amp;N29&amp;"'", "")&amp;IF(O29&lt;&gt;"", ", cost: '"&amp;O29&amp;"'", "")&amp;", text: '"&amp;SUBSTITUTE(R29, CHAR(10), "\n")&amp;"'"&amp;IF(P29="○", ", sealable: true", "")&amp;IF(Q29="○", ", removable: true", "")&amp;"}"</f>
        <v>, '05-oboro-o-n-5': {megami: 'oboro', name: '誘導', ruby: 'ゆうどう', baseType: 'normal', types: ['action', 'reaction'], text: '設置\n以下から１つを選ぶ。\n・間合→相オーラ：1\n・相オーラ→相フレア：1'}</v>
      </c>
    </row>
    <row r="30" spans="1:20" ht="36" x14ac:dyDescent="0.15">
      <c r="A30" s="4" t="s">
        <v>97</v>
      </c>
      <c r="B30" s="4" t="s">
        <v>103</v>
      </c>
      <c r="E30" s="4" t="s">
        <v>111</v>
      </c>
      <c r="F30" s="4" t="s">
        <v>122</v>
      </c>
      <c r="G30" s="4" t="s">
        <v>7</v>
      </c>
      <c r="H30" s="4" t="s">
        <v>23</v>
      </c>
      <c r="I30" s="4" t="s">
        <v>31</v>
      </c>
      <c r="K30" s="13"/>
      <c r="M30" s="13"/>
      <c r="R30" s="5" t="s">
        <v>137</v>
      </c>
      <c r="S30" s="13"/>
      <c r="T30" s="3" t="str">
        <f>", '"&amp;A30&amp;"': {megami: '"&amp;B30&amp;"'"&amp;IF(C30&lt;&gt;"", ", anotherID: '" &amp; C30 &amp; "', replace: '" &amp; D30 &amp; "'", "")&amp;", name: '"&amp;E30&amp;"', ruby: '"&amp;F30&amp;"', baseType: '"&amp;VLOOKUP(G30,Sheet2!$A$1:$B$99,2,FALSE)&amp;"', types: ['"&amp;VLOOKUP(H30,Sheet2!$D$1:$E$99,2,FALSE)&amp;"'"&amp;IF(I30&lt;&gt;"",", '"&amp; VLOOKUP(I30,Sheet2!$D$1:$E$99,2,FALSE) &amp;"'","")&amp;"]"&amp;IF(J30&lt;&gt;"", ", range: '"&amp;J30&amp;"'", "")&amp;IF(L30&lt;&gt;"", ", damage: '"&amp;L30&amp;"'", "")&amp;IF(N30&lt;&gt;"", ", capacity: '"&amp;N30&amp;"'", "")&amp;IF(O30&lt;&gt;"", ", cost: '"&amp;O30&amp;"'", "")&amp;", text: '"&amp;SUBSTITUTE(R30, CHAR(10), "\n")&amp;"'"&amp;IF(P30="○", ", sealable: true", "")&amp;IF(Q30="○", ", removable: true", "")&amp;"}"</f>
        <v>, '05-oboro-o-n-6': {megami: 'oboro', name: '分身の術', ruby: 'ぶんしんのじゅつ', baseType: 'normal', types: ['action', 'fullpower'], text: '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v>
      </c>
    </row>
    <row r="31" spans="1:20" ht="24" x14ac:dyDescent="0.15">
      <c r="A31" s="4" t="s">
        <v>98</v>
      </c>
      <c r="B31" s="4" t="s">
        <v>103</v>
      </c>
      <c r="E31" s="4" t="s">
        <v>112</v>
      </c>
      <c r="F31" s="4" t="s">
        <v>123</v>
      </c>
      <c r="G31" s="4" t="s">
        <v>7</v>
      </c>
      <c r="H31" s="4" t="s">
        <v>48</v>
      </c>
      <c r="K31" s="13"/>
      <c r="M31" s="13"/>
      <c r="N31" s="4" t="s">
        <v>131</v>
      </c>
      <c r="R31" s="5" t="s">
        <v>138</v>
      </c>
      <c r="S31" s="13"/>
      <c r="T31" s="3" t="str">
        <f>", '"&amp;A31&amp;"': {megami: '"&amp;B31&amp;"'"&amp;IF(C31&lt;&gt;"", ", anotherID: '" &amp; C31 &amp; "', replace: '" &amp; D31 &amp; "'", "")&amp;", name: '"&amp;E31&amp;"', ruby: '"&amp;F31&amp;"', baseType: '"&amp;VLOOKUP(G31,Sheet2!$A$1:$B$99,2,FALSE)&amp;"', types: ['"&amp;VLOOKUP(H31,Sheet2!$D$1:$E$99,2,FALSE)&amp;"'"&amp;IF(I31&lt;&gt;"",", '"&amp; VLOOKUP(I31,Sheet2!$D$1:$E$99,2,FALSE) &amp;"'","")&amp;"]"&amp;IF(J31&lt;&gt;"", ", range: '"&amp;J31&amp;"'", "")&amp;IF(L31&lt;&gt;"", ", damage: '"&amp;L31&amp;"'", "")&amp;IF(N31&lt;&gt;"", ", capacity: '"&amp;N31&amp;"'", "")&amp;IF(O31&lt;&gt;"", ", cost: '"&amp;O31&amp;"'", "")&amp;", text: '"&amp;SUBSTITUTE(R31, CHAR(10), "\n")&amp;"'"&amp;IF(P31="○", ", sealable: true", "")&amp;IF(Q31="○", ", removable: true", "")&amp;"}"</f>
        <v>, '05-oboro-o-n-7': {megami: 'oboro', name: '生体活性', ruby: 'せいたいかっせい', baseType: 'normal', types: ['enhance'], capacity: '4', text: '隙　設置 \n【破棄時】あなたの使用済の切札を1枚選び、それを未使用に戻す。'}</v>
      </c>
    </row>
    <row r="32" spans="1:20" x14ac:dyDescent="0.15">
      <c r="A32" s="4" t="s">
        <v>99</v>
      </c>
      <c r="B32" s="4" t="s">
        <v>103</v>
      </c>
      <c r="E32" s="4" t="s">
        <v>113</v>
      </c>
      <c r="F32" s="4" t="s">
        <v>124</v>
      </c>
      <c r="G32" s="4" t="s">
        <v>19</v>
      </c>
      <c r="H32" s="4" t="s">
        <v>8</v>
      </c>
      <c r="I32" s="4" t="s">
        <v>31</v>
      </c>
      <c r="J32" s="4" t="s">
        <v>79</v>
      </c>
      <c r="K32" s="13"/>
      <c r="L32" s="2" t="s">
        <v>128</v>
      </c>
      <c r="M32" s="13"/>
      <c r="O32" s="4" t="s">
        <v>91</v>
      </c>
      <c r="R32" s="4" t="s">
        <v>139</v>
      </c>
      <c r="S32" s="13"/>
      <c r="T32" s="3" t="str">
        <f>", '"&amp;A32&amp;"': {megami: '"&amp;B32&amp;"'"&amp;IF(C32&lt;&gt;"", ", anotherID: '" &amp; C32 &amp; "', replace: '" &amp; D32 &amp; "'", "")&amp;", name: '"&amp;E32&amp;"', ruby: '"&amp;F32&amp;"', baseType: '"&amp;VLOOKUP(G32,Sheet2!$A$1:$B$99,2,FALSE)&amp;"', types: ['"&amp;VLOOKUP(H32,Sheet2!$D$1:$E$99,2,FALSE)&amp;"'"&amp;IF(I32&lt;&gt;"",", '"&amp; VLOOKUP(I32,Sheet2!$D$1:$E$99,2,FALSE) &amp;"'","")&amp;"]"&amp;IF(J32&lt;&gt;"", ", range: '"&amp;J32&amp;"'", "")&amp;IF(L32&lt;&gt;"", ", damage: '"&amp;L32&amp;"'", "")&amp;IF(N32&lt;&gt;"", ", capacity: '"&amp;N32&amp;"'", "")&amp;IF(O32&lt;&gt;"", ", cost: '"&amp;O32&amp;"'", "")&amp;", text: '"&amp;SUBSTITUTE(R32, CHAR(10), "\n")&amp;"'"&amp;IF(P32="○", ", sealable: true", "")&amp;IF(Q32="○", ", removable: true", "")&amp;"}"</f>
        <v>, '05-oboro-o-s-1': {megami: 'oboro', name: '熊介', ruby: 'くますけ', baseType: 'special', types: ['attack', 'fullpower'], range: '3-4', damage: '2/2', cost: '4', text: '【攻撃後】攻撃『適正距離3-4、2/2』をX回行う。Xはあなたの伏せ札の枚数に等しい。'}</v>
      </c>
    </row>
    <row r="33" spans="1:20" ht="36" x14ac:dyDescent="0.15">
      <c r="A33" s="4" t="s">
        <v>100</v>
      </c>
      <c r="B33" s="4" t="s">
        <v>103</v>
      </c>
      <c r="E33" s="4" t="s">
        <v>114</v>
      </c>
      <c r="F33" s="4" t="s">
        <v>125</v>
      </c>
      <c r="G33" s="4" t="s">
        <v>19</v>
      </c>
      <c r="H33" s="4" t="s">
        <v>23</v>
      </c>
      <c r="I33" s="4" t="s">
        <v>28</v>
      </c>
      <c r="K33" s="13"/>
      <c r="M33" s="13"/>
      <c r="O33" s="4" t="s">
        <v>132</v>
      </c>
      <c r="R33" s="5" t="s">
        <v>140</v>
      </c>
      <c r="S33" s="13"/>
      <c r="T33" s="3" t="str">
        <f>", '"&amp;A33&amp;"': {megami: '"&amp;B33&amp;"'"&amp;IF(C33&lt;&gt;"", ", anotherID: '" &amp; C33 &amp; "', replace: '" &amp; D33 &amp; "'", "")&amp;", name: '"&amp;E33&amp;"', ruby: '"&amp;F33&amp;"', baseType: '"&amp;VLOOKUP(G33,Sheet2!$A$1:$B$99,2,FALSE)&amp;"', types: ['"&amp;VLOOKUP(H33,Sheet2!$D$1:$E$99,2,FALSE)&amp;"'"&amp;IF(I33&lt;&gt;"",", '"&amp; VLOOKUP(I33,Sheet2!$D$1:$E$99,2,FALSE) &amp;"'","")&amp;"]"&amp;IF(J33&lt;&gt;"", ", range: '"&amp;J33&amp;"'", "")&amp;IF(L33&lt;&gt;"", ", damage: '"&amp;L33&amp;"'", "")&amp;IF(N33&lt;&gt;"", ", capacity: '"&amp;N33&amp;"'", "")&amp;IF(O33&lt;&gt;"", ", cost: '"&amp;O33&amp;"'", "")&amp;", text: '"&amp;SUBSTITUTE(R33, CHAR(10), "\n")&amp;"'"&amp;IF(P33="○", ", sealable: true", "")&amp;IF(Q33="○", ", removable: true", "")&amp;"}"</f>
        <v>, '05-oboro-o-s-2': {megami: 'oboro', name: '鳶影', ruby: 'とびかげ', baseType: 'special', types: ['action', 'reaction'], cost: '3', text: '伏せ札から《全力》でないカードを1枚選び、そのカードを使用してもよい。この際、このカードが対応している《攻撃》があるならば、使用されたカードはそれに対応しているものと扱う。'}</v>
      </c>
    </row>
    <row r="34" spans="1:20" ht="24" x14ac:dyDescent="0.15">
      <c r="A34" s="4" t="s">
        <v>101</v>
      </c>
      <c r="B34" s="4" t="s">
        <v>103</v>
      </c>
      <c r="E34" s="4" t="s">
        <v>115</v>
      </c>
      <c r="F34" s="4" t="s">
        <v>126</v>
      </c>
      <c r="G34" s="4" t="s">
        <v>19</v>
      </c>
      <c r="H34" s="4" t="s">
        <v>23</v>
      </c>
      <c r="K34" s="13"/>
      <c r="M34" s="13"/>
      <c r="O34" s="4" t="s">
        <v>133</v>
      </c>
      <c r="R34" s="5" t="s">
        <v>141</v>
      </c>
      <c r="S34" s="13"/>
      <c r="T34" s="3" t="str">
        <f>", '"&amp;A34&amp;"': {megami: '"&amp;B34&amp;"'"&amp;IF(C34&lt;&gt;"", ", anotherID: '" &amp; C34 &amp; "', replace: '" &amp; D34 &amp; "'", "")&amp;", name: '"&amp;E34&amp;"', ruby: '"&amp;F34&amp;"', baseType: '"&amp;VLOOKUP(G34,Sheet2!$A$1:$B$99,2,FALSE)&amp;"', types: ['"&amp;VLOOKUP(H34,Sheet2!$D$1:$E$99,2,FALSE)&amp;"'"&amp;IF(I34&lt;&gt;"",", '"&amp; VLOOKUP(I34,Sheet2!$D$1:$E$99,2,FALSE) &amp;"'","")&amp;"]"&amp;IF(J34&lt;&gt;"", ", range: '"&amp;J34&amp;"'", "")&amp;IF(L34&lt;&gt;"", ", damage: '"&amp;L34&amp;"'", "")&amp;IF(N34&lt;&gt;"", ", capacity: '"&amp;N34&amp;"'", "")&amp;IF(O34&lt;&gt;"", ", cost: '"&amp;O34&amp;"'", "")&amp;", text: '"&amp;SUBSTITUTE(R34, CHAR(10), "\n")&amp;"'"&amp;IF(P34="○", ", sealable: true", "")&amp;IF(Q34="○", ", removable: true", "")&amp;"}"</f>
        <v>, '05-oboro-o-s-3': {megami: 'oboro', name: '虚魚', ruby: 'うろうお', baseType: 'special', types: ['action'], cost: '4', text: '【使用済】あなたは1回の再構成に対して、設置を持つカードを任意の枚数、任意の順で使用できる。'}</v>
      </c>
    </row>
    <row r="35" spans="1:20" ht="36" x14ac:dyDescent="0.15">
      <c r="A35" s="4" t="s">
        <v>102</v>
      </c>
      <c r="B35" s="4" t="s">
        <v>103</v>
      </c>
      <c r="E35" s="4" t="s">
        <v>116</v>
      </c>
      <c r="F35" s="4" t="s">
        <v>127</v>
      </c>
      <c r="G35" s="4" t="s">
        <v>19</v>
      </c>
      <c r="H35" s="4" t="s">
        <v>23</v>
      </c>
      <c r="K35" s="13"/>
      <c r="M35" s="13"/>
      <c r="O35" s="4" t="s">
        <v>134</v>
      </c>
      <c r="R35" s="5" t="s">
        <v>396</v>
      </c>
      <c r="S35" s="13"/>
      <c r="T35" s="3" t="str">
        <f>", '"&amp;A35&amp;"': {megami: '"&amp;B35&amp;"'"&amp;IF(C35&lt;&gt;"", ", anotherID: '" &amp; C35 &amp; "', replace: '" &amp; D35 &amp; "'", "")&amp;", name: '"&amp;E35&amp;"', ruby: '"&amp;F35&amp;"', baseType: '"&amp;VLOOKUP(G35,Sheet2!$A$1:$B$99,2,FALSE)&amp;"', types: ['"&amp;VLOOKUP(H35,Sheet2!$D$1:$E$99,2,FALSE)&amp;"'"&amp;IF(I35&lt;&gt;"",", '"&amp; VLOOKUP(I35,Sheet2!$D$1:$E$99,2,FALSE) &amp;"'","")&amp;"]"&amp;IF(J35&lt;&gt;"", ", range: '"&amp;J35&amp;"'", "")&amp;IF(L35&lt;&gt;"", ", damage: '"&amp;L35&amp;"'", "")&amp;IF(N35&lt;&gt;"", ", capacity: '"&amp;N35&amp;"'", "")&amp;IF(O35&lt;&gt;"", ", cost: '"&amp;O35&amp;"'", "")&amp;", text: '"&amp;SUBSTITUTE(R35, CHAR(10), "\n")&amp;"'"&amp;IF(P35="○", ", sealable: true", "")&amp;IF(Q35="○", ", removable: true", "")&amp;"}"</f>
        <v>, '05-oboro-o-s-4': {megami: 'oboro', name: '壬蔓', ruby: 'みかずら', baseType: 'special', types: ['action'], cost: '0', text: '相オーラ→自フレア：1 \n----\n【再起】あなたのフレアが0である。'}</v>
      </c>
    </row>
    <row r="36" spans="1:20" x14ac:dyDescent="0.15">
      <c r="A36" s="4" t="s">
        <v>225</v>
      </c>
      <c r="B36" s="4" t="s">
        <v>241</v>
      </c>
      <c r="E36" s="4" t="s">
        <v>213</v>
      </c>
      <c r="G36" s="4" t="s">
        <v>7</v>
      </c>
      <c r="H36" s="4" t="s">
        <v>8</v>
      </c>
      <c r="J36" s="8" t="s">
        <v>248</v>
      </c>
      <c r="K36" s="12" t="s">
        <v>247</v>
      </c>
      <c r="L36" s="8" t="s">
        <v>249</v>
      </c>
      <c r="M36" s="12" t="s">
        <v>250</v>
      </c>
      <c r="S36" s="8"/>
      <c r="T36" s="9" t="str">
        <f>", '"&amp;A36&amp;"': {megami: '"&amp;B36&amp;"', name: '"&amp;E36&amp;"', ruby: '"&amp;F36&amp;"', baseType: '"&amp;VLOOKUP(G36,Sheet2!$A$1:$B$99,2,FALSE)&amp;"', types: ['"&amp;VLOOKUP(H36,Sheet2!$D$1:$E$99,2,FALSE)&amp;"'"&amp;IF(I36&lt;&gt;"",", '"&amp; VLOOKUP(I36,Sheet2!$D$1:$E$99,2,FALSE) &amp;"'","")&amp;"]"&amp;IF(J36&lt;&gt;"", ", range: '"&amp;J36&amp;"'", "")&amp;IF(K36&lt;&gt;"", ", rangeOpened: '"&amp;K36&amp;"'", "")&amp;IF(L36&lt;&gt;"", ", damage: '"&amp;L36&amp;"'", "")&amp;IF(M36&lt;&gt;"", ", damageOpened: '"&amp;M36&amp;"'", "")&amp;IF(N36&lt;&gt;"", ", capacity: '"&amp;N36&amp;"'", "")&amp;IF(O36&lt;&gt;"", ", cost: '"&amp;O36&amp;"'", "")&amp;", text: '"&amp;SUBSTITUTE(R36, CHAR(10), "\n")&amp;"'"&amp;", textOpened: '"&amp;SUBSTITUTE(S36, CHAR(10), "\n")&amp;"'}"</f>
        <v>, '06-yukihi-o-n-1': {megami: 'yukihi', name: 'しこみばり / ふくみばり', ruby: '', baseType: 'normal', types: ['attack'], range: '4-6', rangeOpened: '0-2', damage: '3/1', damageOpened: '1/2', text: '', textOpened: ''}</v>
      </c>
    </row>
    <row r="37" spans="1:20" x14ac:dyDescent="0.15">
      <c r="A37" s="4" t="s">
        <v>226</v>
      </c>
      <c r="B37" s="4" t="s">
        <v>241</v>
      </c>
      <c r="E37" s="4" t="s">
        <v>236</v>
      </c>
      <c r="G37" s="4" t="s">
        <v>7</v>
      </c>
      <c r="H37" s="4" t="s">
        <v>8</v>
      </c>
      <c r="J37" s="4" t="s">
        <v>253</v>
      </c>
      <c r="K37" s="11" t="s">
        <v>254</v>
      </c>
      <c r="L37" s="2" t="s">
        <v>252</v>
      </c>
      <c r="M37" s="11" t="s">
        <v>252</v>
      </c>
      <c r="R37" s="4" t="s">
        <v>251</v>
      </c>
      <c r="T37" s="9" t="str">
        <f>", '"&amp;A37&amp;"': {megami: '"&amp;B37&amp;"', name: '"&amp;E37&amp;"', ruby: '"&amp;F37&amp;"', baseType: '"&amp;VLOOKUP(G37,Sheet2!$A$1:$B$99,2,FALSE)&amp;"', types: ['"&amp;VLOOKUP(H37,Sheet2!$D$1:$E$99,2,FALSE)&amp;"'"&amp;IF(I37&lt;&gt;"",", '"&amp; VLOOKUP(I37,Sheet2!$D$1:$E$99,2,FALSE) &amp;"'","")&amp;"]"&amp;IF(J37&lt;&gt;"", ", range: '"&amp;J37&amp;"'", "")&amp;IF(K37&lt;&gt;"", ", rangeOpened: '"&amp;K37&amp;"'", "")&amp;IF(L37&lt;&gt;"", ", damage: '"&amp;L37&amp;"'", "")&amp;IF(M37&lt;&gt;"", ", damageOpened: '"&amp;M37&amp;"'", "")&amp;IF(N37&lt;&gt;"", ", capacity: '"&amp;N37&amp;"'", "")&amp;IF(O37&lt;&gt;"", ", cost: '"&amp;O37&amp;"'", "")&amp;", text: '"&amp;SUBSTITUTE(R37, CHAR(10), "\n")&amp;"'"&amp;", textOpened: '"&amp;SUBSTITUTE(S37, CHAR(10), "\n")&amp;"'}"</f>
        <v>, '06-yukihi-o-n-2': {megami: 'yukihi', name: 'しこみび / ねこだまし', ruby: '', baseType: 'normal', types: ['attack'], range: '5-6', rangeOpened: '0-2', damage: '1/1', damageOpened: '1/1', text: '【攻撃後】このカードを手札に戻し、傘の開閉を行う。 ', textOpened: ''}</v>
      </c>
    </row>
    <row r="38" spans="1:20" x14ac:dyDescent="0.15">
      <c r="A38" s="4" t="s">
        <v>227</v>
      </c>
      <c r="B38" s="4" t="s">
        <v>241</v>
      </c>
      <c r="E38" s="4" t="s">
        <v>235</v>
      </c>
      <c r="G38" s="4" t="s">
        <v>7</v>
      </c>
      <c r="H38" s="4" t="s">
        <v>8</v>
      </c>
      <c r="J38" s="4" t="s">
        <v>216</v>
      </c>
      <c r="K38" s="11" t="s">
        <v>215</v>
      </c>
      <c r="L38" s="2" t="s">
        <v>252</v>
      </c>
      <c r="M38" s="11" t="s">
        <v>252</v>
      </c>
      <c r="R38" s="5" t="s">
        <v>257</v>
      </c>
      <c r="S38" s="4" t="s">
        <v>258</v>
      </c>
      <c r="T38" s="9" t="str">
        <f>", '"&amp;A38&amp;"': {megami: '"&amp;B38&amp;"', name: '"&amp;E38&amp;"', ruby: '"&amp;F38&amp;"', baseType: '"&amp;VLOOKUP(G38,Sheet2!$A$1:$B$99,2,FALSE)&amp;"', types: ['"&amp;VLOOKUP(H38,Sheet2!$D$1:$E$99,2,FALSE)&amp;"'"&amp;IF(I38&lt;&gt;"",", '"&amp; VLOOKUP(I38,Sheet2!$D$1:$E$99,2,FALSE) &amp;"'","")&amp;"]"&amp;IF(J38&lt;&gt;"", ", range: '"&amp;J38&amp;"'", "")&amp;IF(K38&lt;&gt;"", ", rangeOpened: '"&amp;K38&amp;"'", "")&amp;IF(L38&lt;&gt;"", ", damage: '"&amp;L38&amp;"'", "")&amp;IF(M38&lt;&gt;"", ", damageOpened: '"&amp;M38&amp;"'", "")&amp;IF(N38&lt;&gt;"", ", capacity: '"&amp;N38&amp;"'", "")&amp;IF(O38&lt;&gt;"", ", cost: '"&amp;O38&amp;"'", "")&amp;", text: '"&amp;SUBSTITUTE(R38, CHAR(10), "\n")&amp;"'"&amp;", textOpened: '"&amp;SUBSTITUTE(S38, CHAR(10), "\n")&amp;"'}"</f>
        <v>, '06-yukihi-o-n-3': {megami: 'yukihi', name: 'ふりはらい / たぐりよせ', ruby: '', baseType: 'normal', types: ['attack'], range: '2-5', rangeOpened: '0-2', damage: '1/1', damageOpened: '1/1', text: '【攻撃後】ダスト⇔間合：1 ', textOpened: '【攻撃後】間合→ダスト：2'}</v>
      </c>
    </row>
    <row r="39" spans="1:20" x14ac:dyDescent="0.15">
      <c r="A39" s="4" t="s">
        <v>228</v>
      </c>
      <c r="B39" s="4" t="s">
        <v>241</v>
      </c>
      <c r="E39" s="4" t="s">
        <v>234</v>
      </c>
      <c r="G39" s="4" t="s">
        <v>7</v>
      </c>
      <c r="H39" s="4" t="s">
        <v>8</v>
      </c>
      <c r="I39" s="4" t="s">
        <v>31</v>
      </c>
      <c r="J39" s="4" t="s">
        <v>214</v>
      </c>
      <c r="K39" s="11" t="s">
        <v>215</v>
      </c>
      <c r="L39" s="2" t="s">
        <v>255</v>
      </c>
      <c r="M39" s="11" t="s">
        <v>256</v>
      </c>
      <c r="R39" s="5"/>
      <c r="T39" s="9" t="str">
        <f>", '"&amp;A39&amp;"': {megami: '"&amp;B39&amp;"', name: '"&amp;E39&amp;"', ruby: '"&amp;F39&amp;"', baseType: '"&amp;VLOOKUP(G39,Sheet2!$A$1:$B$99,2,FALSE)&amp;"', types: ['"&amp;VLOOKUP(H39,Sheet2!$D$1:$E$99,2,FALSE)&amp;"'"&amp;IF(I39&lt;&gt;"",", '"&amp; VLOOKUP(I39,Sheet2!$D$1:$E$99,2,FALSE) &amp;"'","")&amp;"]"&amp;IF(J39&lt;&gt;"", ", range: '"&amp;J39&amp;"'", "")&amp;IF(K39&lt;&gt;"", ", rangeOpened: '"&amp;K39&amp;"'", "")&amp;IF(L39&lt;&gt;"", ", damage: '"&amp;L39&amp;"'", "")&amp;IF(M39&lt;&gt;"", ", damageOpened: '"&amp;M39&amp;"'", "")&amp;IF(N39&lt;&gt;"", ", capacity: '"&amp;N39&amp;"'", "")&amp;IF(O39&lt;&gt;"", ", cost: '"&amp;O39&amp;"'", "")&amp;", text: '"&amp;SUBSTITUTE(R39, CHAR(10), "\n")&amp;"'"&amp;", textOpened: '"&amp;SUBSTITUTE(S39, CHAR(10), "\n")&amp;"'}"</f>
        <v>, '06-yukihi-o-n-4': {megami: 'yukihi', name: 'ふりまわし / つきさし', ruby: '', baseType: 'normal', types: ['attack', 'fullpower'], range: '4-6', rangeOpened: '0-2', damage: '5/-', damageOpened: '-/2', text: '', textOpened: ''}</v>
      </c>
    </row>
    <row r="40" spans="1:20" ht="60" x14ac:dyDescent="0.15">
      <c r="A40" s="4" t="s">
        <v>229</v>
      </c>
      <c r="B40" s="4" t="s">
        <v>241</v>
      </c>
      <c r="E40" s="4" t="s">
        <v>217</v>
      </c>
      <c r="G40" s="4" t="s">
        <v>7</v>
      </c>
      <c r="H40" s="4" t="s">
        <v>23</v>
      </c>
      <c r="K40" s="11"/>
      <c r="M40" s="11"/>
      <c r="R40" s="5" t="s">
        <v>360</v>
      </c>
      <c r="T40" s="9" t="str">
        <f>", '"&amp;A40&amp;"': {megami: '"&amp;B40&amp;"', name: '"&amp;E40&amp;"', ruby: '"&amp;F40&amp;"', baseType: '"&amp;VLOOKUP(G40,Sheet2!$A$1:$B$99,2,FALSE)&amp;"', types: ['"&amp;VLOOKUP(H40,Sheet2!$D$1:$E$99,2,FALSE)&amp;"'"&amp;IF(I40&lt;&gt;"",", '"&amp; VLOOKUP(I40,Sheet2!$D$1:$E$99,2,FALSE) &amp;"'","")&amp;"]"&amp;IF(J40&lt;&gt;"", ", range: '"&amp;J40&amp;"'", "")&amp;IF(K40&lt;&gt;"", ", rangeOpened: '"&amp;K40&amp;"'", "")&amp;IF(L40&lt;&gt;"", ", damage: '"&amp;L40&amp;"'", "")&amp;IF(M40&lt;&gt;"", ", damageOpened: '"&amp;M40&amp;"'", "")&amp;IF(N40&lt;&gt;"", ", capacity: '"&amp;N40&amp;"'", "")&amp;IF(O40&lt;&gt;"", ", cost: '"&amp;O40&amp;"'", "")&amp;", text: '"&amp;SUBSTITUTE(R40, CHAR(10), "\n")&amp;"'"&amp;", textOpened: '"&amp;SUBSTITUTE(S40, CHAR(10), "\n")&amp;"'}"</f>
        <v>, '06-yukihi-o-n-5': {megami: 'yukihi', name: 'かさまわし', ruby: '', baseType: 'normal', types: ['action'], text: '(このカードは使用しても効果はない) \n【常時】あなたが傘の開閉を行った時、このカードを手札から公開してもよい。そうした場合、 \nダスト→自オーラ：1\n', textOpened: ''}</v>
      </c>
    </row>
    <row r="41" spans="1:20" x14ac:dyDescent="0.15">
      <c r="A41" s="4" t="s">
        <v>230</v>
      </c>
      <c r="B41" s="4" t="s">
        <v>241</v>
      </c>
      <c r="E41" s="4" t="s">
        <v>233</v>
      </c>
      <c r="G41" s="4" t="s">
        <v>7</v>
      </c>
      <c r="H41" s="4" t="s">
        <v>23</v>
      </c>
      <c r="I41" s="4" t="s">
        <v>28</v>
      </c>
      <c r="K41" s="11"/>
      <c r="M41" s="11"/>
      <c r="R41" s="5" t="s">
        <v>390</v>
      </c>
      <c r="S41" s="4" t="s">
        <v>391</v>
      </c>
      <c r="T41" s="9" t="str">
        <f>", '"&amp;A41&amp;"': {megami: '"&amp;B41&amp;"', name: '"&amp;E41&amp;"', ruby: '"&amp;F41&amp;"', baseType: '"&amp;VLOOKUP(G41,Sheet2!$A$1:$B$99,2,FALSE)&amp;"', types: ['"&amp;VLOOKUP(H41,Sheet2!$D$1:$E$99,2,FALSE)&amp;"'"&amp;IF(I41&lt;&gt;"",", '"&amp; VLOOKUP(I41,Sheet2!$D$1:$E$99,2,FALSE) &amp;"'","")&amp;"]"&amp;IF(J41&lt;&gt;"", ", range: '"&amp;J41&amp;"'", "")&amp;IF(K41&lt;&gt;"", ", rangeOpened: '"&amp;K41&amp;"'", "")&amp;IF(L41&lt;&gt;"", ", damage: '"&amp;L41&amp;"'", "")&amp;IF(M41&lt;&gt;"", ", damageOpened: '"&amp;M41&amp;"'", "")&amp;IF(N41&lt;&gt;"", ", capacity: '"&amp;N41&amp;"'", "")&amp;IF(O41&lt;&gt;"", ", cost: '"&amp;O41&amp;"'", "")&amp;", text: '"&amp;SUBSTITUTE(R41, CHAR(10), "\n")&amp;"'"&amp;", textOpened: '"&amp;SUBSTITUTE(S41, CHAR(10), "\n")&amp;"'}"</f>
        <v>, '06-yukihi-o-n-6': {megami: 'yukihi', name: 'ひきあし / もぐりこみ', ruby: '', baseType: 'normal', types: ['action', 'reaction'], text: 'ダスト→間合：1 ', textOpened: '間合→ダスト：1'}</v>
      </c>
    </row>
    <row r="42" spans="1:20" ht="36" x14ac:dyDescent="0.15">
      <c r="A42" s="4" t="s">
        <v>231</v>
      </c>
      <c r="B42" s="4" t="s">
        <v>241</v>
      </c>
      <c r="E42" s="4" t="s">
        <v>232</v>
      </c>
      <c r="G42" s="4" t="s">
        <v>7</v>
      </c>
      <c r="H42" s="4" t="s">
        <v>48</v>
      </c>
      <c r="K42" s="11"/>
      <c r="M42" s="11"/>
      <c r="N42" s="4" t="s">
        <v>55</v>
      </c>
      <c r="R42" s="5" t="s">
        <v>387</v>
      </c>
      <c r="T42" s="9" t="str">
        <f>", '"&amp;A42&amp;"': {megami: '"&amp;B42&amp;"', name: '"&amp;E42&amp;"', ruby: '"&amp;F42&amp;"', baseType: '"&amp;VLOOKUP(G42,Sheet2!$A$1:$B$99,2,FALSE)&amp;"', types: ['"&amp;VLOOKUP(H42,Sheet2!$D$1:$E$99,2,FALSE)&amp;"'"&amp;IF(I42&lt;&gt;"",", '"&amp; VLOOKUP(I42,Sheet2!$D$1:$E$99,2,FALSE) &amp;"'","")&amp;"]"&amp;IF(J42&lt;&gt;"", ", range: '"&amp;J42&amp;"'", "")&amp;IF(K42&lt;&gt;"", ", rangeOpened: '"&amp;K42&amp;"'", "")&amp;IF(L42&lt;&gt;"", ", damage: '"&amp;L42&amp;"'", "")&amp;IF(M42&lt;&gt;"", ", damageOpened: '"&amp;M42&amp;"'", "")&amp;IF(N42&lt;&gt;"", ", capacity: '"&amp;N42&amp;"'", "")&amp;IF(O42&lt;&gt;"", ", cost: '"&amp;O42&amp;"'", "")&amp;", text: '"&amp;SUBSTITUTE(R42, CHAR(10), "\n")&amp;"'"&amp;", textOpened: '"&amp;SUBSTITUTE(S42, CHAR(10), "\n")&amp;"'}"</f>
        <v>, '06-yukihi-o-n-7': {megami: 'yukihi', name: 'えんむすび', ruby: '', baseType: 'normal', types: ['enhance'], capacity: '2', text: '【展開時】間合→ダスト：1 \n【破棄時】ダスト→間合：1 \n【常時】あなたの傘が開いているならば、このカードの矢印(→)は逆になる。', textOpened: ''}</v>
      </c>
    </row>
    <row r="43" spans="1:20" ht="48" x14ac:dyDescent="0.15">
      <c r="A43" s="4" t="s">
        <v>237</v>
      </c>
      <c r="B43" s="4" t="s">
        <v>241</v>
      </c>
      <c r="E43" s="4" t="s">
        <v>218</v>
      </c>
      <c r="G43" s="4" t="s">
        <v>19</v>
      </c>
      <c r="H43" s="4" t="s">
        <v>8</v>
      </c>
      <c r="J43" s="4" t="s">
        <v>219</v>
      </c>
      <c r="K43" s="11" t="s">
        <v>220</v>
      </c>
      <c r="L43" s="2" t="s">
        <v>249</v>
      </c>
      <c r="M43" s="11" t="s">
        <v>260</v>
      </c>
      <c r="O43" s="4" t="s">
        <v>242</v>
      </c>
      <c r="R43" s="5"/>
      <c r="S43" s="5" t="s">
        <v>397</v>
      </c>
      <c r="T43" s="9" t="str">
        <f>", '"&amp;A43&amp;"': {megami: '"&amp;B43&amp;"', name: '"&amp;E43&amp;"', ruby: '"&amp;F43&amp;"', baseType: '"&amp;VLOOKUP(G43,Sheet2!$A$1:$B$99,2,FALSE)&amp;"', types: ['"&amp;VLOOKUP(H43,Sheet2!$D$1:$E$99,2,FALSE)&amp;"'"&amp;IF(I43&lt;&gt;"",", '"&amp; VLOOKUP(I43,Sheet2!$D$1:$E$99,2,FALSE) &amp;"'","")&amp;"]"&amp;IF(J43&lt;&gt;"", ", range: '"&amp;J43&amp;"'", "")&amp;IF(K43&lt;&gt;"", ", rangeOpened: '"&amp;K43&amp;"'", "")&amp;IF(L43&lt;&gt;"", ", damage: '"&amp;L43&amp;"'", "")&amp;IF(M43&lt;&gt;"", ", damageOpened: '"&amp;M43&amp;"'", "")&amp;IF(N43&lt;&gt;"", ", capacity: '"&amp;N43&amp;"'", "")&amp;IF(O43&lt;&gt;"", ", cost: '"&amp;O43&amp;"'", "")&amp;", text: '"&amp;SUBSTITUTE(R43, CHAR(10), "\n")&amp;"'"&amp;", textOpened: '"&amp;SUBSTITUTE(S43, CHAR(10), "\n")&amp;"'}"</f>
        <v>, '06-yukihi-o-s-1': {megami: 'yukihi', name: 'はらりゆき', ruby: '', baseType: 'special', types: ['attack'], range: '3-5', rangeOpened: '0-1', damage: '3/1', damageOpened: '0/0', cost: '2', text: '', textOpened: '----\n【即再起】あなたが傘の開閉を行う。 '}</v>
      </c>
    </row>
    <row r="44" spans="1:20" x14ac:dyDescent="0.15">
      <c r="A44" s="4" t="s">
        <v>238</v>
      </c>
      <c r="B44" s="4" t="s">
        <v>241</v>
      </c>
      <c r="E44" s="4" t="s">
        <v>222</v>
      </c>
      <c r="G44" s="4" t="s">
        <v>19</v>
      </c>
      <c r="H44" s="4" t="s">
        <v>8</v>
      </c>
      <c r="J44" s="4" t="s">
        <v>214</v>
      </c>
      <c r="K44" s="11" t="s">
        <v>221</v>
      </c>
      <c r="L44" s="2" t="s">
        <v>260</v>
      </c>
      <c r="M44" s="11" t="s">
        <v>261</v>
      </c>
      <c r="O44" s="4" t="s">
        <v>243</v>
      </c>
      <c r="R44" s="5"/>
      <c r="T44" s="9" t="str">
        <f>", '"&amp;A44&amp;"': {megami: '"&amp;B44&amp;"', name: '"&amp;E44&amp;"', ruby: '"&amp;F44&amp;"', baseType: '"&amp;VLOOKUP(G44,Sheet2!$A$1:$B$99,2,FALSE)&amp;"', types: ['"&amp;VLOOKUP(H44,Sheet2!$D$1:$E$99,2,FALSE)&amp;"'"&amp;IF(I44&lt;&gt;"",", '"&amp; VLOOKUP(I44,Sheet2!$D$1:$E$99,2,FALSE) &amp;"'","")&amp;"]"&amp;IF(J44&lt;&gt;"", ", range: '"&amp;J44&amp;"'", "")&amp;IF(K44&lt;&gt;"", ", rangeOpened: '"&amp;K44&amp;"'", "")&amp;IF(L44&lt;&gt;"", ", damage: '"&amp;L44&amp;"'", "")&amp;IF(M44&lt;&gt;"", ", damageOpened: '"&amp;M44&amp;"'", "")&amp;IF(N44&lt;&gt;"", ", capacity: '"&amp;N44&amp;"'", "")&amp;IF(O44&lt;&gt;"", ", cost: '"&amp;O44&amp;"'", "")&amp;", text: '"&amp;SUBSTITUTE(R44, CHAR(10), "\n")&amp;"'"&amp;", textOpened: '"&amp;SUBSTITUTE(S44, CHAR(10), "\n")&amp;"'}"</f>
        <v>, '06-yukihi-o-s-2': {megami: 'yukihi', name: 'ゆらりび', ruby: '', baseType: 'special', types: ['attack'], range: '4-6', rangeOpened: '0', damage: '0/0', damageOpened: '4/5', cost: '5', text: '', textOpened: ''}</v>
      </c>
    </row>
    <row r="45" spans="1:20" ht="24" x14ac:dyDescent="0.15">
      <c r="A45" s="4" t="s">
        <v>239</v>
      </c>
      <c r="B45" s="4" t="s">
        <v>241</v>
      </c>
      <c r="E45" s="4" t="s">
        <v>223</v>
      </c>
      <c r="G45" s="4" t="s">
        <v>19</v>
      </c>
      <c r="H45" s="4" t="s">
        <v>48</v>
      </c>
      <c r="I45" s="4" t="s">
        <v>31</v>
      </c>
      <c r="K45" s="11"/>
      <c r="M45" s="11"/>
      <c r="N45" s="4" t="s">
        <v>259</v>
      </c>
      <c r="O45" s="4" t="s">
        <v>244</v>
      </c>
      <c r="R45" s="5" t="s">
        <v>388</v>
      </c>
      <c r="T45" s="9" t="str">
        <f>", '"&amp;A45&amp;"': {megami: '"&amp;B45&amp;"', name: '"&amp;E45&amp;"', ruby: '"&amp;F45&amp;"', baseType: '"&amp;VLOOKUP(G45,Sheet2!$A$1:$B$99,2,FALSE)&amp;"', types: ['"&amp;VLOOKUP(H45,Sheet2!$D$1:$E$99,2,FALSE)&amp;"'"&amp;IF(I45&lt;&gt;"",", '"&amp; VLOOKUP(I45,Sheet2!$D$1:$E$99,2,FALSE) &amp;"'","")&amp;"]"&amp;IF(J45&lt;&gt;"", ", range: '"&amp;J45&amp;"'", "")&amp;IF(K45&lt;&gt;"", ", rangeOpened: '"&amp;K45&amp;"'", "")&amp;IF(L45&lt;&gt;"", ", damage: '"&amp;L45&amp;"'", "")&amp;IF(M45&lt;&gt;"", ", damageOpened: '"&amp;M45&amp;"'", "")&amp;IF(N45&lt;&gt;"", ", capacity: '"&amp;N45&amp;"'", "")&amp;IF(O45&lt;&gt;"", ", cost: '"&amp;O45&amp;"'", "")&amp;", text: '"&amp;SUBSTITUTE(R45, CHAR(10), "\n")&amp;"'"&amp;", textOpened: '"&amp;SUBSTITUTE(S45, CHAR(10), "\n")&amp;"'}"</f>
        <v>, '06-yukihi-o-s-3': {megami: 'yukihi', name: 'どろりうら', ruby: '', baseType: 'special', types: ['enhance', 'fullpower'], capacity: '7', cost: '3', text: '【展開中】あなたのユキヒの《攻撃》は傘を開いた状態と傘を閉じた状態両方の適正距離を持つ。', textOpened: ''}</v>
      </c>
    </row>
    <row r="46" spans="1:20" ht="24" x14ac:dyDescent="0.15">
      <c r="A46" s="4" t="s">
        <v>240</v>
      </c>
      <c r="B46" s="4" t="s">
        <v>241</v>
      </c>
      <c r="E46" s="4" t="s">
        <v>224</v>
      </c>
      <c r="G46" s="4" t="s">
        <v>19</v>
      </c>
      <c r="H46" s="4" t="s">
        <v>23</v>
      </c>
      <c r="I46" s="4" t="s">
        <v>28</v>
      </c>
      <c r="K46" s="11"/>
      <c r="M46" s="11"/>
      <c r="O46" s="4" t="s">
        <v>245</v>
      </c>
      <c r="R46" s="5" t="s">
        <v>389</v>
      </c>
      <c r="T46" s="9" t="str">
        <f>", '"&amp;A46&amp;"': {megami: '"&amp;B46&amp;"', name: '"&amp;E46&amp;"', ruby: '"&amp;F46&amp;"', baseType: '"&amp;VLOOKUP(G46,Sheet2!$A$1:$B$99,2,FALSE)&amp;"', types: ['"&amp;VLOOKUP(H46,Sheet2!$D$1:$E$99,2,FALSE)&amp;"'"&amp;IF(I46&lt;&gt;"",", '"&amp; VLOOKUP(I46,Sheet2!$D$1:$E$99,2,FALSE) &amp;"'","")&amp;"]"&amp;IF(J46&lt;&gt;"", ", range: '"&amp;J46&amp;"'", "")&amp;IF(K46&lt;&gt;"", ", rangeOpened: '"&amp;K46&amp;"'", "")&amp;IF(L46&lt;&gt;"", ", damage: '"&amp;L46&amp;"'", "")&amp;IF(M46&lt;&gt;"", ", damageOpened: '"&amp;M46&amp;"'", "")&amp;IF(N46&lt;&gt;"", ", capacity: '"&amp;N46&amp;"'", "")&amp;IF(O46&lt;&gt;"", ", cost: '"&amp;O46&amp;"'", "")&amp;", text: '"&amp;SUBSTITUTE(R46, CHAR(10), "\n")&amp;"'"&amp;", textOpened: '"&amp;SUBSTITUTE(S46, CHAR(10), "\n")&amp;"'}"</f>
        <v>, '06-yukihi-o-s-4': {megami: 'yukihi', name: 'くるりみ', ruby: '', baseType: 'special', types: ['action', 'reaction'], cost: '1', text: '傘の開閉を行う。 \nダスト→自オーラ：1', textOpened: ''}</v>
      </c>
    </row>
    <row r="47" spans="1:20" x14ac:dyDescent="0.15">
      <c r="A47" s="4" t="s">
        <v>276</v>
      </c>
      <c r="B47" s="4" t="s">
        <v>275</v>
      </c>
      <c r="E47" s="4" t="s">
        <v>262</v>
      </c>
      <c r="F47" s="4" t="s">
        <v>287</v>
      </c>
      <c r="G47" s="4" t="s">
        <v>7</v>
      </c>
      <c r="H47" s="4" t="s">
        <v>8</v>
      </c>
      <c r="J47" s="4" t="s">
        <v>273</v>
      </c>
      <c r="K47" s="13"/>
      <c r="L47" s="2" t="s">
        <v>299</v>
      </c>
      <c r="M47" s="13"/>
      <c r="R47" s="4" t="s">
        <v>302</v>
      </c>
      <c r="S47" s="13"/>
      <c r="T47" s="3" t="str">
        <f>", '"&amp;A47&amp;"': {megami: '"&amp;B47&amp;"'"&amp;IF(C47&lt;&gt;"", ", anotherID: '" &amp; C47 &amp; "', replace: '" &amp; D47 &amp; "'", "")&amp;", name: '"&amp;E47&amp;"', ruby: '"&amp;F47&amp;"', baseType: '"&amp;VLOOKUP(G47,Sheet2!$A$1:$B$99,2,FALSE)&amp;"', types: ['"&amp;VLOOKUP(H47,Sheet2!$D$1:$E$99,2,FALSE)&amp;"'"&amp;IF(I47&lt;&gt;"",", '"&amp; VLOOKUP(I47,Sheet2!$D$1:$E$99,2,FALSE) &amp;"'","")&amp;"]"&amp;IF(J47&lt;&gt;"", ", range: '"&amp;J47&amp;"'", "")&amp;IF(L47&lt;&gt;"", ", damage: '"&amp;L47&amp;"'", "")&amp;IF(N47&lt;&gt;"", ", capacity: '"&amp;N47&amp;"'", "")&amp;IF(O47&lt;&gt;"", ", cost: '"&amp;O47&amp;"'", "")&amp;", text: '"&amp;SUBSTITUTE(R47, CHAR(10), "\n")&amp;"'"&amp;IF(P47="○", ", sealable: true", "")&amp;IF(Q47="○", ", removable: true", "")&amp;"}"</f>
        <v>, '07-shinra-o-n-1': {megami: 'shinra', name: '立論', ruby: 'りつろん', baseType: 'normal', types: ['attack'], range: '2-7', damage: '2/-', text: '【常時】相手の山札に2枚以上のカードがあるならば、この《攻撃》はダメージを与える代わりに山札の上から2枚を伏せ札にする。'}</v>
      </c>
    </row>
    <row r="48" spans="1:20" ht="36" x14ac:dyDescent="0.15">
      <c r="A48" s="4" t="s">
        <v>277</v>
      </c>
      <c r="B48" s="4" t="s">
        <v>275</v>
      </c>
      <c r="E48" s="4" t="s">
        <v>263</v>
      </c>
      <c r="F48" s="4" t="s">
        <v>288</v>
      </c>
      <c r="G48" s="4" t="s">
        <v>7</v>
      </c>
      <c r="H48" s="4" t="s">
        <v>8</v>
      </c>
      <c r="I48" s="4" t="s">
        <v>28</v>
      </c>
      <c r="J48" s="4" t="s">
        <v>273</v>
      </c>
      <c r="K48" s="13"/>
      <c r="L48" s="2" t="s">
        <v>300</v>
      </c>
      <c r="M48" s="13"/>
      <c r="R48" s="5" t="s">
        <v>303</v>
      </c>
      <c r="S48" s="13"/>
      <c r="T48" s="3" t="str">
        <f>", '"&amp;A48&amp;"': {megami: '"&amp;B48&amp;"'"&amp;IF(C48&lt;&gt;"", ", anotherID: '" &amp; C48 &amp; "', replace: '" &amp; D48 &amp; "'", "")&amp;", name: '"&amp;E48&amp;"', ruby: '"&amp;F48&amp;"', baseType: '"&amp;VLOOKUP(G48,Sheet2!$A$1:$B$99,2,FALSE)&amp;"', types: ['"&amp;VLOOKUP(H48,Sheet2!$D$1:$E$99,2,FALSE)&amp;"'"&amp;IF(I48&lt;&gt;"",", '"&amp; VLOOKUP(I48,Sheet2!$D$1:$E$99,2,FALSE) &amp;"'","")&amp;"]"&amp;IF(J48&lt;&gt;"", ", range: '"&amp;J48&amp;"'", "")&amp;IF(L48&lt;&gt;"", ", damage: '"&amp;L48&amp;"'", "")&amp;IF(N48&lt;&gt;"", ", capacity: '"&amp;N48&amp;"'", "")&amp;IF(O48&lt;&gt;"", ", cost: '"&amp;O48&amp;"'", "")&amp;", text: '"&amp;SUBSTITUTE(R48, CHAR(10), "\n")&amp;"'"&amp;IF(P48="○", ", sealable: true", "")&amp;IF(Q48="○", ", removable: true", "")&amp;"}"</f>
        <v>, '07-shinra-o-n-2': {megami: 'shinra', name: '反論', ruby: 'はんろん', baseType: 'normal', types: ['attack', 'reaction'], range: '2-7', damage: '1/-', text: '【攻撃後】対応した切札でなく、オーラへのダメージが3以上である《攻撃》のダメージを打ち消す。 \n【攻撃後】相手はカードを1枚引く。'}</v>
      </c>
    </row>
    <row r="49" spans="1:20" ht="36" x14ac:dyDescent="0.15">
      <c r="A49" s="4" t="s">
        <v>278</v>
      </c>
      <c r="B49" s="4" t="s">
        <v>275</v>
      </c>
      <c r="E49" s="4" t="s">
        <v>264</v>
      </c>
      <c r="F49" s="4" t="s">
        <v>289</v>
      </c>
      <c r="G49" s="4" t="s">
        <v>7</v>
      </c>
      <c r="H49" s="4" t="s">
        <v>8</v>
      </c>
      <c r="I49" s="4" t="s">
        <v>31</v>
      </c>
      <c r="J49" s="4" t="s">
        <v>80</v>
      </c>
      <c r="K49" s="13"/>
      <c r="L49" s="2" t="s">
        <v>301</v>
      </c>
      <c r="M49" s="13"/>
      <c r="R49" s="5" t="s">
        <v>311</v>
      </c>
      <c r="S49" s="13"/>
      <c r="T49" s="3" t="str">
        <f>", '"&amp;A49&amp;"': {megami: '"&amp;B49&amp;"'"&amp;IF(C49&lt;&gt;"", ", anotherID: '" &amp; C49 &amp; "', replace: '" &amp; D49 &amp; "'", "")&amp;", name: '"&amp;E49&amp;"', ruby: '"&amp;F49&amp;"', baseType: '"&amp;VLOOKUP(G49,Sheet2!$A$1:$B$99,2,FALSE)&amp;"', types: ['"&amp;VLOOKUP(H49,Sheet2!$D$1:$E$99,2,FALSE)&amp;"'"&amp;IF(I49&lt;&gt;"",", '"&amp; VLOOKUP(I49,Sheet2!$D$1:$E$99,2,FALSE) &amp;"'","")&amp;"]"&amp;IF(J49&lt;&gt;"", ", range: '"&amp;J49&amp;"'", "")&amp;IF(L49&lt;&gt;"", ", damage: '"&amp;L49&amp;"'", "")&amp;IF(N49&lt;&gt;"", ", capacity: '"&amp;N49&amp;"'", "")&amp;IF(O49&lt;&gt;"", ", cost: '"&amp;O49&amp;"'", "")&amp;", text: '"&amp;SUBSTITUTE(R49, CHAR(10), "\n")&amp;"'"&amp;IF(P49="○", ", sealable: true", "")&amp;IF(Q49="○", ", removable: true", "")&amp;"}"</f>
        <v>, '07-shinra-o-n-3': {megami: 'shinra', name: '詭弁', ruby: 'きべん', baseType: 'normal', types: ['attack', 'fullpower'], range: '3-8', damage: '-/1', text: '【攻撃後】計略を実行し、次の計略を準備する。 \n[神算] 相手の山札の上から3枚を伏せ札にする。 \n[鬼謀] 相手の捨て札にあるカードを1枚選び、それを使用してもよい。'}</v>
      </c>
    </row>
    <row r="50" spans="1:20" x14ac:dyDescent="0.15">
      <c r="A50" s="4" t="s">
        <v>279</v>
      </c>
      <c r="B50" s="4" t="s">
        <v>275</v>
      </c>
      <c r="E50" s="4" t="s">
        <v>265</v>
      </c>
      <c r="F50" s="4" t="s">
        <v>290</v>
      </c>
      <c r="G50" s="4" t="s">
        <v>7</v>
      </c>
      <c r="H50" s="4" t="s">
        <v>23</v>
      </c>
      <c r="K50" s="13"/>
      <c r="M50" s="13"/>
      <c r="R50" s="4" t="s">
        <v>304</v>
      </c>
      <c r="S50" s="13"/>
      <c r="T50" s="3" t="str">
        <f>", '"&amp;A50&amp;"': {megami: '"&amp;B50&amp;"'"&amp;IF(C50&lt;&gt;"", ", anotherID: '" &amp; C50 &amp; "', replace: '" &amp; D50 &amp; "'", "")&amp;", name: '"&amp;E50&amp;"', ruby: '"&amp;F50&amp;"', baseType: '"&amp;VLOOKUP(G50,Sheet2!$A$1:$B$99,2,FALSE)&amp;"', types: ['"&amp;VLOOKUP(H50,Sheet2!$D$1:$E$99,2,FALSE)&amp;"'"&amp;IF(I50&lt;&gt;"",", '"&amp; VLOOKUP(I50,Sheet2!$D$1:$E$99,2,FALSE) &amp;"'","")&amp;"]"&amp;IF(J50&lt;&gt;"", ", range: '"&amp;J50&amp;"'", "")&amp;IF(L50&lt;&gt;"", ", damage: '"&amp;L50&amp;"'", "")&amp;IF(N50&lt;&gt;"", ", capacity: '"&amp;N50&amp;"'", "")&amp;IF(O50&lt;&gt;"", ", cost: '"&amp;O50&amp;"'", "")&amp;", text: '"&amp;SUBSTITUTE(R50, CHAR(10), "\n")&amp;"'"&amp;IF(P50="○", ", sealable: true", "")&amp;IF(Q50="○", ", removable: true", "")&amp;"}"</f>
        <v>, '07-shinra-o-n-4': {megami: 'shinra', name: '引用', ruby: 'いんよう', baseType: 'normal', types: ['action'], text: '相手の手札を見て、《攻撃》カードを1枚選んでもよい。そうした場合、そのカードを使用するか伏せ札にする。その後、そのカードが《全力》を持つならば現在のフェイズを終了する。'}</v>
      </c>
    </row>
    <row r="51" spans="1:20" ht="36" x14ac:dyDescent="0.15">
      <c r="A51" s="4" t="s">
        <v>280</v>
      </c>
      <c r="B51" s="4" t="s">
        <v>275</v>
      </c>
      <c r="E51" s="4" t="s">
        <v>266</v>
      </c>
      <c r="F51" s="4" t="s">
        <v>291</v>
      </c>
      <c r="G51" s="4" t="s">
        <v>7</v>
      </c>
      <c r="H51" s="4" t="s">
        <v>23</v>
      </c>
      <c r="I51" s="4" t="s">
        <v>28</v>
      </c>
      <c r="K51" s="13"/>
      <c r="M51" s="13"/>
      <c r="R51" s="5" t="s">
        <v>310</v>
      </c>
      <c r="S51" s="13"/>
      <c r="T51" s="3" t="str">
        <f>", '"&amp;A51&amp;"': {megami: '"&amp;B51&amp;"'"&amp;IF(C51&lt;&gt;"", ", anotherID: '" &amp; C51 &amp; "', replace: '" &amp; D51 &amp; "'", "")&amp;", name: '"&amp;E51&amp;"', ruby: '"&amp;F51&amp;"', baseType: '"&amp;VLOOKUP(G51,Sheet2!$A$1:$B$99,2,FALSE)&amp;"', types: ['"&amp;VLOOKUP(H51,Sheet2!$D$1:$E$99,2,FALSE)&amp;"'"&amp;IF(I51&lt;&gt;"",", '"&amp; VLOOKUP(I51,Sheet2!$D$1:$E$99,2,FALSE) &amp;"'","")&amp;"]"&amp;IF(J51&lt;&gt;"", ", range: '"&amp;J51&amp;"'", "")&amp;IF(L51&lt;&gt;"", ", damage: '"&amp;L51&amp;"'", "")&amp;IF(N51&lt;&gt;"", ", capacity: '"&amp;N51&amp;"'", "")&amp;IF(O51&lt;&gt;"", ", cost: '"&amp;O51&amp;"'", "")&amp;", text: '"&amp;SUBSTITUTE(R51, CHAR(10), "\n")&amp;"'"&amp;IF(P51="○", ", sealable: true", "")&amp;IF(Q51="○", ", removable: true", "")&amp;"}"</f>
        <v>, '07-shinra-o-n-5': {megami: 'shinra', name: '煽動', ruby: 'せんどう', baseType: 'normal', types: ['action', 'reaction'], text: '計略を実行し、次の計略を準備する。 \n[神算] ダスト→間合：1 \n[鬼謀] 間合→相オーラ：1'}</v>
      </c>
    </row>
    <row r="52" spans="1:20" ht="48" x14ac:dyDescent="0.15">
      <c r="A52" s="4" t="s">
        <v>281</v>
      </c>
      <c r="B52" s="4" t="s">
        <v>275</v>
      </c>
      <c r="E52" s="4" t="s">
        <v>267</v>
      </c>
      <c r="F52" s="4" t="s">
        <v>292</v>
      </c>
      <c r="G52" s="4" t="s">
        <v>7</v>
      </c>
      <c r="H52" s="4" t="s">
        <v>48</v>
      </c>
      <c r="K52" s="13"/>
      <c r="M52" s="13"/>
      <c r="N52" s="4" t="s">
        <v>55</v>
      </c>
      <c r="R52" s="5" t="s">
        <v>309</v>
      </c>
      <c r="S52" s="13"/>
      <c r="T52" s="3" t="str">
        <f>", '"&amp;A52&amp;"': {megami: '"&amp;B52&amp;"'"&amp;IF(C52&lt;&gt;"", ", anotherID: '" &amp; C52 &amp; "', replace: '" &amp; D52 &amp; "'", "")&amp;", name: '"&amp;E52&amp;"', ruby: '"&amp;F52&amp;"', baseType: '"&amp;VLOOKUP(G52,Sheet2!$A$1:$B$99,2,FALSE)&amp;"', types: ['"&amp;VLOOKUP(H52,Sheet2!$D$1:$E$99,2,FALSE)&amp;"'"&amp;IF(I52&lt;&gt;"",", '"&amp; VLOOKUP(I52,Sheet2!$D$1:$E$99,2,FALSE) &amp;"'","")&amp;"]"&amp;IF(J52&lt;&gt;"", ", range: '"&amp;J52&amp;"'", "")&amp;IF(L52&lt;&gt;"", ", damage: '"&amp;L52&amp;"'", "")&amp;IF(N52&lt;&gt;"", ", capacity: '"&amp;N52&amp;"'", "")&amp;IF(O52&lt;&gt;"", ", cost: '"&amp;O52&amp;"'", "")&amp;", text: '"&amp;SUBSTITUTE(R52, CHAR(10), "\n")&amp;"'"&amp;IF(P52="○", ", sealable: true", "")&amp;IF(Q52="○", ", removable: true", "")&amp;"}"</f>
        <v>, '07-shinra-o-n-6': {megami: 'shinra', name: '壮語', ruby: 'そうご', baseType: 'normal', types: ['enhance'], capacity: '2', text: '【破棄時】計略を実行し、次の計略を準備する。 \n[神算] あなたの集中力は1増加し、このカードを山札の一番上に置く。 \n[鬼謀] 相手は手札が2枚以上ならば、手札を1枚になるまで捨て札にする。相手の集中力は0になる。'}</v>
      </c>
    </row>
    <row r="53" spans="1:20" ht="24" x14ac:dyDescent="0.15">
      <c r="A53" s="4" t="s">
        <v>282</v>
      </c>
      <c r="B53" s="4" t="s">
        <v>275</v>
      </c>
      <c r="E53" s="4" t="s">
        <v>268</v>
      </c>
      <c r="F53" s="4" t="s">
        <v>293</v>
      </c>
      <c r="G53" s="4" t="s">
        <v>7</v>
      </c>
      <c r="H53" s="4" t="s">
        <v>48</v>
      </c>
      <c r="K53" s="13"/>
      <c r="M53" s="13"/>
      <c r="N53" s="4" t="s">
        <v>90</v>
      </c>
      <c r="P53" s="4" t="s">
        <v>295</v>
      </c>
      <c r="R53" s="5" t="s">
        <v>305</v>
      </c>
      <c r="S53" s="13"/>
      <c r="T53" s="3" t="str">
        <f>", '"&amp;A53&amp;"': {megami: '"&amp;B53&amp;"'"&amp;IF(C53&lt;&gt;"", ", anotherID: '" &amp; C53 &amp; "', replace: '" &amp; D53 &amp; "'", "")&amp;", name: '"&amp;E53&amp;"', ruby: '"&amp;F53&amp;"', baseType: '"&amp;VLOOKUP(G53,Sheet2!$A$1:$B$99,2,FALSE)&amp;"', types: ['"&amp;VLOOKUP(H53,Sheet2!$D$1:$E$99,2,FALSE)&amp;"'"&amp;IF(I53&lt;&gt;"",", '"&amp; VLOOKUP(I53,Sheet2!$D$1:$E$99,2,FALSE) &amp;"'","")&amp;"]"&amp;IF(J53&lt;&gt;"", ", range: '"&amp;J53&amp;"'", "")&amp;IF(L53&lt;&gt;"", ", damage: '"&amp;L53&amp;"'", "")&amp;IF(N53&lt;&gt;"", ", capacity: '"&amp;N53&amp;"'", "")&amp;IF(O53&lt;&gt;"", ", cost: '"&amp;O53&amp;"'", "")&amp;", text: '"&amp;SUBSTITUTE(R53, CHAR(10), "\n")&amp;"'"&amp;IF(P53="○", ", sealable: true", "")&amp;IF(Q53="○", ", removable: true", "")&amp;"}"</f>
        <v>, '07-shinra-o-n-7': {megami: 'shinra', name: '論破', ruby: 'ろんぱ', baseType: 'normal', types: ['enhance'], capacity: '4', text: '【展開時】相手の捨て札にあるカード1枚を選び、このカードの下に封印する。 \n【破棄時】このカードに封印されたカードを相手の捨て札に戻す。', sealable: true}</v>
      </c>
    </row>
    <row r="54" spans="1:20" ht="24" x14ac:dyDescent="0.15">
      <c r="A54" s="4" t="s">
        <v>283</v>
      </c>
      <c r="B54" s="4" t="s">
        <v>275</v>
      </c>
      <c r="E54" s="4" t="s">
        <v>269</v>
      </c>
      <c r="F54" s="4" t="s">
        <v>294</v>
      </c>
      <c r="G54" s="4" t="s">
        <v>19</v>
      </c>
      <c r="H54" s="4" t="s">
        <v>23</v>
      </c>
      <c r="K54" s="13"/>
      <c r="M54" s="13"/>
      <c r="O54" s="4" t="s">
        <v>90</v>
      </c>
      <c r="P54" s="4" t="s">
        <v>295</v>
      </c>
      <c r="R54" s="5" t="s">
        <v>306</v>
      </c>
      <c r="S54" s="13"/>
      <c r="T54" s="3" t="str">
        <f>", '"&amp;A54&amp;"': {megami: '"&amp;B54&amp;"'"&amp;IF(C54&lt;&gt;"", ", anotherID: '" &amp; C54 &amp; "', replace: '" &amp; D54 &amp; "'", "")&amp;", name: '"&amp;E54&amp;"', ruby: '"&amp;F54&amp;"', baseType: '"&amp;VLOOKUP(G54,Sheet2!$A$1:$B$99,2,FALSE)&amp;"', types: ['"&amp;VLOOKUP(H54,Sheet2!$D$1:$E$99,2,FALSE)&amp;"'"&amp;IF(I54&lt;&gt;"",", '"&amp; VLOOKUP(I54,Sheet2!$D$1:$E$99,2,FALSE) &amp;"'","")&amp;"]"&amp;IF(J54&lt;&gt;"", ", range: '"&amp;J54&amp;"'", "")&amp;IF(L54&lt;&gt;"", ", damage: '"&amp;L54&amp;"'", "")&amp;IF(N54&lt;&gt;"", ", capacity: '"&amp;N54&amp;"'", "")&amp;IF(O54&lt;&gt;"", ", cost: '"&amp;O54&amp;"'", "")&amp;", text: '"&amp;SUBSTITUTE(R54, CHAR(10), "\n")&amp;"'"&amp;IF(P54="○", ", sealable: true", "")&amp;IF(Q54="○", ", removable: true", "")&amp;"}"</f>
        <v>, '07-shinra-o-s-1': {megami: 'shinra', name: '完全論破', ruby: 'かんぜんろんぱ', baseType: 'special', types: ['action'], cost: '4', text: '相手の捨て札にあるカード1枚を選び、このカードの下に封印する。 \n(ゲーム中に戻ることはない)', sealable: true}</v>
      </c>
    </row>
    <row r="55" spans="1:20" ht="60" x14ac:dyDescent="0.15">
      <c r="A55" s="4" t="s">
        <v>284</v>
      </c>
      <c r="B55" s="4" t="s">
        <v>275</v>
      </c>
      <c r="E55" s="4" t="s">
        <v>270</v>
      </c>
      <c r="F55" s="4" t="s">
        <v>296</v>
      </c>
      <c r="G55" s="4" t="s">
        <v>19</v>
      </c>
      <c r="H55" s="4" t="s">
        <v>23</v>
      </c>
      <c r="K55" s="13"/>
      <c r="M55" s="13"/>
      <c r="O55" s="4" t="s">
        <v>55</v>
      </c>
      <c r="R55" s="5" t="s">
        <v>312</v>
      </c>
      <c r="S55" s="13"/>
      <c r="T55" s="3" t="str">
        <f>", '"&amp;A55&amp;"': {megami: '"&amp;B55&amp;"'"&amp;IF(C55&lt;&gt;"", ", anotherID: '" &amp; C55 &amp; "', replace: '" &amp; D55 &amp; "'", "")&amp;", name: '"&amp;E55&amp;"', ruby: '"&amp;F55&amp;"', baseType: '"&amp;VLOOKUP(G55,Sheet2!$A$1:$B$99,2,FALSE)&amp;"', types: ['"&amp;VLOOKUP(H55,Sheet2!$D$1:$E$99,2,FALSE)&amp;"'"&amp;IF(I55&lt;&gt;"",", '"&amp; VLOOKUP(I55,Sheet2!$D$1:$E$99,2,FALSE) &amp;"'","")&amp;"]"&amp;IF(J55&lt;&gt;"", ", range: '"&amp;J55&amp;"'", "")&amp;IF(L55&lt;&gt;"", ", damage: '"&amp;L55&amp;"'", "")&amp;IF(N55&lt;&gt;"", ", capacity: '"&amp;N55&amp;"'", "")&amp;IF(O55&lt;&gt;"", ", cost: '"&amp;O55&amp;"'", "")&amp;", text: '"&amp;SUBSTITUTE(R55, CHAR(10), "\n")&amp;"'"&amp;IF(P55="○", ", sealable: true", "")&amp;IF(Q55="○", ", removable: true", "")&amp;"}"</f>
        <v>, '07-shinra-o-s-2': {megami: 'shinra', name: '皆式理解', ruby: 'かいしきりかい', baseType: 'special', types: ['action'], cost: '2', text: '計略を実行し、次の計略を準備する。 \n[神算] あなたの捨て札または使用済の切札から、消費を支払わずに《付与》カード1枚を使用する。そのカードが《全力》ならば現在のフェイズを終了する。 \n[鬼謀] 切札でない相手の付与札を1枚選ぶ。その上の桜花結晶全てをダストに送る。'}</v>
      </c>
    </row>
    <row r="56" spans="1:20" ht="36" x14ac:dyDescent="0.15">
      <c r="A56" s="4" t="s">
        <v>285</v>
      </c>
      <c r="B56" s="4" t="s">
        <v>275</v>
      </c>
      <c r="E56" s="4" t="s">
        <v>271</v>
      </c>
      <c r="F56" s="4" t="s">
        <v>297</v>
      </c>
      <c r="G56" s="4" t="s">
        <v>19</v>
      </c>
      <c r="H56" s="4" t="s">
        <v>48</v>
      </c>
      <c r="I56" s="4" t="s">
        <v>31</v>
      </c>
      <c r="K56" s="13"/>
      <c r="M56" s="13"/>
      <c r="N56" s="4" t="s">
        <v>78</v>
      </c>
      <c r="O56" s="4" t="s">
        <v>55</v>
      </c>
      <c r="R56" s="5" t="s">
        <v>307</v>
      </c>
      <c r="S56" s="13"/>
      <c r="T56" s="3" t="str">
        <f>", '"&amp;A56&amp;"': {megami: '"&amp;B56&amp;"'"&amp;IF(C56&lt;&gt;"", ", anotherID: '" &amp; C56 &amp; "', replace: '" &amp; D56 &amp; "'", "")&amp;", name: '"&amp;E56&amp;"', ruby: '"&amp;F56&amp;"', baseType: '"&amp;VLOOKUP(G56,Sheet2!$A$1:$B$99,2,FALSE)&amp;"', types: ['"&amp;VLOOKUP(H56,Sheet2!$D$1:$E$99,2,FALSE)&amp;"'"&amp;IF(I56&lt;&gt;"",", '"&amp; VLOOKUP(I56,Sheet2!$D$1:$E$99,2,FALSE) &amp;"'","")&amp;"]"&amp;IF(J56&lt;&gt;"", ", range: '"&amp;J56&amp;"'", "")&amp;IF(L56&lt;&gt;"", ", damage: '"&amp;L56&amp;"'", "")&amp;IF(N56&lt;&gt;"", ", capacity: '"&amp;N56&amp;"'", "")&amp;IF(O56&lt;&gt;"", ", cost: '"&amp;O56&amp;"'", "")&amp;", text: '"&amp;SUBSTITUTE(R56, CHAR(10), "\n")&amp;"'"&amp;IF(P56="○", ", sealable: true", "")&amp;IF(Q56="○", ", removable: true", "")&amp;"}"</f>
        <v>, '07-shinra-o-s-3': {megami: 'shinra', name: '天地反駁', ruby: 'てんちはんぱく', baseType: 'special', types: ['enhance', 'fullpower'], capacity: '5', cost: '2', text: '【展開中】あなたの《攻撃》のオーラへのダメージとライフへのダメージを入れ替える。 \n（ダメージの入れ替えは、ダメージの増減より先に適用される）'}</v>
      </c>
    </row>
    <row r="57" spans="1:20" ht="48" x14ac:dyDescent="0.15">
      <c r="A57" s="4" t="s">
        <v>286</v>
      </c>
      <c r="B57" s="4" t="s">
        <v>275</v>
      </c>
      <c r="E57" s="4" t="s">
        <v>272</v>
      </c>
      <c r="F57" s="4" t="s">
        <v>298</v>
      </c>
      <c r="G57" s="4" t="s">
        <v>19</v>
      </c>
      <c r="H57" s="4" t="s">
        <v>48</v>
      </c>
      <c r="K57" s="13"/>
      <c r="M57" s="13"/>
      <c r="N57" s="4" t="s">
        <v>274</v>
      </c>
      <c r="O57" s="4" t="s">
        <v>274</v>
      </c>
      <c r="R57" s="5" t="s">
        <v>308</v>
      </c>
      <c r="S57" s="13"/>
      <c r="T57" s="3" t="str">
        <f>", '"&amp;A57&amp;"': {megami: '"&amp;B57&amp;"'"&amp;IF(C57&lt;&gt;"", ", anotherID: '" &amp; C57 &amp; "', replace: '" &amp; D57 &amp; "'", "")&amp;", name: '"&amp;E57&amp;"', ruby: '"&amp;F57&amp;"', baseType: '"&amp;VLOOKUP(G57,Sheet2!$A$1:$B$99,2,FALSE)&amp;"', types: ['"&amp;VLOOKUP(H57,Sheet2!$D$1:$E$99,2,FALSE)&amp;"'"&amp;IF(I57&lt;&gt;"",", '"&amp; VLOOKUP(I57,Sheet2!$D$1:$E$99,2,FALSE) &amp;"'","")&amp;"]"&amp;IF(J57&lt;&gt;"", ", range: '"&amp;J57&amp;"'", "")&amp;IF(L57&lt;&gt;"", ", damage: '"&amp;L57&amp;"'", "")&amp;IF(N57&lt;&gt;"", ", capacity: '"&amp;N57&amp;"'", "")&amp;IF(O57&lt;&gt;"", ", cost: '"&amp;O57&amp;"'", "")&amp;", text: '"&amp;SUBSTITUTE(R57, CHAR(10), "\n")&amp;"'"&amp;IF(P57="○", ", sealable: true", "")&amp;IF(Q57="○", ", removable: true", "")&amp;"}"</f>
        <v>, '07-shinra-o-s-4': {megami: 'shinra', name: '森羅判証', ruby: 'しんらばんしょう', baseType: 'special', types: ['enhance'], capacity: '6', cost: '6', text: '【展開時】ダスト→自ライフ：2 \n【展開中】あなたの他の付与札が破棄された時、相手のライフに1ダメージを与える。 \n【破棄時】あなたは敗北する。'}</v>
      </c>
    </row>
    <row r="58" spans="1:20" ht="36" x14ac:dyDescent="0.15">
      <c r="A58" s="4" t="s">
        <v>313</v>
      </c>
      <c r="B58" s="4" t="s">
        <v>324</v>
      </c>
      <c r="E58" s="4" t="s">
        <v>325</v>
      </c>
      <c r="F58" s="4" t="s">
        <v>348</v>
      </c>
      <c r="G58" s="4" t="s">
        <v>7</v>
      </c>
      <c r="H58" s="4" t="s">
        <v>8</v>
      </c>
      <c r="J58" s="4" t="s">
        <v>326</v>
      </c>
      <c r="K58" s="13"/>
      <c r="L58" s="2" t="s">
        <v>349</v>
      </c>
      <c r="M58" s="13"/>
      <c r="R58" s="5" t="s">
        <v>351</v>
      </c>
      <c r="S58" s="13"/>
      <c r="T58" s="3" t="str">
        <f>", '"&amp;A58&amp;"': {megami: '"&amp;B58&amp;"'"&amp;IF(C58&lt;&gt;"", ", anotherID: '" &amp; C58 &amp; "', replace: '" &amp; D58 &amp; "'", "")&amp;", name: '"&amp;E58&amp;"', ruby: '"&amp;F58&amp;"', baseType: '"&amp;VLOOKUP(G58,Sheet2!$A$1:$B$99,2,FALSE)&amp;"', types: ['"&amp;VLOOKUP(H58,Sheet2!$D$1:$E$99,2,FALSE)&amp;"'"&amp;IF(I58&lt;&gt;"",", '"&amp; VLOOKUP(I58,Sheet2!$D$1:$E$99,2,FALSE) &amp;"'","")&amp;"]"&amp;IF(J58&lt;&gt;"", ", range: '"&amp;J58&amp;"'", "")&amp;IF(L58&lt;&gt;"", ", damage: '"&amp;L58&amp;"'", "")&amp;IF(N58&lt;&gt;"", ", capacity: '"&amp;N58&amp;"'", "")&amp;IF(O58&lt;&gt;"", ", cost: '"&amp;O58&amp;"'", "")&amp;", text: '"&amp;SUBSTITUTE(R58, CHAR(10), "\n")&amp;"'"&amp;IF(P58="○", ", sealable: true", "")&amp;IF(Q58="○", ", removable: true", "")&amp;"}"</f>
        <v>, '08-hagane-o-n-1': {megami: 'hagane', name: '遠心撃', ruby: 'えんしんげき', baseType: 'normal', types: ['attack'], range: '2-6', damage: '5/3', text: '遠心 \n【攻撃後】現在のターンがあなたのターンならば、あなたと相手の手札を全て伏せ札にし、あなたの集中力は0になり、現在のフェイズを終了する。'}</v>
      </c>
    </row>
    <row r="59" spans="1:20" ht="24" x14ac:dyDescent="0.15">
      <c r="A59" s="4" t="s">
        <v>314</v>
      </c>
      <c r="B59" s="4" t="s">
        <v>324</v>
      </c>
      <c r="E59" s="4" t="s">
        <v>327</v>
      </c>
      <c r="F59" s="4" t="s">
        <v>347</v>
      </c>
      <c r="G59" s="4" t="s">
        <v>7</v>
      </c>
      <c r="H59" s="4" t="s">
        <v>8</v>
      </c>
      <c r="J59" s="4" t="s">
        <v>328</v>
      </c>
      <c r="K59" s="13"/>
      <c r="L59" s="2" t="s">
        <v>300</v>
      </c>
      <c r="M59" s="13"/>
      <c r="R59" s="5" t="s">
        <v>352</v>
      </c>
      <c r="S59" s="13"/>
      <c r="T59" s="3" t="str">
        <f>", '"&amp;A59&amp;"': {megami: '"&amp;B59&amp;"'"&amp;IF(C59&lt;&gt;"", ", anotherID: '" &amp; C59 &amp; "', replace: '" &amp; D59 &amp; "'", "")&amp;", name: '"&amp;E59&amp;"', ruby: '"&amp;F59&amp;"', baseType: '"&amp;VLOOKUP(G59,Sheet2!$A$1:$B$99,2,FALSE)&amp;"', types: ['"&amp;VLOOKUP(H59,Sheet2!$D$1:$E$99,2,FALSE)&amp;"'"&amp;IF(I59&lt;&gt;"",", '"&amp; VLOOKUP(I59,Sheet2!$D$1:$E$99,2,FALSE) &amp;"'","")&amp;"]"&amp;IF(J59&lt;&gt;"", ", range: '"&amp;J59&amp;"'", "")&amp;IF(L59&lt;&gt;"", ", damage: '"&amp;L59&amp;"'", "")&amp;IF(N59&lt;&gt;"", ", capacity: '"&amp;N59&amp;"'", "")&amp;IF(O59&lt;&gt;"", ", cost: '"&amp;O59&amp;"'", "")&amp;", text: '"&amp;SUBSTITUTE(R59, CHAR(10), "\n")&amp;"'"&amp;IF(P59="○", ", sealable: true", "")&amp;IF(Q59="○", ", removable: true", "")&amp;"}"</f>
        <v>, '08-hagane-o-n-2': {megami: 'hagane', name: '砂風塵', ruby: 'さふうじん', baseType: 'normal', types: ['attack'], range: '0-6', damage: '1/-', text: '【攻撃後】現在の間合がターン開始時の間合から2以上変化しているならば、相手の手札を1枚無作為に選び、それを捨て札にする。'}</v>
      </c>
    </row>
    <row r="60" spans="1:20" ht="24" x14ac:dyDescent="0.15">
      <c r="A60" s="4" t="s">
        <v>315</v>
      </c>
      <c r="B60" s="4" t="s">
        <v>324</v>
      </c>
      <c r="E60" s="4" t="s">
        <v>329</v>
      </c>
      <c r="F60" s="4" t="s">
        <v>346</v>
      </c>
      <c r="G60" s="4" t="s">
        <v>7</v>
      </c>
      <c r="H60" s="4" t="s">
        <v>8</v>
      </c>
      <c r="I60" s="4" t="s">
        <v>31</v>
      </c>
      <c r="J60" s="4" t="s">
        <v>162</v>
      </c>
      <c r="K60" s="13"/>
      <c r="L60" s="2" t="s">
        <v>299</v>
      </c>
      <c r="M60" s="13"/>
      <c r="R60" s="5" t="s">
        <v>353</v>
      </c>
      <c r="S60" s="13"/>
      <c r="T60" s="3" t="str">
        <f>", '"&amp;A60&amp;"': {megami: '"&amp;B60&amp;"'"&amp;IF(C60&lt;&gt;"", ", anotherID: '" &amp; C60 &amp; "', replace: '" &amp; D60 &amp; "'", "")&amp;", name: '"&amp;E60&amp;"', ruby: '"&amp;F60&amp;"', baseType: '"&amp;VLOOKUP(G60,Sheet2!$A$1:$B$99,2,FALSE)&amp;"', types: ['"&amp;VLOOKUP(H60,Sheet2!$D$1:$E$99,2,FALSE)&amp;"'"&amp;IF(I60&lt;&gt;"",", '"&amp; VLOOKUP(I60,Sheet2!$D$1:$E$99,2,FALSE) &amp;"'","")&amp;"]"&amp;IF(J60&lt;&gt;"", ", range: '"&amp;J60&amp;"'", "")&amp;IF(L60&lt;&gt;"", ", damage: '"&amp;L60&amp;"'", "")&amp;IF(N60&lt;&gt;"", ", capacity: '"&amp;N60&amp;"'", "")&amp;IF(O60&lt;&gt;"", ", cost: '"&amp;O60&amp;"'", "")&amp;", text: '"&amp;SUBSTITUTE(R60, CHAR(10), "\n")&amp;"'"&amp;IF(P60="○", ", sealable: true", "")&amp;IF(Q60="○", ", removable: true", "")&amp;"}"</f>
        <v>, '08-hagane-o-n-3': {megami: 'hagane', name: '大地砕き', ruby: 'だいちくだき', baseType: 'normal', types: ['attack', 'fullpower'], range: '0-3', damage: '2/-', text: '対応不可 \n【攻撃後】相手の集中力は0になり、相手を畏縮させる。'}</v>
      </c>
    </row>
    <row r="61" spans="1:20" x14ac:dyDescent="0.15">
      <c r="A61" s="4" t="s">
        <v>316</v>
      </c>
      <c r="B61" s="4" t="s">
        <v>324</v>
      </c>
      <c r="E61" s="4" t="s">
        <v>330</v>
      </c>
      <c r="F61" s="4" t="s">
        <v>345</v>
      </c>
      <c r="G61" s="4" t="s">
        <v>7</v>
      </c>
      <c r="H61" s="4" t="s">
        <v>23</v>
      </c>
      <c r="K61" s="13"/>
      <c r="M61" s="13"/>
      <c r="R61" s="5" t="s">
        <v>354</v>
      </c>
      <c r="S61" s="13"/>
      <c r="T61" s="3" t="str">
        <f>", '"&amp;A61&amp;"': {megami: '"&amp;B61&amp;"'"&amp;IF(C61&lt;&gt;"", ", anotherID: '" &amp; C61 &amp; "', replace: '" &amp; D61 &amp; "'", "")&amp;", name: '"&amp;E61&amp;"', ruby: '"&amp;F61&amp;"', baseType: '"&amp;VLOOKUP(G61,Sheet2!$A$1:$B$99,2,FALSE)&amp;"', types: ['"&amp;VLOOKUP(H61,Sheet2!$D$1:$E$99,2,FALSE)&amp;"'"&amp;IF(I61&lt;&gt;"",", '"&amp; VLOOKUP(I61,Sheet2!$D$1:$E$99,2,FALSE) &amp;"'","")&amp;"]"&amp;IF(J61&lt;&gt;"", ", range: '"&amp;J61&amp;"'", "")&amp;IF(L61&lt;&gt;"", ", damage: '"&amp;L61&amp;"'", "")&amp;IF(N61&lt;&gt;"", ", capacity: '"&amp;N61&amp;"'", "")&amp;IF(O61&lt;&gt;"", ", cost: '"&amp;O61&amp;"'", "")&amp;", text: '"&amp;SUBSTITUTE(R61, CHAR(10), "\n")&amp;"'"&amp;IF(P61="○", ", sealable: true", "")&amp;IF(Q61="○", ", removable: true", "")&amp;"}"</f>
        <v>, '08-hagane-o-n-4': {megami: 'hagane', name: '超反発', ruby: 'ちょうはんぱつ', baseType: 'normal', types: ['action'], text: '現在の間合が4以下ならば、相フレア→間合：1'}</v>
      </c>
    </row>
    <row r="62" spans="1:20" ht="24" x14ac:dyDescent="0.15">
      <c r="A62" s="4" t="s">
        <v>317</v>
      </c>
      <c r="B62" s="4" t="s">
        <v>324</v>
      </c>
      <c r="E62" s="4" t="s">
        <v>331</v>
      </c>
      <c r="F62" s="4" t="s">
        <v>343</v>
      </c>
      <c r="G62" s="4" t="s">
        <v>7</v>
      </c>
      <c r="H62" s="4" t="s">
        <v>23</v>
      </c>
      <c r="K62" s="13"/>
      <c r="M62" s="13"/>
      <c r="R62" s="5" t="s">
        <v>355</v>
      </c>
      <c r="S62" s="13"/>
      <c r="T62" s="3" t="str">
        <f>", '"&amp;A62&amp;"': {megami: '"&amp;B62&amp;"'"&amp;IF(C62&lt;&gt;"", ", anotherID: '" &amp; C62 &amp; "', replace: '" &amp; D62 &amp; "'", "")&amp;", name: '"&amp;E62&amp;"', ruby: '"&amp;F62&amp;"', baseType: '"&amp;VLOOKUP(G62,Sheet2!$A$1:$B$99,2,FALSE)&amp;"', types: ['"&amp;VLOOKUP(H62,Sheet2!$D$1:$E$99,2,FALSE)&amp;"'"&amp;IF(I62&lt;&gt;"",", '"&amp; VLOOKUP(I62,Sheet2!$D$1:$E$99,2,FALSE) &amp;"'","")&amp;"]"&amp;IF(J62&lt;&gt;"", ", range: '"&amp;J62&amp;"'", "")&amp;IF(L62&lt;&gt;"", ", damage: '"&amp;L62&amp;"'", "")&amp;IF(N62&lt;&gt;"", ", capacity: '"&amp;N62&amp;"'", "")&amp;IF(O62&lt;&gt;"", ", cost: '"&amp;O62&amp;"'", "")&amp;", text: '"&amp;SUBSTITUTE(R62, CHAR(10), "\n")&amp;"'"&amp;IF(P62="○", ", sealable: true", "")&amp;IF(Q62="○", ", removable: true", "")&amp;"}"</f>
        <v>, '08-hagane-o-n-5': {megami: 'hagane', name: '円舞錬', ruby: 'えんぶれん', baseType: 'normal', types: ['action'], text: '遠心 \n相手のフレアが3以上ならば、相フレア→自オーラ：2'}</v>
      </c>
    </row>
    <row r="63" spans="1:20" ht="60" x14ac:dyDescent="0.15">
      <c r="A63" s="4" t="s">
        <v>318</v>
      </c>
      <c r="B63" s="4" t="s">
        <v>324</v>
      </c>
      <c r="E63" s="4" t="s">
        <v>332</v>
      </c>
      <c r="F63" s="4" t="s">
        <v>344</v>
      </c>
      <c r="G63" s="4" t="s">
        <v>7</v>
      </c>
      <c r="H63" s="4" t="s">
        <v>23</v>
      </c>
      <c r="K63" s="13"/>
      <c r="M63" s="13"/>
      <c r="R63" s="5" t="s">
        <v>356</v>
      </c>
      <c r="S63" s="13"/>
      <c r="T63" s="3" t="str">
        <f>", '"&amp;A63&amp;"': {megami: '"&amp;B63&amp;"'"&amp;IF(C63&lt;&gt;"", ", anotherID: '" &amp; C63 &amp; "', replace: '" &amp; D63 &amp; "'", "")&amp;", name: '"&amp;E63&amp;"', ruby: '"&amp;F63&amp;"', baseType: '"&amp;VLOOKUP(G63,Sheet2!$A$1:$B$99,2,FALSE)&amp;"', types: ['"&amp;VLOOKUP(H63,Sheet2!$D$1:$E$99,2,FALSE)&amp;"'"&amp;IF(I63&lt;&gt;"",", '"&amp; VLOOKUP(I63,Sheet2!$D$1:$E$99,2,FALSE) &amp;"'","")&amp;"]"&amp;IF(J63&lt;&gt;"", ", range: '"&amp;J63&amp;"'", "")&amp;IF(L63&lt;&gt;"", ", damage: '"&amp;L63&amp;"'", "")&amp;IF(N63&lt;&gt;"", ", capacity: '"&amp;N63&amp;"'", "")&amp;IF(O63&lt;&gt;"", ", cost: '"&amp;O63&amp;"'", "")&amp;", text: '"&amp;SUBSTITUTE(R63, CHAR(10), "\n")&amp;"'"&amp;IF(P63="○", ", sealable: true", "")&amp;IF(Q63="○", ", removable: true", "")&amp;"}"</f>
        <v>, '08-hagane-o-n-6': {megami: 'hagane', name: '鐘鳴らし', ruby: 'かねならし', baseType: 'normal', types: ['action'], text: '遠心 \n以下から１つを選ぶ。\n・このターンにあなたが次に行う《攻撃》は対応不可を得る。\n・このターンにあなたが次に行う《攻撃》はオーラへのダメージが3以上ならば+0/+1、そうでないならば+2/+0となる。'}</v>
      </c>
    </row>
    <row r="64" spans="1:20" ht="24" x14ac:dyDescent="0.15">
      <c r="A64" s="4" t="s">
        <v>319</v>
      </c>
      <c r="B64" s="4" t="s">
        <v>324</v>
      </c>
      <c r="E64" s="4" t="s">
        <v>333</v>
      </c>
      <c r="F64" s="4" t="s">
        <v>342</v>
      </c>
      <c r="G64" s="4" t="s">
        <v>7</v>
      </c>
      <c r="H64" s="4" t="s">
        <v>48</v>
      </c>
      <c r="K64" s="13"/>
      <c r="M64" s="13"/>
      <c r="N64" s="4" t="s">
        <v>90</v>
      </c>
      <c r="R64" s="5" t="s">
        <v>357</v>
      </c>
      <c r="S64" s="13"/>
      <c r="T64" s="3" t="str">
        <f>", '"&amp;A64&amp;"': {megami: '"&amp;B64&amp;"'"&amp;IF(C64&lt;&gt;"", ", anotherID: '" &amp; C64 &amp; "', replace: '" &amp; D64 &amp; "'", "")&amp;", name: '"&amp;E64&amp;"', ruby: '"&amp;F64&amp;"', baseType: '"&amp;VLOOKUP(G64,Sheet2!$A$1:$B$99,2,FALSE)&amp;"', types: ['"&amp;VLOOKUP(H64,Sheet2!$D$1:$E$99,2,FALSE)&amp;"'"&amp;IF(I64&lt;&gt;"",", '"&amp; VLOOKUP(I64,Sheet2!$D$1:$E$99,2,FALSE) &amp;"'","")&amp;"]"&amp;IF(J64&lt;&gt;"", ", range: '"&amp;J64&amp;"'", "")&amp;IF(L64&lt;&gt;"", ", damage: '"&amp;L64&amp;"'", "")&amp;IF(N64&lt;&gt;"", ", capacity: '"&amp;N64&amp;"'", "")&amp;IF(O64&lt;&gt;"", ", cost: '"&amp;O64&amp;"'", "")&amp;", text: '"&amp;SUBSTITUTE(R64, CHAR(10), "\n")&amp;"'"&amp;IF(P64="○", ", sealable: true", "")&amp;IF(Q64="○", ", removable: true", "")&amp;"}"</f>
        <v>, '08-hagane-o-n-7': {megami: 'hagane', name: '引力場', ruby: 'いんりょくば', baseType: 'normal', types: ['enhance'], capacity: '4', text: '【展開時】間合→ダスト：1 \n【展開中】達人の間合は1小さくなる。'}</v>
      </c>
    </row>
    <row r="65" spans="1:20" ht="36" x14ac:dyDescent="0.15">
      <c r="A65" s="4" t="s">
        <v>320</v>
      </c>
      <c r="B65" s="4" t="s">
        <v>324</v>
      </c>
      <c r="E65" s="4" t="s">
        <v>334</v>
      </c>
      <c r="F65" s="4" t="s">
        <v>341</v>
      </c>
      <c r="G65" s="4" t="s">
        <v>19</v>
      </c>
      <c r="H65" s="4" t="s">
        <v>8</v>
      </c>
      <c r="J65" s="4" t="s">
        <v>51</v>
      </c>
      <c r="K65" s="13"/>
      <c r="L65" s="2" t="s">
        <v>350</v>
      </c>
      <c r="M65" s="13"/>
      <c r="O65" s="4" t="s">
        <v>78</v>
      </c>
      <c r="R65" s="5" t="s">
        <v>358</v>
      </c>
      <c r="S65" s="13"/>
      <c r="T65" s="3" t="str">
        <f>", '"&amp;A65&amp;"': {megami: '"&amp;B65&amp;"'"&amp;IF(C65&lt;&gt;"", ", anotherID: '" &amp; C65 &amp; "', replace: '" &amp; D65 &amp; "'", "")&amp;", name: '"&amp;E65&amp;"', ruby: '"&amp;F65&amp;"', baseType: '"&amp;VLOOKUP(G65,Sheet2!$A$1:$B$99,2,FALSE)&amp;"', types: ['"&amp;VLOOKUP(H65,Sheet2!$D$1:$E$99,2,FALSE)&amp;"'"&amp;IF(I65&lt;&gt;"",", '"&amp; VLOOKUP(I65,Sheet2!$D$1:$E$99,2,FALSE) &amp;"'","")&amp;"]"&amp;IF(J65&lt;&gt;"", ", range: '"&amp;J65&amp;"'", "")&amp;IF(L65&lt;&gt;"", ", damage: '"&amp;L65&amp;"'", "")&amp;IF(N65&lt;&gt;"", ", capacity: '"&amp;N65&amp;"'", "")&amp;IF(O65&lt;&gt;"", ", cost: '"&amp;O65&amp;"'", "")&amp;", text: '"&amp;SUBSTITUTE(R65, CHAR(10), "\n")&amp;"'"&amp;IF(P65="○", ", sealable: true", "")&amp;IF(Q65="○", ", removable: true", "")&amp;"}"</f>
        <v>, '08-hagane-o-s-1': {megami: 'hagane', name: '大天空クラッシュ', ruby: 'だいてんくうクラッシュ', baseType: 'special', types: ['attack'], range: '0-10', damage: 'X/Y', cost: '5', text: '超克 \n【常時】Xは現在の間合がターン開始時の間合からどれだけ変化しているかに等しい。YはXの半分(切り上げ)に等しい。'}</v>
      </c>
    </row>
    <row r="66" spans="1:20" x14ac:dyDescent="0.15">
      <c r="A66" s="4" t="s">
        <v>321</v>
      </c>
      <c r="B66" s="4" t="s">
        <v>324</v>
      </c>
      <c r="E66" s="4" t="s">
        <v>335</v>
      </c>
      <c r="F66" s="4" t="s">
        <v>338</v>
      </c>
      <c r="G66" s="4" t="s">
        <v>19</v>
      </c>
      <c r="H66" s="4" t="s">
        <v>23</v>
      </c>
      <c r="K66" s="13"/>
      <c r="M66" s="13"/>
      <c r="O66" s="4" t="s">
        <v>55</v>
      </c>
      <c r="R66" s="5" t="s">
        <v>359</v>
      </c>
      <c r="S66" s="13"/>
      <c r="T66" s="3" t="str">
        <f>", '"&amp;A66&amp;"': {megami: '"&amp;B66&amp;"'"&amp;IF(C66&lt;&gt;"", ", anotherID: '" &amp; C66 &amp; "', replace: '" &amp; D66 &amp; "'", "")&amp;", name: '"&amp;E66&amp;"', ruby: '"&amp;F66&amp;"', baseType: '"&amp;VLOOKUP(G66,Sheet2!$A$1:$B$99,2,FALSE)&amp;"', types: ['"&amp;VLOOKUP(H66,Sheet2!$D$1:$E$99,2,FALSE)&amp;"'"&amp;IF(I66&lt;&gt;"",", '"&amp; VLOOKUP(I66,Sheet2!$D$1:$E$99,2,FALSE) &amp;"'","")&amp;"]"&amp;IF(J66&lt;&gt;"", ", range: '"&amp;J66&amp;"'", "")&amp;IF(L66&lt;&gt;"", ", damage: '"&amp;L66&amp;"'", "")&amp;IF(N66&lt;&gt;"", ", capacity: '"&amp;N66&amp;"'", "")&amp;IF(O66&lt;&gt;"", ", cost: '"&amp;O66&amp;"'", "")&amp;", text: '"&amp;SUBSTITUTE(R66, CHAR(10), "\n")&amp;"'"&amp;IF(P66="○", ", sealable: true", "")&amp;IF(Q66="○", ", removable: true", "")&amp;"}"</f>
        <v>, '08-hagane-o-s-2': {megami: 'hagane', name: '大破鐘メガロベル', ruby: 'だいはがねメガロベル', baseType: 'special', types: ['action'], cost: '2', text: 'あなたの他の切札が全て使用済ならば、ダスト→自ライフ：2'}</v>
      </c>
    </row>
    <row r="67" spans="1:20" ht="48" x14ac:dyDescent="0.15">
      <c r="A67" s="4" t="s">
        <v>322</v>
      </c>
      <c r="B67" s="4" t="s">
        <v>324</v>
      </c>
      <c r="E67" s="4" t="s">
        <v>336</v>
      </c>
      <c r="F67" s="4" t="s">
        <v>339</v>
      </c>
      <c r="G67" s="4" t="s">
        <v>19</v>
      </c>
      <c r="H67" s="4" t="s">
        <v>23</v>
      </c>
      <c r="K67" s="13"/>
      <c r="M67" s="13"/>
      <c r="O67" s="4" t="s">
        <v>78</v>
      </c>
      <c r="R67" s="5" t="s">
        <v>398</v>
      </c>
      <c r="S67" s="13"/>
      <c r="T67" s="3" t="str">
        <f>", '"&amp;A67&amp;"': {megami: '"&amp;B67&amp;"'"&amp;IF(C67&lt;&gt;"", ", anotherID: '" &amp; C67 &amp; "', replace: '" &amp; D67 &amp; "'", "")&amp;", name: '"&amp;E67&amp;"', ruby: '"&amp;F67&amp;"', baseType: '"&amp;VLOOKUP(G67,Sheet2!$A$1:$B$99,2,FALSE)&amp;"', types: ['"&amp;VLOOKUP(H67,Sheet2!$D$1:$E$99,2,FALSE)&amp;"'"&amp;IF(I67&lt;&gt;"",", '"&amp; VLOOKUP(I67,Sheet2!$D$1:$E$99,2,FALSE) &amp;"'","")&amp;"]"&amp;IF(J67&lt;&gt;"", ", range: '"&amp;J67&amp;"'", "")&amp;IF(L67&lt;&gt;"", ", damage: '"&amp;L67&amp;"'", "")&amp;IF(N67&lt;&gt;"", ", capacity: '"&amp;N67&amp;"'", "")&amp;IF(O67&lt;&gt;"", ", cost: '"&amp;O67&amp;"'", "")&amp;", text: '"&amp;SUBSTITUTE(R67, CHAR(10), "\n")&amp;"'"&amp;IF(P67="○", ", sealable: true", "")&amp;IF(Q67="○", ", removable: true", "")&amp;"}"</f>
        <v>, '08-hagane-o-s-3': {megami: 'hagane', name: '大重力アトラクト', ruby: 'だいじゅうりょくアトラクト', baseType: 'special', types: ['action'], cost: '5', text: '間合→自フレア：3 \n----\n【再起】このターンにあなたが遠心を持つカードを使用しており、このカードを使用していない。'}</v>
      </c>
    </row>
    <row r="68" spans="1:20" ht="36" x14ac:dyDescent="0.15">
      <c r="A68" s="4" t="s">
        <v>323</v>
      </c>
      <c r="B68" s="4" t="s">
        <v>324</v>
      </c>
      <c r="E68" s="4" t="s">
        <v>337</v>
      </c>
      <c r="F68" s="4" t="s">
        <v>340</v>
      </c>
      <c r="G68" s="4" t="s">
        <v>19</v>
      </c>
      <c r="H68" s="4" t="s">
        <v>23</v>
      </c>
      <c r="K68" s="13"/>
      <c r="M68" s="13"/>
      <c r="O68" s="4" t="s">
        <v>90</v>
      </c>
      <c r="R68" s="5" t="s">
        <v>361</v>
      </c>
      <c r="S68" s="13"/>
      <c r="T68" s="3" t="str">
        <f>", '"&amp;A68&amp;"': {megami: '"&amp;B68&amp;"'"&amp;IF(C68&lt;&gt;"", ", anotherID: '" &amp; C68 &amp; "', replace: '" &amp; D68 &amp; "'", "")&amp;", name: '"&amp;E68&amp;"', ruby: '"&amp;F68&amp;"', baseType: '"&amp;VLOOKUP(G68,Sheet2!$A$1:$B$99,2,FALSE)&amp;"', types: ['"&amp;VLOOKUP(H68,Sheet2!$D$1:$E$99,2,FALSE)&amp;"'"&amp;IF(I68&lt;&gt;"",", '"&amp; VLOOKUP(I68,Sheet2!$D$1:$E$99,2,FALSE) &amp;"'","")&amp;"]"&amp;IF(J68&lt;&gt;"", ", range: '"&amp;J68&amp;"'", "")&amp;IF(L68&lt;&gt;"", ", damage: '"&amp;L68&amp;"'", "")&amp;IF(N68&lt;&gt;"", ", capacity: '"&amp;N68&amp;"'", "")&amp;IF(O68&lt;&gt;"", ", cost: '"&amp;O68&amp;"'", "")&amp;", text: '"&amp;SUBSTITUTE(R68, CHAR(10), "\n")&amp;"'"&amp;IF(P68="○", ", sealable: true", "")&amp;IF(Q68="○", ", removable: true", "")&amp;"}"</f>
        <v>, '08-hagane-o-s-4': {megami: 'hagane', name: '大山脈リスペクト', ruby: 'だいさんみゃくリスペクト', baseType: 'special', types: ['action'], cost: '4', text: '遠心 \nあなたの捨て札にある異なる《全力》でないカードを2枚まで選び、任意の順番で使用する。'}</v>
      </c>
    </row>
    <row r="69" spans="1:20" x14ac:dyDescent="0.15">
      <c r="A69" s="4" t="s">
        <v>148</v>
      </c>
      <c r="B69" s="4" t="s">
        <v>153</v>
      </c>
      <c r="E69" s="4" t="s">
        <v>158</v>
      </c>
      <c r="F69" s="4" t="s">
        <v>177</v>
      </c>
      <c r="G69" s="4" t="s">
        <v>7</v>
      </c>
      <c r="H69" s="4" t="s">
        <v>8</v>
      </c>
      <c r="J69" s="4" t="s">
        <v>174</v>
      </c>
      <c r="K69" s="13"/>
      <c r="L69" s="2" t="s">
        <v>128</v>
      </c>
      <c r="M69" s="13"/>
      <c r="S69" s="13"/>
      <c r="T69" s="3" t="str">
        <f>", '"&amp;A69&amp;"': {megami: '"&amp;B69&amp;"'"&amp;IF(C69&lt;&gt;"", ", anotherID: '" &amp; C69 &amp; "', replace: '" &amp; D69 &amp; "'", "")&amp;", name: '"&amp;E69&amp;"', ruby: '"&amp;F69&amp;"', baseType: '"&amp;VLOOKUP(G69,Sheet2!$A$1:$B$99,2,FALSE)&amp;"', types: ['"&amp;VLOOKUP(H69,Sheet2!$D$1:$E$99,2,FALSE)&amp;"'"&amp;IF(I69&lt;&gt;"",", '"&amp; VLOOKUP(I69,Sheet2!$D$1:$E$99,2,FALSE) &amp;"'","")&amp;"]"&amp;IF(J69&lt;&gt;"", ", range: '"&amp;J69&amp;"'", "")&amp;IF(L69&lt;&gt;"", ", damage: '"&amp;L69&amp;"'", "")&amp;IF(N69&lt;&gt;"", ", capacity: '"&amp;N69&amp;"'", "")&amp;IF(O69&lt;&gt;"", ", cost: '"&amp;O69&amp;"'", "")&amp;", text: '"&amp;SUBSTITUTE(R69, CHAR(10), "\n")&amp;"'"&amp;IF(P69="○", ", sealable: true", "")&amp;IF(Q69="○", ", removable: true", "")&amp;"}"</f>
        <v>, '09-chikage-o-n-1': {megami: 'chikage', name: '飛苦無', ruby: 'とびくない', baseType: 'normal', types: ['attack'], range: '4-5', damage: '2/2', text: ''}</v>
      </c>
    </row>
    <row r="70" spans="1:20" x14ac:dyDescent="0.15">
      <c r="A70" s="4" t="s">
        <v>142</v>
      </c>
      <c r="B70" s="4" t="s">
        <v>153</v>
      </c>
      <c r="E70" s="4" t="s">
        <v>159</v>
      </c>
      <c r="F70" s="4" t="s">
        <v>178</v>
      </c>
      <c r="G70" s="4" t="s">
        <v>7</v>
      </c>
      <c r="H70" s="4" t="s">
        <v>8</v>
      </c>
      <c r="J70" s="4" t="s">
        <v>90</v>
      </c>
      <c r="K70" s="13"/>
      <c r="L70" s="2" t="s">
        <v>82</v>
      </c>
      <c r="M70" s="13"/>
      <c r="R70" s="4" t="s">
        <v>199</v>
      </c>
      <c r="S70" s="13"/>
      <c r="T70" s="3" t="str">
        <f>", '"&amp;A70&amp;"': {megami: '"&amp;B70&amp;"'"&amp;IF(C70&lt;&gt;"", ", anotherID: '" &amp; C70 &amp; "', replace: '" &amp; D70 &amp; "'", "")&amp;", name: '"&amp;E70&amp;"', ruby: '"&amp;F70&amp;"', baseType: '"&amp;VLOOKUP(G70,Sheet2!$A$1:$B$99,2,FALSE)&amp;"', types: ['"&amp;VLOOKUP(H70,Sheet2!$D$1:$E$99,2,FALSE)&amp;"'"&amp;IF(I70&lt;&gt;"",", '"&amp; VLOOKUP(I70,Sheet2!$D$1:$E$99,2,FALSE) &amp;"'","")&amp;"]"&amp;IF(J70&lt;&gt;"", ", range: '"&amp;J70&amp;"'", "")&amp;IF(L70&lt;&gt;"", ", damage: '"&amp;L70&amp;"'", "")&amp;IF(N70&lt;&gt;"", ", capacity: '"&amp;N70&amp;"'", "")&amp;IF(O70&lt;&gt;"", ", cost: '"&amp;O70&amp;"'", "")&amp;", text: '"&amp;SUBSTITUTE(R70, CHAR(10), "\n")&amp;"'"&amp;IF(P70="○", ", sealable: true", "")&amp;IF(Q70="○", ", removable: true", "")&amp;"}"</f>
        <v>, '09-chikage-o-n-2': {megami: 'chikage', name: '毒針', ruby: 'どくばり', baseType: 'normal', types: ['attack'], range: '4', damage: '1/1', text: '【攻撃後】毒袋から「麻痺毒」「幻覚毒」「弛緩毒」のいずれか1枚を選び、そのカードを相手の山札の一番上に置く。'}</v>
      </c>
    </row>
    <row r="71" spans="1:20" ht="24" x14ac:dyDescent="0.15">
      <c r="A71" s="4" t="s">
        <v>143</v>
      </c>
      <c r="B71" s="4" t="s">
        <v>153</v>
      </c>
      <c r="E71" s="4" t="s">
        <v>160</v>
      </c>
      <c r="F71" s="4" t="s">
        <v>179</v>
      </c>
      <c r="G71" s="4" t="s">
        <v>7</v>
      </c>
      <c r="H71" s="4" t="s">
        <v>8</v>
      </c>
      <c r="I71" s="4" t="s">
        <v>28</v>
      </c>
      <c r="J71" s="4" t="s">
        <v>175</v>
      </c>
      <c r="K71" s="13"/>
      <c r="L71" s="2" t="s">
        <v>194</v>
      </c>
      <c r="M71" s="13"/>
      <c r="R71" s="5" t="s">
        <v>200</v>
      </c>
      <c r="S71" s="13"/>
      <c r="T71" s="3" t="str">
        <f>", '"&amp;A71&amp;"': {megami: '"&amp;B71&amp;"'"&amp;IF(C71&lt;&gt;"", ", anotherID: '" &amp; C71 &amp; "', replace: '" &amp; D71 &amp; "'", "")&amp;", name: '"&amp;E71&amp;"', ruby: '"&amp;F71&amp;"', baseType: '"&amp;VLOOKUP(G71,Sheet2!$A$1:$B$99,2,FALSE)&amp;"', types: ['"&amp;VLOOKUP(H71,Sheet2!$D$1:$E$99,2,FALSE)&amp;"'"&amp;IF(I71&lt;&gt;"",", '"&amp; VLOOKUP(I71,Sheet2!$D$1:$E$99,2,FALSE) &amp;"'","")&amp;"]"&amp;IF(J71&lt;&gt;"", ", range: '"&amp;J71&amp;"'", "")&amp;IF(L71&lt;&gt;"", ", damage: '"&amp;L71&amp;"'", "")&amp;IF(N71&lt;&gt;"", ", capacity: '"&amp;N71&amp;"'", "")&amp;IF(O71&lt;&gt;"", ", cost: '"&amp;O71&amp;"'", "")&amp;", text: '"&amp;SUBSTITUTE(R71, CHAR(10), "\n")&amp;"'"&amp;IF(P71="○", ", sealable: true", "")&amp;IF(Q71="○", ", removable: true", "")&amp;"}"</f>
        <v>, '09-chikage-o-n-3': {megami: 'chikage', name: '遁術', ruby: 'とんじゅつ', baseType: 'normal', types: ['attack', 'reaction'], range: '1-3', damage: '1/-', text: '【攻撃後】自オーラ→間合：2 \n【攻撃後】このターン中、全てのプレイヤーは基本動作《前進》を行えない。'}</v>
      </c>
    </row>
    <row r="72" spans="1:20" x14ac:dyDescent="0.15">
      <c r="A72" s="4" t="s">
        <v>144</v>
      </c>
      <c r="B72" s="4" t="s">
        <v>153</v>
      </c>
      <c r="E72" s="4" t="s">
        <v>161</v>
      </c>
      <c r="F72" s="4" t="s">
        <v>180</v>
      </c>
      <c r="G72" s="4" t="s">
        <v>7</v>
      </c>
      <c r="H72" s="4" t="s">
        <v>8</v>
      </c>
      <c r="I72" s="4" t="s">
        <v>31</v>
      </c>
      <c r="J72" s="4" t="s">
        <v>162</v>
      </c>
      <c r="K72" s="13"/>
      <c r="L72" s="2" t="s">
        <v>195</v>
      </c>
      <c r="M72" s="13"/>
      <c r="R72" s="4" t="s">
        <v>201</v>
      </c>
      <c r="S72" s="13"/>
      <c r="T72" s="3" t="str">
        <f>", '"&amp;A72&amp;"': {megami: '"&amp;B72&amp;"'"&amp;IF(C72&lt;&gt;"", ", anotherID: '" &amp; C72 &amp; "', replace: '" &amp; D72 &amp; "'", "")&amp;", name: '"&amp;E72&amp;"', ruby: '"&amp;F72&amp;"', baseType: '"&amp;VLOOKUP(G72,Sheet2!$A$1:$B$99,2,FALSE)&amp;"', types: ['"&amp;VLOOKUP(H72,Sheet2!$D$1:$E$99,2,FALSE)&amp;"'"&amp;IF(I72&lt;&gt;"",", '"&amp; VLOOKUP(I72,Sheet2!$D$1:$E$99,2,FALSE) &amp;"'","")&amp;"]"&amp;IF(J72&lt;&gt;"", ", range: '"&amp;J72&amp;"'", "")&amp;IF(L72&lt;&gt;"", ", damage: '"&amp;L72&amp;"'", "")&amp;IF(N72&lt;&gt;"", ", capacity: '"&amp;N72&amp;"'", "")&amp;IF(O72&lt;&gt;"", ", cost: '"&amp;O72&amp;"'", "")&amp;", text: '"&amp;SUBSTITUTE(R72, CHAR(10), "\n")&amp;"'"&amp;IF(P72="○", ", sealable: true", "")&amp;IF(Q72="○", ", removable: true", "")&amp;"}"</f>
        <v>, '09-chikage-o-n-4': {megami: 'chikage', name: '首切り', ruby: 'くびきり', baseType: 'normal', types: ['attack', 'fullpower'], range: '0-3', damage: '2/3', text: '【攻撃後】相手の手札が2枚以上あるならば、相手は手札を1枚捨て札にする。'}</v>
      </c>
    </row>
    <row r="73" spans="1:20" x14ac:dyDescent="0.15">
      <c r="A73" s="4" t="s">
        <v>145</v>
      </c>
      <c r="B73" s="4" t="s">
        <v>153</v>
      </c>
      <c r="E73" s="4" t="s">
        <v>163</v>
      </c>
      <c r="F73" s="4" t="s">
        <v>181</v>
      </c>
      <c r="G73" s="4" t="s">
        <v>7</v>
      </c>
      <c r="H73" s="4" t="s">
        <v>23</v>
      </c>
      <c r="K73" s="13"/>
      <c r="M73" s="13"/>
      <c r="R73" s="4" t="s">
        <v>202</v>
      </c>
      <c r="S73" s="13"/>
      <c r="T73" s="3" t="str">
        <f>", '"&amp;A73&amp;"': {megami: '"&amp;B73&amp;"'"&amp;IF(C73&lt;&gt;"", ", anotherID: '" &amp; C73 &amp; "', replace: '" &amp; D73 &amp; "'", "")&amp;", name: '"&amp;E73&amp;"', ruby: '"&amp;F73&amp;"', baseType: '"&amp;VLOOKUP(G73,Sheet2!$A$1:$B$99,2,FALSE)&amp;"', types: ['"&amp;VLOOKUP(H73,Sheet2!$D$1:$E$99,2,FALSE)&amp;"'"&amp;IF(I73&lt;&gt;"",", '"&amp; VLOOKUP(I73,Sheet2!$D$1:$E$99,2,FALSE) &amp;"'","")&amp;"]"&amp;IF(J73&lt;&gt;"", ", range: '"&amp;J73&amp;"'", "")&amp;IF(L73&lt;&gt;"", ", damage: '"&amp;L73&amp;"'", "")&amp;IF(N73&lt;&gt;"", ", capacity: '"&amp;N73&amp;"'", "")&amp;IF(O73&lt;&gt;"", ", cost: '"&amp;O73&amp;"'", "")&amp;", text: '"&amp;SUBSTITUTE(R73, CHAR(10), "\n")&amp;"'"&amp;IF(P73="○", ", sealable: true", "")&amp;IF(Q73="○", ", removable: true", "")&amp;"}"</f>
        <v>, '09-chikage-o-n-5': {megami: 'chikage', name: '毒霧', ruby: 'どくぎり', baseType: 'normal', types: ['action'], text: '毒袋から「麻痺毒」「幻覚毒」「弛緩毒」のいずれか1枚を選び、そのカードを相手の手札に加える。'}</v>
      </c>
    </row>
    <row r="74" spans="1:20" ht="36" x14ac:dyDescent="0.15">
      <c r="A74" s="4" t="s">
        <v>146</v>
      </c>
      <c r="B74" s="4" t="s">
        <v>153</v>
      </c>
      <c r="E74" s="4" t="s">
        <v>164</v>
      </c>
      <c r="F74" s="4" t="s">
        <v>182</v>
      </c>
      <c r="G74" s="4" t="s">
        <v>7</v>
      </c>
      <c r="H74" s="4" t="s">
        <v>48</v>
      </c>
      <c r="K74" s="13"/>
      <c r="M74" s="13"/>
      <c r="N74" s="4" t="s">
        <v>90</v>
      </c>
      <c r="R74" s="5" t="s">
        <v>203</v>
      </c>
      <c r="S74" s="13"/>
      <c r="T74" s="3" t="str">
        <f>", '"&amp;A74&amp;"': {megami: '"&amp;B74&amp;"'"&amp;IF(C74&lt;&gt;"", ", anotherID: '" &amp; C74 &amp; "', replace: '" &amp; D74 &amp; "'", "")&amp;", name: '"&amp;E74&amp;"', ruby: '"&amp;F74&amp;"', baseType: '"&amp;VLOOKUP(G74,Sheet2!$A$1:$B$99,2,FALSE)&amp;"', types: ['"&amp;VLOOKUP(H74,Sheet2!$D$1:$E$99,2,FALSE)&amp;"'"&amp;IF(I74&lt;&gt;"",", '"&amp; VLOOKUP(I74,Sheet2!$D$1:$E$99,2,FALSE) &amp;"'","")&amp;"]"&amp;IF(J74&lt;&gt;"", ", range: '"&amp;J74&amp;"'", "")&amp;IF(L74&lt;&gt;"", ", damage: '"&amp;L74&amp;"'", "")&amp;IF(N74&lt;&gt;"", ", capacity: '"&amp;N74&amp;"'", "")&amp;IF(O74&lt;&gt;"", ", cost: '"&amp;O74&amp;"'", "")&amp;", text: '"&amp;SUBSTITUTE(R74, CHAR(10), "\n")&amp;"'"&amp;IF(P74="○", ", sealable: true", "")&amp;IF(Q74="○", ", removable: true", "")&amp;"}"</f>
        <v>, '09-chikage-o-n-6': {megami: 'chikage', name: '抜き足', ruby: 'ぬきあし', baseType: 'normal', types: ['enhance'], capacity: '4', text: '隙 \n【展開中】現在の間合は2減少する。 \n(間合は0未満にならない)'}</v>
      </c>
    </row>
    <row r="75" spans="1:20" x14ac:dyDescent="0.15">
      <c r="A75" s="4" t="s">
        <v>147</v>
      </c>
      <c r="B75" s="4" t="s">
        <v>153</v>
      </c>
      <c r="E75" s="4" t="s">
        <v>165</v>
      </c>
      <c r="F75" s="4" t="s">
        <v>183</v>
      </c>
      <c r="G75" s="4" t="s">
        <v>7</v>
      </c>
      <c r="H75" s="4" t="s">
        <v>48</v>
      </c>
      <c r="K75" s="13"/>
      <c r="M75" s="13"/>
      <c r="N75" s="4" t="s">
        <v>55</v>
      </c>
      <c r="R75" s="4" t="s">
        <v>204</v>
      </c>
      <c r="S75" s="13"/>
      <c r="T75" s="3" t="str">
        <f>", '"&amp;A75&amp;"': {megami: '"&amp;B75&amp;"'"&amp;IF(C75&lt;&gt;"", ", anotherID: '" &amp; C75 &amp; "', replace: '" &amp; D75 &amp; "'", "")&amp;", name: '"&amp;E75&amp;"', ruby: '"&amp;F75&amp;"', baseType: '"&amp;VLOOKUP(G75,Sheet2!$A$1:$B$99,2,FALSE)&amp;"', types: ['"&amp;VLOOKUP(H75,Sheet2!$D$1:$E$99,2,FALSE)&amp;"'"&amp;IF(I75&lt;&gt;"",", '"&amp; VLOOKUP(I75,Sheet2!$D$1:$E$99,2,FALSE) &amp;"'","")&amp;"]"&amp;IF(J75&lt;&gt;"", ", range: '"&amp;J75&amp;"'", "")&amp;IF(L75&lt;&gt;"", ", damage: '"&amp;L75&amp;"'", "")&amp;IF(N75&lt;&gt;"", ", capacity: '"&amp;N75&amp;"'", "")&amp;IF(O75&lt;&gt;"", ", cost: '"&amp;O75&amp;"'", "")&amp;", text: '"&amp;SUBSTITUTE(R75, CHAR(10), "\n")&amp;"'"&amp;IF(P75="○", ", sealable: true", "")&amp;IF(Q75="○", ", removable: true", "")&amp;"}"</f>
        <v>, '09-chikage-o-n-7': {megami: 'chikage', name: '泥濘', ruby: 'でいねい', baseType: 'normal', types: ['enhance'], capacity: '2', text: '【展開中】相手は基本動作《後退》と《離脱》を行えない。'}</v>
      </c>
    </row>
    <row r="76" spans="1:20" x14ac:dyDescent="0.15">
      <c r="A76" s="4" t="s">
        <v>149</v>
      </c>
      <c r="B76" s="4" t="s">
        <v>153</v>
      </c>
      <c r="E76" s="4" t="s">
        <v>166</v>
      </c>
      <c r="F76" s="4" t="s">
        <v>184</v>
      </c>
      <c r="G76" s="4" t="s">
        <v>19</v>
      </c>
      <c r="H76" s="4" t="s">
        <v>23</v>
      </c>
      <c r="K76" s="13"/>
      <c r="M76" s="13"/>
      <c r="O76" s="4" t="s">
        <v>108</v>
      </c>
      <c r="R76" s="4" t="s">
        <v>205</v>
      </c>
      <c r="S76" s="13"/>
      <c r="T76" s="3" t="str">
        <f>", '"&amp;A76&amp;"': {megami: '"&amp;B76&amp;"'"&amp;IF(C76&lt;&gt;"", ", anotherID: '" &amp; C76 &amp; "', replace: '" &amp; D76 &amp; "'", "")&amp;", name: '"&amp;E76&amp;"', ruby: '"&amp;F76&amp;"', baseType: '"&amp;VLOOKUP(G76,Sheet2!$A$1:$B$99,2,FALSE)&amp;"', types: ['"&amp;VLOOKUP(H76,Sheet2!$D$1:$E$99,2,FALSE)&amp;"'"&amp;IF(I76&lt;&gt;"",", '"&amp; VLOOKUP(I76,Sheet2!$D$1:$E$99,2,FALSE) &amp;"'","")&amp;"]"&amp;IF(J76&lt;&gt;"", ", range: '"&amp;J76&amp;"'", "")&amp;IF(L76&lt;&gt;"", ", damage: '"&amp;L76&amp;"'", "")&amp;IF(N76&lt;&gt;"", ", capacity: '"&amp;N76&amp;"'", "")&amp;IF(O76&lt;&gt;"", ", cost: '"&amp;O76&amp;"'", "")&amp;", text: '"&amp;SUBSTITUTE(R76, CHAR(10), "\n")&amp;"'"&amp;IF(P76="○", ", sealable: true", "")&amp;IF(Q76="○", ", removable: true", "")&amp;"}"</f>
        <v>, '09-chikage-o-s-1': {megami: 'chikage', name: '滅灯の魂毒', ruby: 'ほろびのみたまどく', baseType: 'special', types: ['action'], cost: '3', text: '毒袋から「滅灯毒」を1枚を選び、そのカードを相手の山札の一番上に置く。'}</v>
      </c>
    </row>
    <row r="77" spans="1:20" x14ac:dyDescent="0.15">
      <c r="A77" s="4" t="s">
        <v>150</v>
      </c>
      <c r="B77" s="4" t="s">
        <v>153</v>
      </c>
      <c r="E77" s="4" t="s">
        <v>167</v>
      </c>
      <c r="F77" s="4" t="s">
        <v>185</v>
      </c>
      <c r="G77" s="4" t="s">
        <v>19</v>
      </c>
      <c r="H77" s="4" t="s">
        <v>48</v>
      </c>
      <c r="I77" s="4" t="s">
        <v>28</v>
      </c>
      <c r="K77" s="13"/>
      <c r="M77" s="13"/>
      <c r="N77" s="4" t="s">
        <v>78</v>
      </c>
      <c r="O77" s="4" t="s">
        <v>55</v>
      </c>
      <c r="R77" s="4" t="s">
        <v>206</v>
      </c>
      <c r="S77" s="13"/>
      <c r="T77" s="3" t="str">
        <f>", '"&amp;A77&amp;"': {megami: '"&amp;B77&amp;"'"&amp;IF(C77&lt;&gt;"", ", anotherID: '" &amp; C77 &amp; "', replace: '" &amp; D77 &amp; "'", "")&amp;", name: '"&amp;E77&amp;"', ruby: '"&amp;F77&amp;"', baseType: '"&amp;VLOOKUP(G77,Sheet2!$A$1:$B$99,2,FALSE)&amp;"', types: ['"&amp;VLOOKUP(H77,Sheet2!$D$1:$E$99,2,FALSE)&amp;"'"&amp;IF(I77&lt;&gt;"",", '"&amp; VLOOKUP(I77,Sheet2!$D$1:$E$99,2,FALSE) &amp;"'","")&amp;"]"&amp;IF(J77&lt;&gt;"", ", range: '"&amp;J77&amp;"'", "")&amp;IF(L77&lt;&gt;"", ", damage: '"&amp;L77&amp;"'", "")&amp;IF(N77&lt;&gt;"", ", capacity: '"&amp;N77&amp;"'", "")&amp;IF(O77&lt;&gt;"", ", cost: '"&amp;O77&amp;"'", "")&amp;", text: '"&amp;SUBSTITUTE(R77, CHAR(10), "\n")&amp;"'"&amp;IF(P77="○", ", sealable: true", "")&amp;IF(Q77="○", ", removable: true", "")&amp;"}"</f>
        <v>, '09-chikage-o-s-2': {megami: 'chikage', name: '叛旗の纏毒', ruby: 'はんきのまといどく', baseType: 'special', types: ['enhance', 'reaction'], capacity: '5', cost: '2', text: '【展開中】相手によるオーラへのダメージかライフへのダメージのどちらかが「-」である《攻撃》は打ち消される。'}</v>
      </c>
    </row>
    <row r="78" spans="1:20" x14ac:dyDescent="0.15">
      <c r="A78" s="4" t="s">
        <v>151</v>
      </c>
      <c r="B78" s="4" t="s">
        <v>153</v>
      </c>
      <c r="E78" s="4" t="s">
        <v>168</v>
      </c>
      <c r="F78" s="4" t="s">
        <v>186</v>
      </c>
      <c r="G78" s="4" t="s">
        <v>19</v>
      </c>
      <c r="H78" s="4" t="s">
        <v>8</v>
      </c>
      <c r="J78" s="4" t="s">
        <v>176</v>
      </c>
      <c r="K78" s="13"/>
      <c r="L78" s="2" t="s">
        <v>196</v>
      </c>
      <c r="M78" s="13"/>
      <c r="O78" s="4" t="s">
        <v>56</v>
      </c>
      <c r="R78" s="4" t="s">
        <v>399</v>
      </c>
      <c r="S78" s="13"/>
      <c r="T78" s="3" t="str">
        <f>", '"&amp;A78&amp;"': {megami: '"&amp;B78&amp;"'"&amp;IF(C78&lt;&gt;"", ", anotherID: '" &amp; C78 &amp; "', replace: '" &amp; D78 &amp; "'", "")&amp;", name: '"&amp;E78&amp;"', ruby: '"&amp;F78&amp;"', baseType: '"&amp;VLOOKUP(G78,Sheet2!$A$1:$B$99,2,FALSE)&amp;"', types: ['"&amp;VLOOKUP(H78,Sheet2!$D$1:$E$99,2,FALSE)&amp;"'"&amp;IF(I78&lt;&gt;"",", '"&amp; VLOOKUP(I78,Sheet2!$D$1:$E$99,2,FALSE) &amp;"'","")&amp;"]"&amp;IF(J78&lt;&gt;"", ", range: '"&amp;J78&amp;"'", "")&amp;IF(L78&lt;&gt;"", ", damage: '"&amp;L78&amp;"'", "")&amp;IF(N78&lt;&gt;"", ", capacity: '"&amp;N78&amp;"'", "")&amp;IF(O78&lt;&gt;"", ", cost: '"&amp;O78&amp;"'", "")&amp;", text: '"&amp;SUBSTITUTE(R78, CHAR(10), "\n")&amp;"'"&amp;IF(P78="○", ", sealable: true", "")&amp;IF(Q78="○", ", removable: true", "")&amp;"}"</f>
        <v>, '09-chikage-o-s-3': {megami: 'chikage', name: '流転の霞毒', ruby: 'るてんのかすみどく', baseType: 'special', types: ['attack'], range: '3-7', damage: '1/2', cost: '1', text: '【再起】相手の手札が2枚以上ある。'}</v>
      </c>
    </row>
    <row r="79" spans="1:20" ht="48" x14ac:dyDescent="0.15">
      <c r="A79" s="4" t="s">
        <v>152</v>
      </c>
      <c r="B79" s="4" t="s">
        <v>153</v>
      </c>
      <c r="E79" s="4" t="s">
        <v>169</v>
      </c>
      <c r="F79" s="4" t="s">
        <v>187</v>
      </c>
      <c r="G79" s="4" t="s">
        <v>19</v>
      </c>
      <c r="H79" s="4" t="s">
        <v>48</v>
      </c>
      <c r="I79" s="4" t="s">
        <v>31</v>
      </c>
      <c r="K79" s="13"/>
      <c r="M79" s="13"/>
      <c r="N79" s="4" t="s">
        <v>90</v>
      </c>
      <c r="O79" s="4" t="s">
        <v>78</v>
      </c>
      <c r="R79" s="5" t="s">
        <v>207</v>
      </c>
      <c r="S79" s="13"/>
      <c r="T79" s="3" t="str">
        <f>", '"&amp;A79&amp;"': {megami: '"&amp;B79&amp;"'"&amp;IF(C79&lt;&gt;"", ", anotherID: '" &amp; C79 &amp; "', replace: '" &amp; D79 &amp; "'", "")&amp;", name: '"&amp;E79&amp;"', ruby: '"&amp;F79&amp;"', baseType: '"&amp;VLOOKUP(G79,Sheet2!$A$1:$B$99,2,FALSE)&amp;"', types: ['"&amp;VLOOKUP(H79,Sheet2!$D$1:$E$99,2,FALSE)&amp;"'"&amp;IF(I79&lt;&gt;"",", '"&amp; VLOOKUP(I79,Sheet2!$D$1:$E$99,2,FALSE) &amp;"'","")&amp;"]"&amp;IF(J79&lt;&gt;"", ", range: '"&amp;J79&amp;"'", "")&amp;IF(L79&lt;&gt;"", ", damage: '"&amp;L79&amp;"'", "")&amp;IF(N79&lt;&gt;"", ", capacity: '"&amp;N79&amp;"'", "")&amp;IF(O79&lt;&gt;"", ", cost: '"&amp;O79&amp;"'", "")&amp;", text: '"&amp;SUBSTITUTE(R79, CHAR(10), "\n")&amp;"'"&amp;IF(P79="○", ", sealable: true", "")&amp;IF(Q79="○", ", removable: true", "")&amp;"}"</f>
        <v>, '09-chikage-o-s-4': {megami: 'chikage', name: '闇昏千影の生きる道', ruby: 'やみくらちかげのいきるみち', baseType: 'special', types: ['enhance', 'fullpower'], capacity: '4', cost: '5', text: '【展開中】あなたが1以上のライフへのダメージを受けた時、このカードの上の桜花結晶は全てダストに送られ、このカードは未使用に戻る。 \n(破棄時効果は失敗する) \n【破棄時】あなたの他の切札が全て使用済ならば、あなたは勝利する。'}</v>
      </c>
    </row>
    <row r="80" spans="1:20" ht="48" x14ac:dyDescent="0.15">
      <c r="A80" s="4" t="s">
        <v>154</v>
      </c>
      <c r="B80" s="4" t="s">
        <v>153</v>
      </c>
      <c r="E80" s="4" t="s">
        <v>170</v>
      </c>
      <c r="F80" s="4" t="s">
        <v>188</v>
      </c>
      <c r="G80" s="4" t="s">
        <v>192</v>
      </c>
      <c r="H80" s="4" t="s">
        <v>23</v>
      </c>
      <c r="K80" s="13"/>
      <c r="M80" s="13"/>
      <c r="R80" s="5" t="s">
        <v>208</v>
      </c>
      <c r="S80" s="13"/>
      <c r="T80" s="3" t="str">
        <f>", '"&amp;A80&amp;"': {megami: '"&amp;B80&amp;"'"&amp;IF(C80&lt;&gt;"", ", anotherID: '" &amp; C80 &amp; "', replace: '" &amp; D80 &amp; "'", "")&amp;", name: '"&amp;E80&amp;"', ruby: '"&amp;F80&amp;"', baseType: '"&amp;VLOOKUP(G80,Sheet2!$A$1:$B$99,2,FALSE)&amp;"', types: ['"&amp;VLOOKUP(H80,Sheet2!$D$1:$E$99,2,FALSE)&amp;"'"&amp;IF(I80&lt;&gt;"",", '"&amp; VLOOKUP(I80,Sheet2!$D$1:$E$99,2,FALSE) &amp;"'","")&amp;"]"&amp;IF(J80&lt;&gt;"", ", range: '"&amp;J80&amp;"'", "")&amp;IF(L80&lt;&gt;"", ", damage: '"&amp;L80&amp;"'", "")&amp;IF(N80&lt;&gt;"", ", capacity: '"&amp;N80&amp;"'", "")&amp;IF(O80&lt;&gt;"", ", cost: '"&amp;O80&amp;"'", "")&amp;", text: '"&amp;SUBSTITUTE(R80, CHAR(10), "\n")&amp;"'"&amp;IF(P80="○", ", sealable: true", "")&amp;IF(Q80="○", ", removable: true", "")&amp;"}"</f>
        <v>, '09-chikage-o-p-1': {megami: 'chikage', name: '麻痺毒', ruby: 'まひどく', baseType: 'extra', types: ['action'], text: '毒（このカードは伏せ札にできない） \n【常時】このターン中にあなたが基本動作を行ったならば、このカードは使用できない。 \nこのカードを相手の毒袋に戻す。その後、このフェイズを終了する。'}</v>
      </c>
    </row>
    <row r="81" spans="1:20" ht="36" x14ac:dyDescent="0.15">
      <c r="A81" s="4" t="s">
        <v>155</v>
      </c>
      <c r="B81" s="4" t="s">
        <v>153</v>
      </c>
      <c r="E81" s="4" t="s">
        <v>171</v>
      </c>
      <c r="F81" s="4" t="s">
        <v>189</v>
      </c>
      <c r="G81" s="4" t="s">
        <v>192</v>
      </c>
      <c r="H81" s="4" t="s">
        <v>23</v>
      </c>
      <c r="K81" s="13"/>
      <c r="M81" s="13"/>
      <c r="R81" s="5" t="s">
        <v>209</v>
      </c>
      <c r="S81" s="13"/>
      <c r="T81" s="3" t="str">
        <f>", '"&amp;A81&amp;"': {megami: '"&amp;B81&amp;"'"&amp;IF(C81&lt;&gt;"", ", anotherID: '" &amp; C81 &amp; "', replace: '" &amp; D81 &amp; "'", "")&amp;", name: '"&amp;E81&amp;"', ruby: '"&amp;F81&amp;"', baseType: '"&amp;VLOOKUP(G81,Sheet2!$A$1:$B$99,2,FALSE)&amp;"', types: ['"&amp;VLOOKUP(H81,Sheet2!$D$1:$E$99,2,FALSE)&amp;"'"&amp;IF(I81&lt;&gt;"",", '"&amp; VLOOKUP(I81,Sheet2!$D$1:$E$99,2,FALSE) &amp;"'","")&amp;"]"&amp;IF(J81&lt;&gt;"", ", range: '"&amp;J81&amp;"'", "")&amp;IF(L81&lt;&gt;"", ", damage: '"&amp;L81&amp;"'", "")&amp;IF(N81&lt;&gt;"", ", capacity: '"&amp;N81&amp;"'", "")&amp;IF(O81&lt;&gt;"", ", cost: '"&amp;O81&amp;"'", "")&amp;", text: '"&amp;SUBSTITUTE(R81, CHAR(10), "\n")&amp;"'"&amp;IF(P81="○", ", sealable: true", "")&amp;IF(Q81="○", ", removable: true", "")&amp;"}"</f>
        <v>, '09-chikage-o-p-2': {megami: 'chikage', name: '幻覚毒', ruby: 'げんかくどく', baseType: 'extra', types: ['action'], text: '毒（このカードは伏せ札にできない） \nこのカードを相手の毒袋に戻す。 \n自フレア→ダスト：2'}</v>
      </c>
    </row>
    <row r="82" spans="1:20" ht="36" x14ac:dyDescent="0.15">
      <c r="A82" s="4" t="s">
        <v>156</v>
      </c>
      <c r="B82" s="4" t="s">
        <v>153</v>
      </c>
      <c r="E82" s="4" t="s">
        <v>172</v>
      </c>
      <c r="F82" s="4" t="s">
        <v>190</v>
      </c>
      <c r="G82" s="4" t="s">
        <v>192</v>
      </c>
      <c r="H82" s="4" t="s">
        <v>48</v>
      </c>
      <c r="K82" s="13"/>
      <c r="M82" s="13"/>
      <c r="N82" s="4" t="s">
        <v>108</v>
      </c>
      <c r="R82" s="5" t="s">
        <v>210</v>
      </c>
      <c r="S82" s="13"/>
      <c r="T82" s="3" t="str">
        <f>", '"&amp;A82&amp;"': {megami: '"&amp;B82&amp;"'"&amp;IF(C82&lt;&gt;"", ", anotherID: '" &amp; C82 &amp; "', replace: '" &amp; D82 &amp; "'", "")&amp;", name: '"&amp;E82&amp;"', ruby: '"&amp;F82&amp;"', baseType: '"&amp;VLOOKUP(G82,Sheet2!$A$1:$B$99,2,FALSE)&amp;"', types: ['"&amp;VLOOKUP(H82,Sheet2!$D$1:$E$99,2,FALSE)&amp;"'"&amp;IF(I82&lt;&gt;"",", '"&amp; VLOOKUP(I82,Sheet2!$D$1:$E$99,2,FALSE) &amp;"'","")&amp;"]"&amp;IF(J82&lt;&gt;"", ", range: '"&amp;J82&amp;"'", "")&amp;IF(L82&lt;&gt;"", ", damage: '"&amp;L82&amp;"'", "")&amp;IF(N82&lt;&gt;"", ", capacity: '"&amp;N82&amp;"'", "")&amp;IF(O82&lt;&gt;"", ", cost: '"&amp;O82&amp;"'", "")&amp;", text: '"&amp;SUBSTITUTE(R82, CHAR(10), "\n")&amp;"'"&amp;IF(P82="○", ", sealable: true", "")&amp;IF(Q82="○", ", removable: true", "")&amp;"}"</f>
        <v>, '09-chikage-o-p-3': {megami: 'chikage', name: '弛緩毒', ruby: 'しかんどく', baseType: 'extra', types: ['enhance'], capacity: '3', text: '毒（このカードは伏せ札にできない） \n【展開中】あなたは《攻撃》カードを使用できない。 \n【破棄時】このカードを相手の毒袋に戻す。'}</v>
      </c>
    </row>
    <row r="83" spans="1:20" ht="24" x14ac:dyDescent="0.15">
      <c r="A83" s="4" t="s">
        <v>157</v>
      </c>
      <c r="B83" s="4" t="s">
        <v>153</v>
      </c>
      <c r="E83" s="4" t="s">
        <v>173</v>
      </c>
      <c r="F83" s="4" t="s">
        <v>191</v>
      </c>
      <c r="G83" s="4" t="s">
        <v>192</v>
      </c>
      <c r="H83" s="4" t="s">
        <v>23</v>
      </c>
      <c r="K83" s="13"/>
      <c r="M83" s="13"/>
      <c r="R83" s="5" t="s">
        <v>211</v>
      </c>
      <c r="S83" s="13"/>
      <c r="T83" s="3" t="str">
        <f>", '"&amp;A83&amp;"': {megami: '"&amp;B83&amp;"'"&amp;IF(C83&lt;&gt;"", ", anotherID: '" &amp; C83 &amp; "', replace: '" &amp; D83 &amp; "'", "")&amp;", name: '"&amp;E83&amp;"', ruby: '"&amp;F83&amp;"', baseType: '"&amp;VLOOKUP(G83,Sheet2!$A$1:$B$99,2,FALSE)&amp;"', types: ['"&amp;VLOOKUP(H83,Sheet2!$D$1:$E$99,2,FALSE)&amp;"'"&amp;IF(I83&lt;&gt;"",", '"&amp; VLOOKUP(I83,Sheet2!$D$1:$E$99,2,FALSE) &amp;"'","")&amp;"]"&amp;IF(J83&lt;&gt;"", ", range: '"&amp;J83&amp;"'", "")&amp;IF(L83&lt;&gt;"", ", damage: '"&amp;L83&amp;"'", "")&amp;IF(N83&lt;&gt;"", ", capacity: '"&amp;N83&amp;"'", "")&amp;IF(O83&lt;&gt;"", ", cost: '"&amp;O83&amp;"'", "")&amp;", text: '"&amp;SUBSTITUTE(R83, CHAR(10), "\n")&amp;"'"&amp;IF(P83="○", ", sealable: true", "")&amp;IF(Q83="○", ", removable: true", "")&amp;"}"</f>
        <v>, '09-chikage-o-p-4': {megami: 'chikage', name: '滅灯毒', ruby: 'ほろびどく', baseType: 'extra', types: ['action'], text: '毒（このカードは伏せ札にできない） \n自オーラ→ダスト：3'}</v>
      </c>
    </row>
    <row r="84" spans="1:20" ht="24" x14ac:dyDescent="0.15">
      <c r="A84" s="4" t="s">
        <v>363</v>
      </c>
      <c r="B84" s="4" t="s">
        <v>362</v>
      </c>
      <c r="E84" s="4" t="s">
        <v>374</v>
      </c>
      <c r="G84" s="4" t="s">
        <v>7</v>
      </c>
      <c r="H84" s="4" t="s">
        <v>23</v>
      </c>
      <c r="K84" s="13"/>
      <c r="M84" s="13"/>
      <c r="R84" s="5" t="s">
        <v>562</v>
      </c>
      <c r="S84" s="13"/>
      <c r="T84" s="3" t="str">
        <f>", '"&amp;A84&amp;"': {megami: '"&amp;B84&amp;"'"&amp;IF(C84&lt;&gt;"", ", anotherID: '" &amp; C84 &amp; "', replace: '" &amp; D84 &amp; "'", "")&amp;", name: '"&amp;E84&amp;"', ruby: '"&amp;F84&amp;"', baseType: '"&amp;VLOOKUP(G84,Sheet2!$A$1:$B$99,2,FALSE)&amp;"', types: ['"&amp;VLOOKUP(H84,Sheet2!$D$1:$E$99,2,FALSE)&amp;"'"&amp;IF(I84&lt;&gt;"",", '"&amp; VLOOKUP(I84,Sheet2!$D$1:$E$99,2,FALSE) &amp;"'","")&amp;"]"&amp;IF(J84&lt;&gt;"", ", range: '"&amp;J84&amp;"'", "")&amp;IF(L84&lt;&gt;"", ", damage: '"&amp;L84&amp;"'", "")&amp;IF(N84&lt;&gt;"", ", capacity: '"&amp;N84&amp;"'", "")&amp;IF(O84&lt;&gt;"", ", cost: '"&amp;O84&amp;"'", "")&amp;", text: '"&amp;SUBSTITUTE(R84, CHAR(10), "\n")&amp;"'"&amp;IF(P84="○", ", sealable: true", "")&amp;IF(Q84="○", ", removable: true", "")&amp;"}"</f>
        <v>, '10-kururu-o-n-1': {megami: 'kururu', name: 'えれきてる', ruby: '', baseType: 'normal', types: ['action'], text: '----\n&lt;行行行対対&gt; 相手のライフに1ダメージを与える。 '}</v>
      </c>
    </row>
    <row r="85" spans="1:20" ht="48" x14ac:dyDescent="0.15">
      <c r="A85" s="4" t="s">
        <v>364</v>
      </c>
      <c r="B85" s="4" t="s">
        <v>362</v>
      </c>
      <c r="E85" s="4" t="s">
        <v>375</v>
      </c>
      <c r="G85" s="4" t="s">
        <v>7</v>
      </c>
      <c r="H85" s="4" t="s">
        <v>23</v>
      </c>
      <c r="K85" s="13"/>
      <c r="M85" s="13"/>
      <c r="R85" s="5" t="s">
        <v>563</v>
      </c>
      <c r="S85" s="13"/>
      <c r="T85" s="3" t="str">
        <f>", '"&amp;A85&amp;"': {megami: '"&amp;B85&amp;"'"&amp;IF(C85&lt;&gt;"", ", anotherID: '" &amp; C85 &amp; "', replace: '" &amp; D85 &amp; "'", "")&amp;", name: '"&amp;E85&amp;"', ruby: '"&amp;F85&amp;"', baseType: '"&amp;VLOOKUP(G85,Sheet2!$A$1:$B$99,2,FALSE)&amp;"', types: ['"&amp;VLOOKUP(H85,Sheet2!$D$1:$E$99,2,FALSE)&amp;"'"&amp;IF(I85&lt;&gt;"",", '"&amp; VLOOKUP(I85,Sheet2!$D$1:$E$99,2,FALSE) &amp;"'","")&amp;"]"&amp;IF(J85&lt;&gt;"", ", range: '"&amp;J85&amp;"'", "")&amp;IF(L85&lt;&gt;"", ", damage: '"&amp;L85&amp;"'", "")&amp;IF(N85&lt;&gt;"", ", capacity: '"&amp;N85&amp;"'", "")&amp;IF(O85&lt;&gt;"", ", cost: '"&amp;O85&amp;"'", "")&amp;", text: '"&amp;SUBSTITUTE(R85, CHAR(10), "\n")&amp;"'"&amp;IF(P85="○", ", sealable: true", "")&amp;IF(Q85="○", ", removable: true", "")&amp;"}"</f>
        <v>, '10-kururu-o-n-2': {megami: 'kururu', name: 'あくせらー', ruby: '', baseType: 'normal', types: ['action'], text: '----\n&lt;行行付&gt; あなたの手札から《全力》カードを1枚選び、そのカードを使用してもよい。 \n(フェイズは終了しない) '}</v>
      </c>
    </row>
    <row r="86" spans="1:20" ht="72" x14ac:dyDescent="0.15">
      <c r="A86" s="4" t="s">
        <v>365</v>
      </c>
      <c r="B86" s="4" t="s">
        <v>362</v>
      </c>
      <c r="E86" s="4" t="s">
        <v>376</v>
      </c>
      <c r="G86" s="4" t="s">
        <v>7</v>
      </c>
      <c r="H86" s="4" t="s">
        <v>23</v>
      </c>
      <c r="I86" s="4" t="s">
        <v>28</v>
      </c>
      <c r="K86" s="13"/>
      <c r="M86" s="13"/>
      <c r="R86" s="5" t="s">
        <v>392</v>
      </c>
      <c r="S86" s="13"/>
      <c r="T86" s="3" t="str">
        <f>", '"&amp;A86&amp;"': {megami: '"&amp;B86&amp;"'"&amp;IF(C86&lt;&gt;"", ", anotherID: '" &amp; C86 &amp; "', replace: '" &amp; D86 &amp; "'", "")&amp;", name: '"&amp;E86&amp;"', ruby: '"&amp;F86&amp;"', baseType: '"&amp;VLOOKUP(G86,Sheet2!$A$1:$B$99,2,FALSE)&amp;"', types: ['"&amp;VLOOKUP(H86,Sheet2!$D$1:$E$99,2,FALSE)&amp;"'"&amp;IF(I86&lt;&gt;"",", '"&amp; VLOOKUP(I86,Sheet2!$D$1:$E$99,2,FALSE) &amp;"'","")&amp;"]"&amp;IF(J86&lt;&gt;"", ", range: '"&amp;J86&amp;"'", "")&amp;IF(L86&lt;&gt;"", ", damage: '"&amp;L86&amp;"'", "")&amp;IF(N86&lt;&gt;"", ", capacity: '"&amp;N86&amp;"'", "")&amp;IF(O86&lt;&gt;"", ", cost: '"&amp;O86&amp;"'", "")&amp;", text: '"&amp;SUBSTITUTE(R86, CHAR(10), "\n")&amp;"'"&amp;IF(P86="○", ", sealable: true", "")&amp;IF(Q86="○", ", removable: true", "")&amp;"}"</f>
        <v>, '10-kururu-o-n-3': {megami: 'kururu', name: 'くるるーん', ruby: '', baseType: 'normal', types: ['action', 'reaction'], text: '【常時】このカードは対応でしか使用できない。 \n以下から2つまでを選び、任意の順に行う。 \n(同じものを2回選ぶことはできない)\n・カードを1枚引く。\n・伏せ札1枚を山札の底に置く。\n・相手は手札を1枚捨て札にする。'}</v>
      </c>
    </row>
    <row r="87" spans="1:20" ht="48" x14ac:dyDescent="0.15">
      <c r="A87" s="4" t="s">
        <v>366</v>
      </c>
      <c r="B87" s="4" t="s">
        <v>362</v>
      </c>
      <c r="E87" s="4" t="s">
        <v>377</v>
      </c>
      <c r="G87" s="4" t="s">
        <v>7</v>
      </c>
      <c r="H87" s="4" t="s">
        <v>23</v>
      </c>
      <c r="I87" s="4" t="s">
        <v>31</v>
      </c>
      <c r="K87" s="13"/>
      <c r="M87" s="13"/>
      <c r="R87" s="5" t="s">
        <v>557</v>
      </c>
      <c r="S87" s="13"/>
      <c r="T87" s="3" t="str">
        <f>", '"&amp;A87&amp;"': {megami: '"&amp;B87&amp;"'"&amp;IF(C87&lt;&gt;"", ", anotherID: '" &amp; C87 &amp; "', replace: '" &amp; D87 &amp; "'", "")&amp;", name: '"&amp;E87&amp;"', ruby: '"&amp;F87&amp;"', baseType: '"&amp;VLOOKUP(G87,Sheet2!$A$1:$B$99,2,FALSE)&amp;"', types: ['"&amp;VLOOKUP(H87,Sheet2!$D$1:$E$99,2,FALSE)&amp;"'"&amp;IF(I87&lt;&gt;"",", '"&amp; VLOOKUP(I87,Sheet2!$D$1:$E$99,2,FALSE) &amp;"'","")&amp;"]"&amp;IF(J87&lt;&gt;"", ", range: '"&amp;J87&amp;"'", "")&amp;IF(L87&lt;&gt;"", ", damage: '"&amp;L87&amp;"'", "")&amp;IF(N87&lt;&gt;"", ", capacity: '"&amp;N87&amp;"'", "")&amp;IF(O87&lt;&gt;"", ", cost: '"&amp;O87&amp;"'", "")&amp;", text: '"&amp;SUBSTITUTE(R87, CHAR(10), "\n")&amp;"'"&amp;IF(P87="○", ", sealable: true", "")&amp;IF(Q87="○", ", removable: true", "")&amp;"}"</f>
        <v>, '10-kururu-o-n-4': {megami: 'kururu', name: 'とるねーど', ruby: '', baseType: 'normal', types: ['action', 'fullpower'], text: '----\n&lt;攻攻&gt; 相手のオーラに5ダメージを与える。 \n----\n&lt;付付&gt; 相手のライフに1ダメージを与える。'}</v>
      </c>
    </row>
    <row r="88" spans="1:20" ht="60" x14ac:dyDescent="0.15">
      <c r="A88" s="4" t="s">
        <v>367</v>
      </c>
      <c r="B88" s="4" t="s">
        <v>362</v>
      </c>
      <c r="E88" s="4" t="s">
        <v>378</v>
      </c>
      <c r="G88" s="4" t="s">
        <v>7</v>
      </c>
      <c r="H88" s="4" t="s">
        <v>23</v>
      </c>
      <c r="I88" s="4" t="s">
        <v>31</v>
      </c>
      <c r="K88" s="13"/>
      <c r="M88" s="13"/>
      <c r="R88" s="5" t="s">
        <v>558</v>
      </c>
      <c r="S88" s="13"/>
      <c r="T88" s="3" t="str">
        <f>", '"&amp;A88&amp;"': {megami: '"&amp;B88&amp;"'"&amp;IF(C88&lt;&gt;"", ", anotherID: '" &amp; C88 &amp; "', replace: '" &amp; D88 &amp; "'", "")&amp;", name: '"&amp;E88&amp;"', ruby: '"&amp;F88&amp;"', baseType: '"&amp;VLOOKUP(G88,Sheet2!$A$1:$B$99,2,FALSE)&amp;"', types: ['"&amp;VLOOKUP(H88,Sheet2!$D$1:$E$99,2,FALSE)&amp;"'"&amp;IF(I88&lt;&gt;"",", '"&amp; VLOOKUP(I88,Sheet2!$D$1:$E$99,2,FALSE) &amp;"'","")&amp;"]"&amp;IF(J88&lt;&gt;"", ", range: '"&amp;J88&amp;"'", "")&amp;IF(L88&lt;&gt;"", ", damage: '"&amp;L88&amp;"'", "")&amp;IF(N88&lt;&gt;"", ", capacity: '"&amp;N88&amp;"'", "")&amp;IF(O88&lt;&gt;"", ", cost: '"&amp;O88&amp;"'", "")&amp;", text: '"&amp;SUBSTITUTE(R88, CHAR(10), "\n")&amp;"'"&amp;IF(P88="○", ", sealable: true", "")&amp;IF(Q88="○", ", removable: true", "")&amp;"}"</f>
        <v>, '10-kururu-o-n-5': {megami: 'kururu', name: 'りげいなー', ruby: '', baseType: 'normal', types: ['action', 'fullpower'], text: '----\n&lt;攻対&gt; あなたの使用済の切札を1枚選んでもよい。そのカードを消費を支払わずに使用する。(《全力》カードでもよい) \n----\nあなたの集中力は0になる。'}</v>
      </c>
    </row>
    <row r="89" spans="1:20" ht="24" x14ac:dyDescent="0.15">
      <c r="A89" s="4" t="s">
        <v>368</v>
      </c>
      <c r="B89" s="4" t="s">
        <v>362</v>
      </c>
      <c r="E89" s="4" t="s">
        <v>379</v>
      </c>
      <c r="G89" s="4" t="s">
        <v>7</v>
      </c>
      <c r="H89" s="4" t="s">
        <v>48</v>
      </c>
      <c r="K89" s="13"/>
      <c r="M89" s="13"/>
      <c r="N89" s="4" t="s">
        <v>108</v>
      </c>
      <c r="R89" s="5" t="s">
        <v>394</v>
      </c>
      <c r="S89" s="13"/>
      <c r="T89" s="3" t="str">
        <f>", '"&amp;A89&amp;"': {megami: '"&amp;B89&amp;"'"&amp;IF(C89&lt;&gt;"", ", anotherID: '" &amp; C89 &amp; "', replace: '" &amp; D89 &amp; "'", "")&amp;", name: '"&amp;E89&amp;"', ruby: '"&amp;F89&amp;"', baseType: '"&amp;VLOOKUP(G89,Sheet2!$A$1:$B$99,2,FALSE)&amp;"', types: ['"&amp;VLOOKUP(H89,Sheet2!$D$1:$E$99,2,FALSE)&amp;"'"&amp;IF(I89&lt;&gt;"",", '"&amp; VLOOKUP(I89,Sheet2!$D$1:$E$99,2,FALSE) &amp;"'","")&amp;"]"&amp;IF(J89&lt;&gt;"", ", range: '"&amp;J89&amp;"'", "")&amp;IF(L89&lt;&gt;"", ", damage: '"&amp;L89&amp;"'", "")&amp;IF(N89&lt;&gt;"", ", capacity: '"&amp;N89&amp;"'", "")&amp;IF(O89&lt;&gt;"", ", cost: '"&amp;O89&amp;"'", "")&amp;", text: '"&amp;SUBSTITUTE(R89, CHAR(10), "\n")&amp;"'"&amp;IF(P89="○", ", sealable: true", "")&amp;IF(Q89="○", ", removable: true", "")&amp;"}"</f>
        <v>, '10-kururu-o-n-6': {megami: 'kururu', name: 'もじゅるー', ruby: '', baseType: 'normal', types: ['enhance'], capacity: '3', text: '【展開中】あなたが《行動》カードを使用した時、その解決後に基本動作を1回行ってもよい。'}</v>
      </c>
    </row>
    <row r="90" spans="1:20" ht="60" x14ac:dyDescent="0.15">
      <c r="A90" s="4" t="s">
        <v>369</v>
      </c>
      <c r="B90" s="4" t="s">
        <v>362</v>
      </c>
      <c r="E90" s="4" t="s">
        <v>380</v>
      </c>
      <c r="G90" s="4" t="s">
        <v>7</v>
      </c>
      <c r="H90" s="4" t="s">
        <v>48</v>
      </c>
      <c r="K90" s="13"/>
      <c r="M90" s="13"/>
      <c r="N90" s="4" t="s">
        <v>221</v>
      </c>
      <c r="R90" s="5" t="s">
        <v>559</v>
      </c>
      <c r="S90" s="13"/>
      <c r="T90" s="3" t="str">
        <f>", '"&amp;A90&amp;"': {megami: '"&amp;B90&amp;"'"&amp;IF(C90&lt;&gt;"", ", anotherID: '" &amp; C90 &amp; "', replace: '" &amp; D90 &amp; "'", "")&amp;", name: '"&amp;E90&amp;"', ruby: '"&amp;F90&amp;"', baseType: '"&amp;VLOOKUP(G90,Sheet2!$A$1:$B$99,2,FALSE)&amp;"', types: ['"&amp;VLOOKUP(H90,Sheet2!$D$1:$E$99,2,FALSE)&amp;"'"&amp;IF(I90&lt;&gt;"",", '"&amp; VLOOKUP(I90,Sheet2!$D$1:$E$99,2,FALSE) &amp;"'","")&amp;"]"&amp;IF(J90&lt;&gt;"", ", range: '"&amp;J90&amp;"'", "")&amp;IF(L90&lt;&gt;"", ", damage: '"&amp;L90&amp;"'", "")&amp;IF(N90&lt;&gt;"", ", capacity: '"&amp;N90&amp;"'", "")&amp;IF(O90&lt;&gt;"", ", cost: '"&amp;O90&amp;"'", "")&amp;", text: '"&amp;SUBSTITUTE(R90, CHAR(10), "\n")&amp;"'"&amp;IF(P90="○", ", sealable: true", "")&amp;IF(Q90="○", ", removable: true", "")&amp;"}"</f>
        <v>, '10-kururu-o-n-7': {megami: 'kururu', name: 'りふれくた', ruby: '', baseType: 'normal', types: ['enhance'], capacity: '0', text: '----\n&lt;攻対&gt; 【展開時】このカードの上に桜花結晶を4個ダストから置く。 \n----\n【展開中】各ターンにおける相手の2回目の《攻撃》は打ち消される。\n'}</v>
      </c>
    </row>
    <row r="91" spans="1:20" ht="36" x14ac:dyDescent="0.15">
      <c r="A91" s="4" t="s">
        <v>370</v>
      </c>
      <c r="B91" s="4" t="s">
        <v>362</v>
      </c>
      <c r="E91" s="4" t="s">
        <v>381</v>
      </c>
      <c r="G91" s="4" t="s">
        <v>19</v>
      </c>
      <c r="H91" s="4" t="s">
        <v>23</v>
      </c>
      <c r="I91" s="4" t="s">
        <v>28</v>
      </c>
      <c r="K91" s="13"/>
      <c r="M91" s="13"/>
      <c r="O91" s="4" t="s">
        <v>55</v>
      </c>
      <c r="R91" s="5" t="s">
        <v>393</v>
      </c>
      <c r="S91" s="13"/>
      <c r="T91" s="3" t="str">
        <f>", '"&amp;A91&amp;"': {megami: '"&amp;B91&amp;"'"&amp;IF(C91&lt;&gt;"", ", anotherID: '" &amp; C91 &amp; "', replace: '" &amp; D91 &amp; "'", "")&amp;", name: '"&amp;E91&amp;"', ruby: '"&amp;F91&amp;"', baseType: '"&amp;VLOOKUP(G91,Sheet2!$A$1:$B$99,2,FALSE)&amp;"', types: ['"&amp;VLOOKUP(H91,Sheet2!$D$1:$E$99,2,FALSE)&amp;"'"&amp;IF(I91&lt;&gt;"",", '"&amp; VLOOKUP(I91,Sheet2!$D$1:$E$99,2,FALSE) &amp;"'","")&amp;"]"&amp;IF(J91&lt;&gt;"", ", range: '"&amp;J91&amp;"'", "")&amp;IF(L91&lt;&gt;"", ", damage: '"&amp;L91&amp;"'", "")&amp;IF(N91&lt;&gt;"", ", capacity: '"&amp;N91&amp;"'", "")&amp;IF(O91&lt;&gt;"", ", cost: '"&amp;O91&amp;"'", "")&amp;", text: '"&amp;SUBSTITUTE(R91, CHAR(10), "\n")&amp;"'"&amp;IF(P91="○", ", sealable: true", "")&amp;IF(Q91="○", ", removable: true", "")&amp;"}"</f>
        <v>, '10-kururu-o-s-1': {megami: 'kururu', name: 'どれーんでびる', ruby: '', baseType: 'special', types: ['action', 'reaction'], cost: '2', text: '相オーラ→自オーラ：1 \n【使用済】あなたの使用済の切札が未使用に戻った時、このカードを消費を支払わずに使用してもよい。'}</v>
      </c>
    </row>
    <row r="92" spans="1:20" ht="84" x14ac:dyDescent="0.15">
      <c r="A92" s="4" t="s">
        <v>371</v>
      </c>
      <c r="B92" s="4" t="s">
        <v>362</v>
      </c>
      <c r="E92" s="4" t="s">
        <v>382</v>
      </c>
      <c r="G92" s="4" t="s">
        <v>19</v>
      </c>
      <c r="H92" s="4" t="s">
        <v>23</v>
      </c>
      <c r="K92" s="13"/>
      <c r="M92" s="13"/>
      <c r="O92" s="4" t="s">
        <v>90</v>
      </c>
      <c r="R92" s="5" t="s">
        <v>560</v>
      </c>
      <c r="S92" s="13"/>
      <c r="T92" s="3" t="str">
        <f>", '"&amp;A92&amp;"': {megami: '"&amp;B92&amp;"'"&amp;IF(C92&lt;&gt;"", ", anotherID: '" &amp; C92 &amp; "', replace: '" &amp; D92 &amp; "'", "")&amp;", name: '"&amp;E92&amp;"', ruby: '"&amp;F92&amp;"', baseType: '"&amp;VLOOKUP(G92,Sheet2!$A$1:$B$99,2,FALSE)&amp;"', types: ['"&amp;VLOOKUP(H92,Sheet2!$D$1:$E$99,2,FALSE)&amp;"'"&amp;IF(I92&lt;&gt;"",", '"&amp; VLOOKUP(I92,Sheet2!$D$1:$E$99,2,FALSE) &amp;"'","")&amp;"]"&amp;IF(J92&lt;&gt;"", ", range: '"&amp;J92&amp;"'", "")&amp;IF(L92&lt;&gt;"", ", damage: '"&amp;L92&amp;"'", "")&amp;IF(N92&lt;&gt;"", ", capacity: '"&amp;N92&amp;"'", "")&amp;IF(O92&lt;&gt;"", ", cost: '"&amp;O92&amp;"'", "")&amp;", text: '"&amp;SUBSTITUTE(R92, CHAR(10), "\n")&amp;"'"&amp;IF(P92="○", ", sealable: true", "")&amp;IF(Q92="○", ", removable: true", "")&amp;"}"</f>
        <v>, '10-kururu-o-s-2': {megami: 'kururu', name: 'びっぐごーれむ', ruby: '', baseType: 'special', types: ['action'], cost: '4', text: '----\n&lt;対全全&gt; 【使用済】あなたの終了フェイズに相手のライフに1ダメージを与えてもよい。そうした場合、山札を再構成する。 \n----\n【使用済】あなたが《全力》カードを使用した時、その解決後に基本動作を1回行ってもよい。\n'}</v>
      </c>
    </row>
    <row r="93" spans="1:20" ht="60" x14ac:dyDescent="0.15">
      <c r="A93" s="4" t="s">
        <v>372</v>
      </c>
      <c r="B93" s="4" t="s">
        <v>362</v>
      </c>
      <c r="E93" s="4" t="s">
        <v>383</v>
      </c>
      <c r="G93" s="4" t="s">
        <v>19</v>
      </c>
      <c r="H93" s="4" t="s">
        <v>23</v>
      </c>
      <c r="K93" s="13"/>
      <c r="M93" s="13"/>
      <c r="O93" s="4" t="s">
        <v>56</v>
      </c>
      <c r="P93" s="4" t="s">
        <v>295</v>
      </c>
      <c r="R93" s="5" t="s">
        <v>400</v>
      </c>
      <c r="S93" s="13"/>
      <c r="T93" s="3" t="str">
        <f>", '"&amp;A93&amp;"': {megami: '"&amp;B93&amp;"'"&amp;IF(C93&lt;&gt;"", ", anotherID: '" &amp; C93 &amp; "', replace: '" &amp; D93 &amp; "'", "")&amp;", name: '"&amp;E93&amp;"', ruby: '"&amp;F93&amp;"', baseType: '"&amp;VLOOKUP(G93,Sheet2!$A$1:$B$99,2,FALSE)&amp;"', types: ['"&amp;VLOOKUP(H93,Sheet2!$D$1:$E$99,2,FALSE)&amp;"'"&amp;IF(I93&lt;&gt;"",", '"&amp; VLOOKUP(I93,Sheet2!$D$1:$E$99,2,FALSE) &amp;"'","")&amp;"]"&amp;IF(J93&lt;&gt;"", ", range: '"&amp;J93&amp;"'", "")&amp;IF(L93&lt;&gt;"", ", damage: '"&amp;L93&amp;"'", "")&amp;IF(N93&lt;&gt;"", ", capacity: '"&amp;N93&amp;"'", "")&amp;IF(O93&lt;&gt;"", ", cost: '"&amp;O93&amp;"'", "")&amp;", text: '"&amp;SUBSTITUTE(R93, CHAR(10), "\n")&amp;"'"&amp;IF(P93="○", ", sealable: true", "")&amp;IF(Q93="○", ", removable: true", "")&amp;"}"</f>
        <v>, '10-kururu-o-s-3': {megami: 'kururu', name: 'いんだすとりあ', ruby: '', baseType: 'special', types: ['action'], cost: '1', text: 'このカードにカードが封印されていないならば、あなたの手札から《付与》でないカードを1枚選び、そのカードをこのカードの下に表向きで封印してもよい。 \nあなたの追加札から「でゅーぷりぎあ」を山札の底に1枚置く(最大で合計3枚)。 \n----\n【即再起】あなたが山札を再構成する(再構成の後に未使用に戻る)。', sealable: true}</v>
      </c>
    </row>
    <row r="94" spans="1:20" ht="72" x14ac:dyDescent="0.15">
      <c r="A94" s="4" t="s">
        <v>373</v>
      </c>
      <c r="B94" s="4" t="s">
        <v>362</v>
      </c>
      <c r="E94" s="4" t="s">
        <v>565</v>
      </c>
      <c r="F94" s="4" t="s">
        <v>564</v>
      </c>
      <c r="G94" s="4" t="s">
        <v>19</v>
      </c>
      <c r="H94" s="4" t="s">
        <v>23</v>
      </c>
      <c r="K94" s="13"/>
      <c r="M94" s="13"/>
      <c r="O94" s="4" t="s">
        <v>108</v>
      </c>
      <c r="Q94" s="4" t="s">
        <v>295</v>
      </c>
      <c r="R94" s="5" t="s">
        <v>561</v>
      </c>
      <c r="S94" s="13"/>
      <c r="T94" s="3" t="str">
        <f>", '"&amp;A94&amp;"': {megami: '"&amp;B94&amp;"'"&amp;IF(C94&lt;&gt;"", ", anotherID: '" &amp; C94 &amp; "', replace: '" &amp; D94 &amp; "'", "")&amp;", name: '"&amp;E94&amp;"', ruby: '"&amp;F94&amp;"', baseType: '"&amp;VLOOKUP(G94,Sheet2!$A$1:$B$99,2,FALSE)&amp;"', types: ['"&amp;VLOOKUP(H94,Sheet2!$D$1:$E$99,2,FALSE)&amp;"'"&amp;IF(I94&lt;&gt;"",", '"&amp; VLOOKUP(I94,Sheet2!$D$1:$E$99,2,FALSE) &amp;"'","")&amp;"]"&amp;IF(J94&lt;&gt;"", ", range: '"&amp;J94&amp;"'", "")&amp;IF(L94&lt;&gt;"", ", damage: '"&amp;L94&amp;"'", "")&amp;IF(N94&lt;&gt;"", ", capacity: '"&amp;N94&amp;"'", "")&amp;IF(O94&lt;&gt;"", ", cost: '"&amp;O94&amp;"'", "")&amp;", text: '"&amp;SUBSTITUTE(R94, CHAR(10), "\n")&amp;"'"&amp;IF(P94="○", ", sealable: true", "")&amp;IF(Q94="○", ", removable: true", "")&amp;"}"</f>
        <v>, '10-kururu-o-s-4': {megami: 'kururu', name: '神渉装置:枢式', ruby: 'かんしょうそうち　くるるしき', baseType: 'special', types: ['action'], cost: '3', text: '----\n&lt;攻攻行行行付付&gt; 相手の切札を見て、その中から1枚選び、それを使用済にしてもよい。\n----\n相手の使用済の切札1枚を選んでもよい。そのカードを消費を支払わずに使用する(《全力》カードでもよい)。その後、このカードを取り除く。', removable: true}</v>
      </c>
    </row>
    <row r="95" spans="1:20" ht="48" x14ac:dyDescent="0.15">
      <c r="A95" s="4" t="s">
        <v>384</v>
      </c>
      <c r="B95" s="4" t="s">
        <v>362</v>
      </c>
      <c r="E95" s="4" t="s">
        <v>385</v>
      </c>
      <c r="G95" s="4" t="s">
        <v>192</v>
      </c>
      <c r="H95" s="4" t="s">
        <v>386</v>
      </c>
      <c r="K95" s="13"/>
      <c r="M95" s="13"/>
      <c r="R95" s="5" t="s">
        <v>395</v>
      </c>
      <c r="S95" s="13"/>
      <c r="T95" s="3" t="str">
        <f>", '"&amp;A95&amp;"': {megami: '"&amp;B95&amp;"'"&amp;IF(C95&lt;&gt;"", ", anotherID: '" &amp; C95 &amp; "', replace: '" &amp; D95 &amp; "'", "")&amp;", name: '"&amp;E95&amp;"', ruby: '"&amp;F95&amp;"', baseType: '"&amp;VLOOKUP(G95,Sheet2!$A$1:$B$99,2,FALSE)&amp;"', types: ['"&amp;VLOOKUP(H95,Sheet2!$D$1:$E$99,2,FALSE)&amp;"'"&amp;IF(I95&lt;&gt;"",", '"&amp; VLOOKUP(I95,Sheet2!$D$1:$E$99,2,FALSE) &amp;"'","")&amp;"]"&amp;IF(J95&lt;&gt;"", ", range: '"&amp;J95&amp;"'", "")&amp;IF(L95&lt;&gt;"", ", damage: '"&amp;L95&amp;"'", "")&amp;IF(N95&lt;&gt;"", ", capacity: '"&amp;N95&amp;"'", "")&amp;IF(O95&lt;&gt;"", ", cost: '"&amp;O95&amp;"'", "")&amp;", text: '"&amp;SUBSTITUTE(R95, CHAR(10), "\n")&amp;"'"&amp;IF(P95="○", ", sealable: true", "")&amp;IF(Q95="○", ", removable: true", "")&amp;"}"</f>
        <v>, '10-kururu-o-s-3-ex1': {megami: 'kururu', name: 'でゅーぷりぎあ', ruby: '', baseType: 'extra', types: ['variable'], text: '(カードタイプが不定のカードは使用できない) \n【常時】このカードはあなたの「いんだすとりあ」に封印されたカードの複製となる。但し、名前は変更されない。 \n(「いんだすとりあ」が未使用なら複製とならないので、使用できない)'}</v>
      </c>
    </row>
    <row r="96" spans="1:20" x14ac:dyDescent="0.15">
      <c r="A96" s="4" t="s">
        <v>402</v>
      </c>
      <c r="B96" s="4" t="s">
        <v>401</v>
      </c>
      <c r="E96" s="4" t="s">
        <v>499</v>
      </c>
      <c r="F96" s="4" t="s">
        <v>510</v>
      </c>
      <c r="G96" s="4" t="s">
        <v>7</v>
      </c>
      <c r="H96" s="4" t="s">
        <v>8</v>
      </c>
      <c r="J96" s="4" t="s">
        <v>219</v>
      </c>
      <c r="K96" s="13"/>
      <c r="L96" s="10" t="s">
        <v>498</v>
      </c>
      <c r="M96" s="13"/>
      <c r="R96" s="4" t="s">
        <v>523</v>
      </c>
      <c r="S96" s="13"/>
      <c r="T96" s="3" t="str">
        <f>", '"&amp;A96&amp;"': {megami: '"&amp;B96&amp;"'"&amp;IF(C96&lt;&gt;"", ", anotherID: '" &amp; C96 &amp; "', replace: '" &amp; D96 &amp; "'", "")&amp;", name: '"&amp;E96&amp;"', ruby: '"&amp;F96&amp;"', baseType: '"&amp;VLOOKUP(G96,Sheet2!$A$1:$B$99,2,FALSE)&amp;"', types: ['"&amp;VLOOKUP(H96,Sheet2!$D$1:$E$99,2,FALSE)&amp;"'"&amp;IF(I96&lt;&gt;"",", '"&amp; VLOOKUP(I96,Sheet2!$D$1:$E$99,2,FALSE) &amp;"'","")&amp;"]"&amp;IF(J96&lt;&gt;"", ", range: '"&amp;J96&amp;"'", "")&amp;IF(L96&lt;&gt;"", ", damage: '"&amp;L96&amp;"'", "")&amp;IF(N96&lt;&gt;"", ", capacity: '"&amp;N96&amp;"'", "")&amp;IF(O96&lt;&gt;"", ", cost: '"&amp;O96&amp;"'", "")&amp;", text: '"&amp;SUBSTITUTE(R96, CHAR(10), "\n")&amp;"'"&amp;IF(P96="○", ", sealable: true", "")&amp;IF(Q96="○", ", removable: true", "")&amp;"}"</f>
        <v>, '11-thallya-o-n-1': {megami: 'thallya', name: 'Burning Steam', ruby: 'バーニングスチーム', baseType: 'normal', types: ['attack'], range: '3-5', damage: '2/1', text: '【攻撃後】騎動を行う。'}</v>
      </c>
    </row>
    <row r="97" spans="1:20" ht="24" x14ac:dyDescent="0.15">
      <c r="A97" s="4" t="s">
        <v>403</v>
      </c>
      <c r="B97" s="4" t="s">
        <v>401</v>
      </c>
      <c r="E97" s="4" t="s">
        <v>500</v>
      </c>
      <c r="F97" s="4" t="s">
        <v>511</v>
      </c>
      <c r="G97" s="4" t="s">
        <v>7</v>
      </c>
      <c r="H97" s="4" t="s">
        <v>8</v>
      </c>
      <c r="J97" s="4" t="s">
        <v>175</v>
      </c>
      <c r="K97" s="13"/>
      <c r="L97" s="10" t="s">
        <v>496</v>
      </c>
      <c r="M97" s="13"/>
      <c r="R97" s="5" t="s">
        <v>524</v>
      </c>
      <c r="S97" s="13"/>
      <c r="T97" s="3" t="str">
        <f>", '"&amp;A97&amp;"': {megami: '"&amp;B97&amp;"'"&amp;IF(C97&lt;&gt;"", ", anotherID: '" &amp; C97 &amp; "', replace: '" &amp; D97 &amp; "'", "")&amp;", name: '"&amp;E97&amp;"', ruby: '"&amp;F97&amp;"', baseType: '"&amp;VLOOKUP(G97,Sheet2!$A$1:$B$99,2,FALSE)&amp;"', types: ['"&amp;VLOOKUP(H97,Sheet2!$D$1:$E$99,2,FALSE)&amp;"'"&amp;IF(I97&lt;&gt;"",", '"&amp; VLOOKUP(I97,Sheet2!$D$1:$E$99,2,FALSE) &amp;"'","")&amp;"]"&amp;IF(J97&lt;&gt;"", ", range: '"&amp;J97&amp;"'", "")&amp;IF(L97&lt;&gt;"", ", damage: '"&amp;L97&amp;"'", "")&amp;IF(N97&lt;&gt;"", ", capacity: '"&amp;N97&amp;"'", "")&amp;IF(O97&lt;&gt;"", ", cost: '"&amp;O97&amp;"'", "")&amp;", text: '"&amp;SUBSTITUTE(R97, CHAR(10), "\n")&amp;"'"&amp;IF(P97="○", ", sealable: true", "")&amp;IF(Q97="○", ", removable: true", "")&amp;"}"</f>
        <v>, '11-thallya-o-n-2': {megami: 'thallya', name: 'Waving Edge', ruby: 'ウェービングエッジ', baseType: 'normal', types: ['attack'], range: '1-3', damage: '3/1', text: '燃焼 \n【攻撃後】騎動を行う。'}</v>
      </c>
    </row>
    <row r="98" spans="1:20" ht="36" x14ac:dyDescent="0.15">
      <c r="A98" s="4" t="s">
        <v>404</v>
      </c>
      <c r="B98" s="4" t="s">
        <v>401</v>
      </c>
      <c r="E98" s="4" t="s">
        <v>501</v>
      </c>
      <c r="F98" s="4" t="s">
        <v>512</v>
      </c>
      <c r="G98" s="4" t="s">
        <v>7</v>
      </c>
      <c r="H98" s="4" t="s">
        <v>8</v>
      </c>
      <c r="J98" s="4" t="s">
        <v>56</v>
      </c>
      <c r="K98" s="13"/>
      <c r="L98" s="10" t="s">
        <v>520</v>
      </c>
      <c r="M98" s="13"/>
      <c r="R98" s="5" t="s">
        <v>525</v>
      </c>
      <c r="S98" s="13"/>
      <c r="T98" s="3" t="str">
        <f>", '"&amp;A98&amp;"': {megami: '"&amp;B98&amp;"'"&amp;IF(C98&lt;&gt;"", ", anotherID: '" &amp; C98 &amp; "', replace: '" &amp; D98 &amp; "'", "")&amp;", name: '"&amp;E98&amp;"', ruby: '"&amp;F98&amp;"', baseType: '"&amp;VLOOKUP(G98,Sheet2!$A$1:$B$99,2,FALSE)&amp;"', types: ['"&amp;VLOOKUP(H98,Sheet2!$D$1:$E$99,2,FALSE)&amp;"'"&amp;IF(I98&lt;&gt;"",", '"&amp; VLOOKUP(I98,Sheet2!$D$1:$E$99,2,FALSE) &amp;"'","")&amp;"]"&amp;IF(J98&lt;&gt;"", ", range: '"&amp;J98&amp;"'", "")&amp;IF(L98&lt;&gt;"", ", damage: '"&amp;L98&amp;"'", "")&amp;IF(N98&lt;&gt;"", ", capacity: '"&amp;N98&amp;"'", "")&amp;IF(O98&lt;&gt;"", ", cost: '"&amp;O98&amp;"'", "")&amp;", text: '"&amp;SUBSTITUTE(R98, CHAR(10), "\n")&amp;"'"&amp;IF(P98="○", ", sealable: true", "")&amp;IF(Q98="○", ", removable: true", "")&amp;"}"</f>
        <v>, '11-thallya-o-n-3': {megami: 'thallya', name: 'Shield Charge', ruby: 'シールドチャージ', baseType: 'normal', types: ['attack'], range: '1', damage: '3/2', text: '燃焼 \n【常時】この《攻撃》のダメージにより移動する桜花結晶は、ダストやフレアでなく間合に動かす。'}</v>
      </c>
    </row>
    <row r="99" spans="1:20" x14ac:dyDescent="0.15">
      <c r="A99" s="4" t="s">
        <v>405</v>
      </c>
      <c r="B99" s="4" t="s">
        <v>401</v>
      </c>
      <c r="E99" s="4" t="s">
        <v>502</v>
      </c>
      <c r="F99" s="4" t="s">
        <v>519</v>
      </c>
      <c r="G99" s="4" t="s">
        <v>7</v>
      </c>
      <c r="H99" s="4" t="s">
        <v>8</v>
      </c>
      <c r="I99" s="4" t="s">
        <v>31</v>
      </c>
      <c r="J99" s="4" t="s">
        <v>503</v>
      </c>
      <c r="K99" s="13"/>
      <c r="L99" s="10" t="s">
        <v>521</v>
      </c>
      <c r="M99" s="13"/>
      <c r="R99" s="4" t="s">
        <v>526</v>
      </c>
      <c r="S99" s="13"/>
      <c r="T99" s="3" t="str">
        <f>", '"&amp;A99&amp;"': {megami: '"&amp;B99&amp;"'"&amp;IF(C99&lt;&gt;"", ", anotherID: '" &amp; C99 &amp; "', replace: '" &amp; D99 &amp; "'", "")&amp;", name: '"&amp;E99&amp;"', ruby: '"&amp;F99&amp;"', baseType: '"&amp;VLOOKUP(G99,Sheet2!$A$1:$B$99,2,FALSE)&amp;"', types: ['"&amp;VLOOKUP(H99,Sheet2!$D$1:$E$99,2,FALSE)&amp;"'"&amp;IF(I99&lt;&gt;"",", '"&amp; VLOOKUP(I99,Sheet2!$D$1:$E$99,2,FALSE) &amp;"'","")&amp;"]"&amp;IF(J99&lt;&gt;"", ", range: '"&amp;J99&amp;"'", "")&amp;IF(L99&lt;&gt;"", ", damage: '"&amp;L99&amp;"'", "")&amp;IF(N99&lt;&gt;"", ", capacity: '"&amp;N99&amp;"'", "")&amp;IF(O99&lt;&gt;"", ", cost: '"&amp;O99&amp;"'", "")&amp;", text: '"&amp;SUBSTITUTE(R99, CHAR(10), "\n")&amp;"'"&amp;IF(P99="○", ", sealable: true", "")&amp;IF(Q99="○", ", removable: true", "")&amp;"}"</f>
        <v>, '11-thallya-o-n-4': {megami: 'thallya', name: 'Steam Cannon', ruby: 'スチームカノン', baseType: 'normal', types: ['attack', 'fullpower'], range: '2-8', damage: '3/3', text: '燃焼'}</v>
      </c>
    </row>
    <row r="100" spans="1:20" ht="24" x14ac:dyDescent="0.15">
      <c r="A100" s="4" t="s">
        <v>406</v>
      </c>
      <c r="B100" s="4" t="s">
        <v>401</v>
      </c>
      <c r="E100" s="4" t="s">
        <v>504</v>
      </c>
      <c r="F100" s="4" t="s">
        <v>513</v>
      </c>
      <c r="G100" s="4" t="s">
        <v>7</v>
      </c>
      <c r="H100" s="4" t="s">
        <v>23</v>
      </c>
      <c r="K100" s="13"/>
      <c r="L100" s="10"/>
      <c r="M100" s="13"/>
      <c r="R100" s="5" t="s">
        <v>527</v>
      </c>
      <c r="S100" s="13"/>
      <c r="T100" s="3" t="str">
        <f>", '"&amp;A100&amp;"': {megami: '"&amp;B100&amp;"'"&amp;IF(C100&lt;&gt;"", ", anotherID: '" &amp; C100 &amp; "', replace: '" &amp; D100 &amp; "'", "")&amp;", name: '"&amp;E100&amp;"', ruby: '"&amp;F100&amp;"', baseType: '"&amp;VLOOKUP(G100,Sheet2!$A$1:$B$99,2,FALSE)&amp;"', types: ['"&amp;VLOOKUP(H100,Sheet2!$D$1:$E$99,2,FALSE)&amp;"'"&amp;IF(I100&lt;&gt;"",", '"&amp; VLOOKUP(I100,Sheet2!$D$1:$E$99,2,FALSE) &amp;"'","")&amp;"]"&amp;IF(J100&lt;&gt;"", ", range: '"&amp;J100&amp;"'", "")&amp;IF(L100&lt;&gt;"", ", damage: '"&amp;L100&amp;"'", "")&amp;IF(N100&lt;&gt;"", ", capacity: '"&amp;N100&amp;"'", "")&amp;IF(O100&lt;&gt;"", ", cost: '"&amp;O100&amp;"'", "")&amp;", text: '"&amp;SUBSTITUTE(R100, CHAR(10), "\n")&amp;"'"&amp;IF(P100="○", ", sealable: true", "")&amp;IF(Q100="○", ", removable: true", "")&amp;"}"</f>
        <v>, '11-thallya-o-n-5': {megami: 'thallya', name: 'Stunt', ruby: 'スタント', baseType: 'normal', types: ['action'], text: '相手を畏縮させる。 \n自オーラ→自フレア：2'}</v>
      </c>
    </row>
    <row r="101" spans="1:20" ht="48" x14ac:dyDescent="0.15">
      <c r="A101" s="4" t="s">
        <v>407</v>
      </c>
      <c r="B101" s="4" t="s">
        <v>401</v>
      </c>
      <c r="E101" s="4" t="s">
        <v>505</v>
      </c>
      <c r="F101" s="4" t="s">
        <v>514</v>
      </c>
      <c r="G101" s="4" t="s">
        <v>7</v>
      </c>
      <c r="H101" s="4" t="s">
        <v>23</v>
      </c>
      <c r="K101" s="13"/>
      <c r="L101" s="10"/>
      <c r="M101" s="13"/>
      <c r="R101" s="5" t="s">
        <v>528</v>
      </c>
      <c r="S101" s="13"/>
      <c r="T101" s="3" t="str">
        <f>", '"&amp;A101&amp;"': {megami: '"&amp;B101&amp;"'"&amp;IF(C101&lt;&gt;"", ", anotherID: '" &amp; C101 &amp; "', replace: '" &amp; D101 &amp; "'", "")&amp;", name: '"&amp;E101&amp;"', ruby: '"&amp;F101&amp;"', baseType: '"&amp;VLOOKUP(G101,Sheet2!$A$1:$B$99,2,FALSE)&amp;"', types: ['"&amp;VLOOKUP(H101,Sheet2!$D$1:$E$99,2,FALSE)&amp;"'"&amp;IF(I101&lt;&gt;"",", '"&amp; VLOOKUP(I101,Sheet2!$D$1:$E$99,2,FALSE) &amp;"'","")&amp;"]"&amp;IF(J101&lt;&gt;"", ", range: '"&amp;J101&amp;"'", "")&amp;IF(L101&lt;&gt;"", ", damage: '"&amp;L101&amp;"'", "")&amp;IF(N101&lt;&gt;"", ", capacity: '"&amp;N101&amp;"'", "")&amp;IF(O101&lt;&gt;"", ", cost: '"&amp;O101&amp;"'", "")&amp;", text: '"&amp;SUBSTITUTE(R101, CHAR(10), "\n")&amp;"'"&amp;IF(P101="○", ", sealable: true", "")&amp;IF(Q101="○", ", removable: true", "")&amp;"}"</f>
        <v>, '11-thallya-o-n-6': {megami: 'thallya', name: 'Roaring', ruby: 'ロアリング', baseType: 'normal', types: ['action'], text: 'コストとして、あなたのマシンにある造花結晶を2つ燃焼済にしても良い。そうした場合、あなたは集中力を1得て、相手は集中力を1失い、相手を畏縮させる。 \nコストとして、集中力を2支払ってもよい。そうした場合、あなたの燃焼済の造花結晶を3つ回復する。'}</v>
      </c>
    </row>
    <row r="102" spans="1:20" ht="24" x14ac:dyDescent="0.15">
      <c r="A102" s="4" t="s">
        <v>408</v>
      </c>
      <c r="B102" s="4" t="s">
        <v>401</v>
      </c>
      <c r="E102" s="4" t="s">
        <v>506</v>
      </c>
      <c r="F102" s="4" t="s">
        <v>515</v>
      </c>
      <c r="G102" s="4" t="s">
        <v>7</v>
      </c>
      <c r="H102" s="4" t="s">
        <v>23</v>
      </c>
      <c r="I102" s="4" t="s">
        <v>28</v>
      </c>
      <c r="K102" s="13"/>
      <c r="L102" s="10"/>
      <c r="M102" s="13"/>
      <c r="R102" s="5" t="s">
        <v>529</v>
      </c>
      <c r="S102" s="13"/>
      <c r="T102" s="3" t="str">
        <f>", '"&amp;A102&amp;"': {megami: '"&amp;B102&amp;"'"&amp;IF(C102&lt;&gt;"", ", anotherID: '" &amp; C102 &amp; "', replace: '" &amp; D102 &amp; "'", "")&amp;", name: '"&amp;E102&amp;"', ruby: '"&amp;F102&amp;"', baseType: '"&amp;VLOOKUP(G102,Sheet2!$A$1:$B$99,2,FALSE)&amp;"', types: ['"&amp;VLOOKUP(H102,Sheet2!$D$1:$E$99,2,FALSE)&amp;"'"&amp;IF(I102&lt;&gt;"",", '"&amp; VLOOKUP(I102,Sheet2!$D$1:$E$99,2,FALSE) &amp;"'","")&amp;"]"&amp;IF(J102&lt;&gt;"", ", range: '"&amp;J102&amp;"'", "")&amp;IF(L102&lt;&gt;"", ", damage: '"&amp;L102&amp;"'", "")&amp;IF(N102&lt;&gt;"", ", capacity: '"&amp;N102&amp;"'", "")&amp;IF(O102&lt;&gt;"", ", cost: '"&amp;O102&amp;"'", "")&amp;", text: '"&amp;SUBSTITUTE(R102, CHAR(10), "\n")&amp;"'"&amp;IF(P102="○", ", sealable: true", "")&amp;IF(Q102="○", ", removable: true", "")&amp;"}"</f>
        <v>, '11-thallya-o-n-7': {megami: 'thallya', name: 'Turbo Switch', ruby: 'ターボスイッチ', baseType: 'normal', types: ['action', 'reaction'], text: '燃焼 \n騎動を行う。'}</v>
      </c>
    </row>
    <row r="103" spans="1:20" x14ac:dyDescent="0.15">
      <c r="A103" s="4" t="s">
        <v>409</v>
      </c>
      <c r="B103" s="4" t="s">
        <v>401</v>
      </c>
      <c r="E103" s="4" t="s">
        <v>507</v>
      </c>
      <c r="F103" s="4" t="s">
        <v>516</v>
      </c>
      <c r="G103" s="4" t="s">
        <v>19</v>
      </c>
      <c r="H103" s="4" t="s">
        <v>8</v>
      </c>
      <c r="J103" s="4" t="s">
        <v>508</v>
      </c>
      <c r="K103" s="13"/>
      <c r="L103" s="10" t="s">
        <v>522</v>
      </c>
      <c r="M103" s="13"/>
      <c r="O103" s="4" t="s">
        <v>56</v>
      </c>
      <c r="R103" s="5" t="s">
        <v>556</v>
      </c>
      <c r="S103" s="13"/>
      <c r="T103" s="3" t="str">
        <f>", '"&amp;A103&amp;"': {megami: '"&amp;B103&amp;"'"&amp;IF(C103&lt;&gt;"", ", anotherID: '" &amp; C103 &amp; "', replace: '" &amp; D103 &amp; "'", "")&amp;", name: '"&amp;E103&amp;"', ruby: '"&amp;F103&amp;"', baseType: '"&amp;VLOOKUP(G103,Sheet2!$A$1:$B$99,2,FALSE)&amp;"', types: ['"&amp;VLOOKUP(H103,Sheet2!$D$1:$E$99,2,FALSE)&amp;"'"&amp;IF(I103&lt;&gt;"",", '"&amp; VLOOKUP(I103,Sheet2!$D$1:$E$99,2,FALSE) &amp;"'","")&amp;"]"&amp;IF(J103&lt;&gt;"", ", range: '"&amp;J103&amp;"'", "")&amp;IF(L103&lt;&gt;"", ", damage: '"&amp;L103&amp;"'", "")&amp;IF(N103&lt;&gt;"", ", capacity: '"&amp;N103&amp;"'", "")&amp;IF(O103&lt;&gt;"", ", cost: '"&amp;O103&amp;"'", "")&amp;", text: '"&amp;SUBSTITUTE(R103, CHAR(10), "\n")&amp;"'"&amp;IF(P103="○", ", sealable: true", "")&amp;IF(Q103="○", ", removable: true", "")&amp;"}"</f>
        <v>, '11-thallya-o-s-1': {megami: 'thallya', name: 'Alpha-Edge', ruby: 'アルファエッジ', baseType: 'special', types: ['attack'], range: '1,3,5,7', damage: '1/1', cost: '1', text: '【即再起】あなたが騎動により間合を変化させる。'}</v>
      </c>
    </row>
    <row r="104" spans="1:20" ht="36" x14ac:dyDescent="0.15">
      <c r="A104" s="4" t="s">
        <v>410</v>
      </c>
      <c r="B104" s="4" t="s">
        <v>401</v>
      </c>
      <c r="E104" s="4" t="s">
        <v>509</v>
      </c>
      <c r="F104" s="4" t="s">
        <v>517</v>
      </c>
      <c r="G104" s="4" t="s">
        <v>19</v>
      </c>
      <c r="H104" s="4" t="s">
        <v>23</v>
      </c>
      <c r="I104" s="4" t="s">
        <v>28</v>
      </c>
      <c r="K104" s="13"/>
      <c r="L104" s="10"/>
      <c r="M104" s="13"/>
      <c r="O104" s="4" t="s">
        <v>90</v>
      </c>
      <c r="R104" s="5" t="s">
        <v>542</v>
      </c>
      <c r="S104" s="13"/>
      <c r="T104" s="3" t="str">
        <f>", '"&amp;A104&amp;"': {megami: '"&amp;B104&amp;"'"&amp;IF(C104&lt;&gt;"", ", anotherID: '" &amp; C104 &amp; "', replace: '" &amp; D104 &amp; "'", "")&amp;", name: '"&amp;E104&amp;"', ruby: '"&amp;F104&amp;"', baseType: '"&amp;VLOOKUP(G104,Sheet2!$A$1:$B$99,2,FALSE)&amp;"', types: ['"&amp;VLOOKUP(H104,Sheet2!$D$1:$E$99,2,FALSE)&amp;"'"&amp;IF(I104&lt;&gt;"",", '"&amp; VLOOKUP(I104,Sheet2!$D$1:$E$99,2,FALSE) &amp;"'","")&amp;"]"&amp;IF(J104&lt;&gt;"", ", range: '"&amp;J104&amp;"'", "")&amp;IF(L104&lt;&gt;"", ", damage: '"&amp;L104&amp;"'", "")&amp;IF(N104&lt;&gt;"", ", capacity: '"&amp;N104&amp;"'", "")&amp;IF(O104&lt;&gt;"", ", cost: '"&amp;O104&amp;"'", "")&amp;", text: '"&amp;SUBSTITUTE(R104, CHAR(10), "\n")&amp;"'"&amp;IF(P104="○", ", sealable: true", "")&amp;IF(Q104="○", ", removable: true", "")&amp;"}"</f>
        <v>, '11-thallya-o-s-2': {megami: 'thallya', name: 'Omega-Burst', ruby: 'オメガバースト', baseType: 'special', types: ['action', 'reaction'], cost: '4', text: 'あなたの燃焼済の造花結晶を全て回復する。 \n対応した、オーラへのダメージが「-」またはX以下の《攻撃》を打ち消す。Xはこのカードにより回復した造花結晶の個数に等しい。'}</v>
      </c>
    </row>
    <row r="105" spans="1:20" ht="11.25" customHeight="1" x14ac:dyDescent="0.15">
      <c r="A105" s="4" t="s">
        <v>411</v>
      </c>
      <c r="B105" s="4" t="s">
        <v>401</v>
      </c>
      <c r="E105" s="4" t="s">
        <v>566</v>
      </c>
      <c r="F105" s="4" t="s">
        <v>518</v>
      </c>
      <c r="G105" s="4" t="s">
        <v>19</v>
      </c>
      <c r="H105" s="4" t="s">
        <v>23</v>
      </c>
      <c r="I105" s="4" t="s">
        <v>31</v>
      </c>
      <c r="K105" s="13"/>
      <c r="L105" s="10"/>
      <c r="M105" s="13"/>
      <c r="O105" s="4" t="s">
        <v>221</v>
      </c>
      <c r="R105" s="8" t="s">
        <v>530</v>
      </c>
      <c r="S105" s="13"/>
      <c r="T105" s="3" t="str">
        <f>", '"&amp;A105&amp;"': {megami: '"&amp;B105&amp;"'"&amp;IF(C105&lt;&gt;"", ", anotherID: '" &amp; C105 &amp; "', replace: '" &amp; D105 &amp; "'", "")&amp;", name: '"&amp;E105&amp;"', ruby: '"&amp;F105&amp;"', baseType: '"&amp;VLOOKUP(G105,Sheet2!$A$1:$B$99,2,FALSE)&amp;"', types: ['"&amp;VLOOKUP(H105,Sheet2!$D$1:$E$99,2,FALSE)&amp;"'"&amp;IF(I105&lt;&gt;"",", '"&amp; VLOOKUP(I105,Sheet2!$D$1:$E$99,2,FALSE) &amp;"'","")&amp;"]"&amp;IF(J105&lt;&gt;"", ", range: '"&amp;J105&amp;"'", "")&amp;IF(L105&lt;&gt;"", ", damage: '"&amp;L105&amp;"'", "")&amp;IF(N105&lt;&gt;"", ", capacity: '"&amp;N105&amp;"'", "")&amp;IF(O105&lt;&gt;"", ", cost: '"&amp;O105&amp;"'", "")&amp;", text: '"&amp;SUBSTITUTE(R105, CHAR(10), "\n")&amp;"'"&amp;IF(P105="○", ", sealable: true", "")&amp;IF(Q105="○", ", removable: true", "")&amp;"}"</f>
        <v>, '11-thallya-o-s-4': {megami: 'thallya', name: 'Julia\'s BlackBox', ruby: 'ジュリアズ　ブラックボックス', baseType: 'special', types: ['action', 'fullpower'], cost: '0', text: 'あなたのマシンに造花結晶がないならば、あなたのマシンはTransFormし、あなたの燃焼済の造花結晶を2つ回復する。そうでない場合、このカードを未使用に戻す。'}</v>
      </c>
    </row>
    <row r="106" spans="1:20" x14ac:dyDescent="0.15">
      <c r="A106" s="4" t="s">
        <v>413</v>
      </c>
      <c r="B106" s="4" t="s">
        <v>412</v>
      </c>
      <c r="E106" s="4" t="s">
        <v>463</v>
      </c>
      <c r="F106" s="4" t="s">
        <v>492</v>
      </c>
      <c r="G106" s="4" t="s">
        <v>7</v>
      </c>
      <c r="H106" s="4" t="s">
        <v>8</v>
      </c>
      <c r="J106" s="4" t="s">
        <v>464</v>
      </c>
      <c r="K106" s="13"/>
      <c r="L106" s="2" t="s">
        <v>496</v>
      </c>
      <c r="M106" s="13"/>
      <c r="S106" s="13"/>
      <c r="T106" s="3" t="str">
        <f>", '"&amp;A106&amp;"': {megami: '"&amp;B106&amp;"'"&amp;IF(C106&lt;&gt;"", ", anotherID: '" &amp; C106 &amp; "', replace: '" &amp; D106 &amp; "'", "")&amp;", name: '"&amp;E106&amp;"', ruby: '"&amp;F106&amp;"', baseType: '"&amp;VLOOKUP(G106,Sheet2!$A$1:$B$99,2,FALSE)&amp;"', types: ['"&amp;VLOOKUP(H106,Sheet2!$D$1:$E$99,2,FALSE)&amp;"'"&amp;IF(I106&lt;&gt;"",", '"&amp; VLOOKUP(I106,Sheet2!$D$1:$E$99,2,FALSE) &amp;"'","")&amp;"]"&amp;IF(J106&lt;&gt;"", ", range: '"&amp;J106&amp;"'", "")&amp;IF(L106&lt;&gt;"", ", damage: '"&amp;L106&amp;"'", "")&amp;IF(N106&lt;&gt;"", ", capacity: '"&amp;N106&amp;"'", "")&amp;IF(O106&lt;&gt;"", ", cost: '"&amp;O106&amp;"'", "")&amp;", text: '"&amp;SUBSTITUTE(R106, CHAR(10), "\n")&amp;"'"&amp;IF(P106="○", ", sealable: true", "")&amp;IF(Q106="○", ", removable: true", "")&amp;"}"</f>
        <v>, '12-raira-o-n-1': {megami: 'raira', name: '獣爪', ruby: 'じゅうそう', baseType: 'normal', types: ['attack'], range: '1-2', damage: '3/1', text: ''}</v>
      </c>
    </row>
    <row r="107" spans="1:20" x14ac:dyDescent="0.15">
      <c r="A107" s="4" t="s">
        <v>414</v>
      </c>
      <c r="B107" s="4" t="s">
        <v>412</v>
      </c>
      <c r="E107" s="4" t="s">
        <v>465</v>
      </c>
      <c r="F107" s="4" t="s">
        <v>493</v>
      </c>
      <c r="G107" s="4" t="s">
        <v>7</v>
      </c>
      <c r="H107" s="4" t="s">
        <v>8</v>
      </c>
      <c r="J107" s="4" t="s">
        <v>55</v>
      </c>
      <c r="K107" s="13"/>
      <c r="L107" s="2" t="s">
        <v>497</v>
      </c>
      <c r="M107" s="13"/>
      <c r="R107" s="4" t="s">
        <v>531</v>
      </c>
      <c r="S107" s="13"/>
      <c r="T107" s="3" t="str">
        <f>", '"&amp;A107&amp;"': {megami: '"&amp;B107&amp;"'"&amp;IF(C107&lt;&gt;"", ", anotherID: '" &amp; C107 &amp; "', replace: '" &amp; D107 &amp; "'", "")&amp;", name: '"&amp;E107&amp;"', ruby: '"&amp;F107&amp;"', baseType: '"&amp;VLOOKUP(G107,Sheet2!$A$1:$B$99,2,FALSE)&amp;"', types: ['"&amp;VLOOKUP(H107,Sheet2!$D$1:$E$99,2,FALSE)&amp;"'"&amp;IF(I107&lt;&gt;"",", '"&amp; VLOOKUP(I107,Sheet2!$D$1:$E$99,2,FALSE) &amp;"'","")&amp;"]"&amp;IF(J107&lt;&gt;"", ", range: '"&amp;J107&amp;"'", "")&amp;IF(L107&lt;&gt;"", ", damage: '"&amp;L107&amp;"'", "")&amp;IF(N107&lt;&gt;"", ", capacity: '"&amp;N107&amp;"'", "")&amp;IF(O107&lt;&gt;"", ", cost: '"&amp;O107&amp;"'", "")&amp;", text: '"&amp;SUBSTITUTE(R107, CHAR(10), "\n")&amp;"'"&amp;IF(P107="○", ", sealable: true", "")&amp;IF(Q107="○", ", removable: true", "")&amp;"}"</f>
        <v>, '12-raira-o-n-2': {megami: 'raira', name: '風雷撃', ruby: 'ふうらいげき', baseType: 'normal', types: ['attack'], range: '2', damage: 'X/2', text: '【常時】Xは風神ゲージと雷神ゲージのうち、小さい方の値である。'}</v>
      </c>
    </row>
    <row r="108" spans="1:20" ht="24" x14ac:dyDescent="0.15">
      <c r="A108" s="4" t="s">
        <v>415</v>
      </c>
      <c r="B108" s="4" t="s">
        <v>412</v>
      </c>
      <c r="E108" s="4" t="s">
        <v>466</v>
      </c>
      <c r="F108" s="4" t="s">
        <v>494</v>
      </c>
      <c r="G108" s="4" t="s">
        <v>7</v>
      </c>
      <c r="H108" s="4" t="s">
        <v>8</v>
      </c>
      <c r="J108" s="4" t="s">
        <v>464</v>
      </c>
      <c r="K108" s="13"/>
      <c r="L108" s="2" t="s">
        <v>498</v>
      </c>
      <c r="M108" s="13"/>
      <c r="R108" s="5" t="s">
        <v>532</v>
      </c>
      <c r="S108" s="13"/>
      <c r="T108" s="3" t="str">
        <f>", '"&amp;A108&amp;"': {megami: '"&amp;B108&amp;"'"&amp;IF(C108&lt;&gt;"", ", anotherID: '" &amp; C108 &amp; "', replace: '" &amp; D108 &amp; "'", "")&amp;", name: '"&amp;E108&amp;"', ruby: '"&amp;F108&amp;"', baseType: '"&amp;VLOOKUP(G108,Sheet2!$A$1:$B$99,2,FALSE)&amp;"', types: ['"&amp;VLOOKUP(H108,Sheet2!$D$1:$E$99,2,FALSE)&amp;"'"&amp;IF(I108&lt;&gt;"",", '"&amp; VLOOKUP(I108,Sheet2!$D$1:$E$99,2,FALSE) &amp;"'","")&amp;"]"&amp;IF(J108&lt;&gt;"", ", range: '"&amp;J108&amp;"'", "")&amp;IF(L108&lt;&gt;"", ", damage: '"&amp;L108&amp;"'", "")&amp;IF(N108&lt;&gt;"", ", capacity: '"&amp;N108&amp;"'", "")&amp;IF(O108&lt;&gt;"", ", cost: '"&amp;O108&amp;"'", "")&amp;", text: '"&amp;SUBSTITUTE(R108, CHAR(10), "\n")&amp;"'"&amp;IF(P108="○", ", sealable: true", "")&amp;IF(Q108="○", ", removable: true", "")&amp;"}"</f>
        <v>, '12-raira-o-n-3': {megami: 'raira', name: '流転爪', ruby: 'るてんそう', baseType: 'normal', types: ['attack'], range: '1-2', damage: '2/1', text: '【攻撃後】あなたの捨て札にある《攻撃》カード1枚を選び、山札の一番上に置いてもよい。'}</v>
      </c>
    </row>
    <row r="109" spans="1:20" x14ac:dyDescent="0.15">
      <c r="A109" s="4" t="s">
        <v>416</v>
      </c>
      <c r="B109" s="4" t="s">
        <v>412</v>
      </c>
      <c r="E109" s="4" t="s">
        <v>467</v>
      </c>
      <c r="F109" s="4" t="s">
        <v>491</v>
      </c>
      <c r="G109" s="4" t="s">
        <v>7</v>
      </c>
      <c r="H109" s="4" t="s">
        <v>23</v>
      </c>
      <c r="K109" s="13"/>
      <c r="M109" s="13"/>
      <c r="R109" s="4" t="s">
        <v>533</v>
      </c>
      <c r="S109" s="13"/>
      <c r="T109" s="3" t="str">
        <f>", '"&amp;A109&amp;"': {megami: '"&amp;B109&amp;"'"&amp;IF(C109&lt;&gt;"", ", anotherID: '" &amp; C109 &amp; "', replace: '" &amp; D109 &amp; "'", "")&amp;", name: '"&amp;E109&amp;"', ruby: '"&amp;F109&amp;"', baseType: '"&amp;VLOOKUP(G109,Sheet2!$A$1:$B$99,2,FALSE)&amp;"', types: ['"&amp;VLOOKUP(H109,Sheet2!$D$1:$E$99,2,FALSE)&amp;"'"&amp;IF(I109&lt;&gt;"",", '"&amp; VLOOKUP(I109,Sheet2!$D$1:$E$99,2,FALSE) &amp;"'","")&amp;"]"&amp;IF(J109&lt;&gt;"", ", range: '"&amp;J109&amp;"'", "")&amp;IF(L109&lt;&gt;"", ", damage: '"&amp;L109&amp;"'", "")&amp;IF(N109&lt;&gt;"", ", capacity: '"&amp;N109&amp;"'", "")&amp;IF(O109&lt;&gt;"", ", cost: '"&amp;O109&amp;"'", "")&amp;", text: '"&amp;SUBSTITUTE(R109, CHAR(10), "\n")&amp;"'"&amp;IF(P109="○", ", sealable: true", "")&amp;IF(Q109="○", ", removable: true", "")&amp;"}"</f>
        <v>, '12-raira-o-n-4': {megami: 'raira', name: '風走り', ruby: 'かぜばしり', baseType: 'normal', types: ['action'], text: '現在の間合が3以上ならば、間合→ダスト：2'}</v>
      </c>
    </row>
    <row r="110" spans="1:20" ht="36" x14ac:dyDescent="0.15">
      <c r="A110" s="4" t="s">
        <v>417</v>
      </c>
      <c r="B110" s="4" t="s">
        <v>412</v>
      </c>
      <c r="E110" s="4" t="s">
        <v>468</v>
      </c>
      <c r="F110" s="4" t="s">
        <v>489</v>
      </c>
      <c r="G110" s="4" t="s">
        <v>7</v>
      </c>
      <c r="H110" s="4" t="s">
        <v>23</v>
      </c>
      <c r="K110" s="13"/>
      <c r="M110" s="13"/>
      <c r="R110" s="5" t="s">
        <v>534</v>
      </c>
      <c r="S110" s="13"/>
      <c r="T110" s="3" t="str">
        <f>", '"&amp;A110&amp;"': {megami: '"&amp;B110&amp;"'"&amp;IF(C110&lt;&gt;"", ", anotherID: '" &amp; C110 &amp; "', replace: '" &amp; D110 &amp; "'", "")&amp;", name: '"&amp;E110&amp;"', ruby: '"&amp;F110&amp;"', baseType: '"&amp;VLOOKUP(G110,Sheet2!$A$1:$B$99,2,FALSE)&amp;"', types: ['"&amp;VLOOKUP(H110,Sheet2!$D$1:$E$99,2,FALSE)&amp;"'"&amp;IF(I110&lt;&gt;"",", '"&amp; VLOOKUP(I110,Sheet2!$D$1:$E$99,2,FALSE) &amp;"'","")&amp;"]"&amp;IF(J110&lt;&gt;"", ", range: '"&amp;J110&amp;"'", "")&amp;IF(L110&lt;&gt;"", ", damage: '"&amp;L110&amp;"'", "")&amp;IF(N110&lt;&gt;"", ", capacity: '"&amp;N110&amp;"'", "")&amp;IF(O110&lt;&gt;"", ", cost: '"&amp;O110&amp;"'", "")&amp;", text: '"&amp;SUBSTITUTE(R110, CHAR(10), "\n")&amp;"'"&amp;IF(P110="○", ", sealable: true", "")&amp;IF(Q110="○", ", removable: true", "")&amp;"}"</f>
        <v>, '12-raira-o-n-5': {megami: 'raira', name: '風雷の知恵', ruby: 'ふうらいのちえ', baseType: 'normal', types: ['action'], text: '風神ゲージと雷神ゲージの合計が4以上ならば、あなたの捨て札にある他のメガミのカード1枚を選び、山札の一番上に置いてもよい。 \n風神ゲージか雷神ゲージを1上げる。'}</v>
      </c>
    </row>
    <row r="111" spans="1:20" ht="36" x14ac:dyDescent="0.15">
      <c r="A111" s="4" t="s">
        <v>418</v>
      </c>
      <c r="B111" s="4" t="s">
        <v>412</v>
      </c>
      <c r="E111" s="4" t="s">
        <v>469</v>
      </c>
      <c r="F111" s="4" t="s">
        <v>490</v>
      </c>
      <c r="G111" s="4" t="s">
        <v>7</v>
      </c>
      <c r="H111" s="4" t="s">
        <v>23</v>
      </c>
      <c r="I111" s="4" t="s">
        <v>31</v>
      </c>
      <c r="K111" s="13"/>
      <c r="M111" s="13"/>
      <c r="R111" s="5" t="s">
        <v>535</v>
      </c>
      <c r="S111" s="13"/>
      <c r="T111" s="3" t="str">
        <f>", '"&amp;A111&amp;"': {megami: '"&amp;B111&amp;"'"&amp;IF(C111&lt;&gt;"", ", anotherID: '" &amp; C111 &amp; "', replace: '" &amp; D111 &amp; "'", "")&amp;", name: '"&amp;E111&amp;"', ruby: '"&amp;F111&amp;"', baseType: '"&amp;VLOOKUP(G111,Sheet2!$A$1:$B$99,2,FALSE)&amp;"', types: ['"&amp;VLOOKUP(H111,Sheet2!$D$1:$E$99,2,FALSE)&amp;"'"&amp;IF(I111&lt;&gt;"",", '"&amp; VLOOKUP(I111,Sheet2!$D$1:$E$99,2,FALSE) &amp;"'","")&amp;"]"&amp;IF(J111&lt;&gt;"", ", range: '"&amp;J111&amp;"'", "")&amp;IF(L111&lt;&gt;"", ", damage: '"&amp;L111&amp;"'", "")&amp;IF(N111&lt;&gt;"", ", capacity: '"&amp;N111&amp;"'", "")&amp;IF(O111&lt;&gt;"", ", cost: '"&amp;O111&amp;"'", "")&amp;", text: '"&amp;SUBSTITUTE(R111, CHAR(10), "\n")&amp;"'"&amp;IF(P111="○", ", sealable: true", "")&amp;IF(Q111="○", ", removable: true", "")&amp;"}"</f>
        <v>, '12-raira-o-n-6': {megami: 'raira', name: '呼び声', ruby: 'よびごえ', baseType: 'normal', types: ['action', 'fullpower'], text: '相手を畏縮させ、以下から1つを選ぶ。\n・風神ゲージと雷神ゲージを1ずつ上げる。\n・手札を全て伏せ札にし、雷神ゲージを2倍にする。'}</v>
      </c>
    </row>
    <row r="112" spans="1:20" x14ac:dyDescent="0.15">
      <c r="A112" s="4" t="s">
        <v>419</v>
      </c>
      <c r="B112" s="4" t="s">
        <v>412</v>
      </c>
      <c r="E112" s="4" t="s">
        <v>470</v>
      </c>
      <c r="F112" s="4" t="s">
        <v>487</v>
      </c>
      <c r="G112" s="4" t="s">
        <v>7</v>
      </c>
      <c r="H112" s="4" t="s">
        <v>23</v>
      </c>
      <c r="I112" s="4" t="s">
        <v>31</v>
      </c>
      <c r="K112" s="13"/>
      <c r="M112" s="13"/>
      <c r="R112" s="4" t="s">
        <v>536</v>
      </c>
      <c r="S112" s="13"/>
      <c r="T112" s="3" t="str">
        <f>", '"&amp;A112&amp;"': {megami: '"&amp;B112&amp;"'"&amp;IF(C112&lt;&gt;"", ", anotherID: '" &amp; C112 &amp; "', replace: '" &amp; D112 &amp; "'", "")&amp;", name: '"&amp;E112&amp;"', ruby: '"&amp;F112&amp;"', baseType: '"&amp;VLOOKUP(G112,Sheet2!$A$1:$B$99,2,FALSE)&amp;"', types: ['"&amp;VLOOKUP(H112,Sheet2!$D$1:$E$99,2,FALSE)&amp;"'"&amp;IF(I112&lt;&gt;"",", '"&amp; VLOOKUP(I112,Sheet2!$D$1:$E$99,2,FALSE) &amp;"'","")&amp;"]"&amp;IF(J112&lt;&gt;"", ", range: '"&amp;J112&amp;"'", "")&amp;IF(L112&lt;&gt;"", ", damage: '"&amp;L112&amp;"'", "")&amp;IF(N112&lt;&gt;"", ", capacity: '"&amp;N112&amp;"'", "")&amp;IF(O112&lt;&gt;"", ", cost: '"&amp;O112&amp;"'", "")&amp;", text: '"&amp;SUBSTITUTE(R112, CHAR(10), "\n")&amp;"'"&amp;IF(P112="○", ", sealable: true", "")&amp;IF(Q112="○", ", removable: true", "")&amp;"}"</f>
        <v>, '12-raira-o-n-7': {megami: 'raira', name: '空駆け', ruby: 'そらかけ', baseType: 'normal', types: ['action', 'fullpower'], text: '間合⇔ダスト：3'}</v>
      </c>
    </row>
    <row r="113" spans="1:20" ht="36" x14ac:dyDescent="0.15">
      <c r="A113" s="4" t="s">
        <v>420</v>
      </c>
      <c r="B113" s="4" t="s">
        <v>412</v>
      </c>
      <c r="E113" s="4" t="s">
        <v>471</v>
      </c>
      <c r="F113" s="4" t="s">
        <v>488</v>
      </c>
      <c r="G113" s="4" t="s">
        <v>19</v>
      </c>
      <c r="H113" s="4" t="s">
        <v>8</v>
      </c>
      <c r="J113" s="4" t="s">
        <v>464</v>
      </c>
      <c r="K113" s="13"/>
      <c r="L113" s="2" t="s">
        <v>460</v>
      </c>
      <c r="M113" s="13"/>
      <c r="O113" s="4" t="s">
        <v>108</v>
      </c>
      <c r="R113" s="5" t="s">
        <v>537</v>
      </c>
      <c r="S113" s="13"/>
      <c r="T113" s="3" t="str">
        <f>", '"&amp;A113&amp;"': {megami: '"&amp;B113&amp;"'"&amp;IF(C113&lt;&gt;"", ", anotherID: '" &amp; C113 &amp; "', replace: '" &amp; D113 &amp; "'", "")&amp;", name: '"&amp;E113&amp;"', ruby: '"&amp;F113&amp;"', baseType: '"&amp;VLOOKUP(G113,Sheet2!$A$1:$B$99,2,FALSE)&amp;"', types: ['"&amp;VLOOKUP(H113,Sheet2!$D$1:$E$99,2,FALSE)&amp;"'"&amp;IF(I113&lt;&gt;"",", '"&amp; VLOOKUP(I113,Sheet2!$D$1:$E$99,2,FALSE) &amp;"'","")&amp;"]"&amp;IF(J113&lt;&gt;"", ", range: '"&amp;J113&amp;"'", "")&amp;IF(L113&lt;&gt;"", ", damage: '"&amp;L113&amp;"'", "")&amp;IF(N113&lt;&gt;"", ", capacity: '"&amp;N113&amp;"'", "")&amp;IF(O113&lt;&gt;"", ", cost: '"&amp;O113&amp;"'", "")&amp;", text: '"&amp;SUBSTITUTE(R113, CHAR(10), "\n")&amp;"'"&amp;IF(P113="○", ", sealable: true", "")&amp;IF(Q113="○", ", removable: true", "")&amp;"}"</f>
        <v>, '12-raira-o-s-1': {megami: 'raira', name: '雷螺風神爪', ruby: 'らいらふうじんそう', baseType: 'special', types: ['attack'], range: '1-2', damage: '2/2', cost: '3', text: '【常時】あなたの雷神ゲージが4以上ならば、この《攻撃》は+1/+0となる。 \n----\n【再起】あなたの風神ゲージが4以上である。'}</v>
      </c>
    </row>
    <row r="114" spans="1:20" x14ac:dyDescent="0.15">
      <c r="A114" s="4" t="s">
        <v>421</v>
      </c>
      <c r="B114" s="4" t="s">
        <v>412</v>
      </c>
      <c r="E114" s="4" t="s">
        <v>472</v>
      </c>
      <c r="F114" s="4" t="s">
        <v>485</v>
      </c>
      <c r="G114" s="4" t="s">
        <v>19</v>
      </c>
      <c r="H114" s="4" t="s">
        <v>23</v>
      </c>
      <c r="I114" s="4" t="s">
        <v>31</v>
      </c>
      <c r="K114" s="13"/>
      <c r="M114" s="13"/>
      <c r="O114" s="4" t="s">
        <v>274</v>
      </c>
      <c r="R114" s="4" t="s">
        <v>538</v>
      </c>
      <c r="S114" s="13"/>
      <c r="T114" s="3" t="str">
        <f>", '"&amp;A114&amp;"': {megami: '"&amp;B114&amp;"'"&amp;IF(C114&lt;&gt;"", ", anotherID: '" &amp; C114 &amp; "', replace: '" &amp; D114 &amp; "'", "")&amp;", name: '"&amp;E114&amp;"', ruby: '"&amp;F114&amp;"', baseType: '"&amp;VLOOKUP(G114,Sheet2!$A$1:$B$99,2,FALSE)&amp;"', types: ['"&amp;VLOOKUP(H114,Sheet2!$D$1:$E$99,2,FALSE)&amp;"'"&amp;IF(I114&lt;&gt;"",", '"&amp; VLOOKUP(I114,Sheet2!$D$1:$E$99,2,FALSE) &amp;"'","")&amp;"]"&amp;IF(J114&lt;&gt;"", ", range: '"&amp;J114&amp;"'", "")&amp;IF(L114&lt;&gt;"", ", damage: '"&amp;L114&amp;"'", "")&amp;IF(N114&lt;&gt;"", ", capacity: '"&amp;N114&amp;"'", "")&amp;IF(O114&lt;&gt;"", ", cost: '"&amp;O114&amp;"'", "")&amp;", text: '"&amp;SUBSTITUTE(R114, CHAR(10), "\n")&amp;"'"&amp;IF(P114="○", ", sealable: true", "")&amp;IF(Q114="○", ", removable: true", "")&amp;"}"</f>
        <v>, '12-raira-o-s-2': {megami: 'raira', name: '天雷召喚陣', ruby: 'てんらいしょうかんじん', baseType: 'special', types: ['action', 'fullpower'], cost: '6', text: '攻撃『適正距離0-10、1/1』をX回行う。Xは雷神ゲージの半分(切り上げ)に等しい。'}</v>
      </c>
    </row>
    <row r="115" spans="1:20" ht="60" x14ac:dyDescent="0.15">
      <c r="A115" s="4" t="s">
        <v>478</v>
      </c>
      <c r="B115" s="4" t="s">
        <v>412</v>
      </c>
      <c r="E115" s="4" t="s">
        <v>473</v>
      </c>
      <c r="F115" s="4" t="s">
        <v>486</v>
      </c>
      <c r="G115" s="4" t="s">
        <v>19</v>
      </c>
      <c r="H115" s="4" t="s">
        <v>23</v>
      </c>
      <c r="K115" s="13"/>
      <c r="M115" s="13"/>
      <c r="O115" s="4" t="s">
        <v>221</v>
      </c>
      <c r="Q115" s="4" t="s">
        <v>295</v>
      </c>
      <c r="R115" s="5" t="s">
        <v>540</v>
      </c>
      <c r="S115" s="13"/>
      <c r="T115" s="3" t="str">
        <f>", '"&amp;A115&amp;"': {megami: '"&amp;B115&amp;"'"&amp;IF(C115&lt;&gt;"", ", anotherID: '" &amp; C115 &amp; "', replace: '" &amp; D115 &amp; "'", "")&amp;", name: '"&amp;E115&amp;"', ruby: '"&amp;F115&amp;"', baseType: '"&amp;VLOOKUP(G115,Sheet2!$A$1:$B$99,2,FALSE)&amp;"', types: ['"&amp;VLOOKUP(H115,Sheet2!$D$1:$E$99,2,FALSE)&amp;"'"&amp;IF(I115&lt;&gt;"",", '"&amp; VLOOKUP(I115,Sheet2!$D$1:$E$99,2,FALSE) &amp;"'","")&amp;"]"&amp;IF(J115&lt;&gt;"", ", range: '"&amp;J115&amp;"'", "")&amp;IF(L115&lt;&gt;"", ", damage: '"&amp;L115&amp;"'", "")&amp;IF(N115&lt;&gt;"", ", capacity: '"&amp;N115&amp;"'", "")&amp;IF(O115&lt;&gt;"", ", cost: '"&amp;O115&amp;"'", "")&amp;", text: '"&amp;SUBSTITUTE(R115, CHAR(10), "\n")&amp;"'"&amp;IF(P115="○", ", sealable: true", "")&amp;IF(Q115="○", ", removable: true", "")&amp;"}"</f>
        <v>, '12-raira-o-s-3': {megami: 'raira', name: '風魔招来孔', ruby: 'ふうましょうらいこう', baseType: 'special', types: ['action'], cost: '0', text: '現在の風神ゲージに応じて、以下の切札を追加札から未使用で得る(条件を満たしたものは全て得る)。その後、このカードを取り除く。 \n3以上……風魔旋風 \n6以上……風魔纏廻 \n10以上……風魔天狗道', removable: true}</v>
      </c>
    </row>
    <row r="116" spans="1:20" ht="24" x14ac:dyDescent="0.15">
      <c r="A116" s="4" t="s">
        <v>422</v>
      </c>
      <c r="B116" s="4" t="s">
        <v>412</v>
      </c>
      <c r="E116" s="4" t="s">
        <v>474</v>
      </c>
      <c r="F116" s="4" t="s">
        <v>495</v>
      </c>
      <c r="G116" s="4" t="s">
        <v>19</v>
      </c>
      <c r="H116" s="4" t="s">
        <v>48</v>
      </c>
      <c r="I116" s="4" t="s">
        <v>31</v>
      </c>
      <c r="K116" s="13"/>
      <c r="M116" s="13"/>
      <c r="N116" s="4" t="s">
        <v>78</v>
      </c>
      <c r="O116" s="4" t="s">
        <v>108</v>
      </c>
      <c r="R116" s="5" t="s">
        <v>539</v>
      </c>
      <c r="S116" s="13"/>
      <c r="T116" s="3" t="str">
        <f>", '"&amp;A116&amp;"': {megami: '"&amp;B116&amp;"'"&amp;IF(C116&lt;&gt;"", ", anotherID: '" &amp; C116 &amp; "', replace: '" &amp; D116 &amp; "'", "")&amp;", name: '"&amp;E116&amp;"', ruby: '"&amp;F116&amp;"', baseType: '"&amp;VLOOKUP(G116,Sheet2!$A$1:$B$99,2,FALSE)&amp;"', types: ['"&amp;VLOOKUP(H116,Sheet2!$D$1:$E$99,2,FALSE)&amp;"'"&amp;IF(I116&lt;&gt;"",", '"&amp; VLOOKUP(I116,Sheet2!$D$1:$E$99,2,FALSE) &amp;"'","")&amp;"]"&amp;IF(J116&lt;&gt;"", ", range: '"&amp;J116&amp;"'", "")&amp;IF(L116&lt;&gt;"", ", damage: '"&amp;L116&amp;"'", "")&amp;IF(N116&lt;&gt;"", ", capacity: '"&amp;N116&amp;"'", "")&amp;IF(O116&lt;&gt;"", ", cost: '"&amp;O116&amp;"'", "")&amp;", text: '"&amp;SUBSTITUTE(R116, CHAR(10), "\n")&amp;"'"&amp;IF(P116="○", ", sealable: true", "")&amp;IF(Q116="○", ", removable: true", "")&amp;"}"</f>
        <v>, '12-raira-o-s-4': {megami: 'raira', name: '円環輪廻旋', ruby: 'えんかんりんかいせん', baseType: 'special', types: ['enhance', 'fullpower'], capacity: '5', cost: '3', text: '【展開中】あなたが《付与》でない通常札を使用した場合、それを捨て札にする代わりに山札の底に置く。'}</v>
      </c>
    </row>
    <row r="117" spans="1:20" x14ac:dyDescent="0.15">
      <c r="A117" s="4" t="s">
        <v>479</v>
      </c>
      <c r="B117" s="4" t="s">
        <v>412</v>
      </c>
      <c r="E117" s="4" t="s">
        <v>475</v>
      </c>
      <c r="F117" s="4" t="s">
        <v>482</v>
      </c>
      <c r="G117" s="4" t="s">
        <v>192</v>
      </c>
      <c r="H117" s="4" t="s">
        <v>8</v>
      </c>
      <c r="J117" s="4" t="s">
        <v>175</v>
      </c>
      <c r="K117" s="13"/>
      <c r="L117" s="2" t="s">
        <v>461</v>
      </c>
      <c r="M117" s="13"/>
      <c r="O117" s="4" t="s">
        <v>56</v>
      </c>
      <c r="R117" s="5"/>
      <c r="S117" s="13"/>
      <c r="T117" s="3" t="str">
        <f>", '"&amp;A117&amp;"': {megami: '"&amp;B117&amp;"'"&amp;IF(C117&lt;&gt;"", ", anotherID: '" &amp; C117 &amp; "', replace: '" &amp; D117 &amp; "'", "")&amp;", name: '"&amp;E117&amp;"', ruby: '"&amp;F117&amp;"', baseType: '"&amp;VLOOKUP(G117,Sheet2!$A$1:$B$99,2,FALSE)&amp;"', types: ['"&amp;VLOOKUP(H117,Sheet2!$D$1:$E$99,2,FALSE)&amp;"'"&amp;IF(I117&lt;&gt;"",", '"&amp; VLOOKUP(I117,Sheet2!$D$1:$E$99,2,FALSE) &amp;"'","")&amp;"]"&amp;IF(J117&lt;&gt;"", ", range: '"&amp;J117&amp;"'", "")&amp;IF(L117&lt;&gt;"", ", damage: '"&amp;L117&amp;"'", "")&amp;IF(N117&lt;&gt;"", ", capacity: '"&amp;N117&amp;"'", "")&amp;IF(O117&lt;&gt;"", ", cost: '"&amp;O117&amp;"'", "")&amp;", text: '"&amp;SUBSTITUTE(R117, CHAR(10), "\n")&amp;"'"&amp;IF(P117="○", ", sealable: true", "")&amp;IF(Q117="○", ", removable: true", "")&amp;"}"</f>
        <v>, '12-raira-o-s-3-ex1': {megami: 'raira', name: '風魔旋風', ruby: 'ふうませんぷう', baseType: 'extra', types: ['attack'], range: '1-3', damage: '1/2', cost: '1', text: ''}</v>
      </c>
    </row>
    <row r="118" spans="1:20" ht="24" x14ac:dyDescent="0.15">
      <c r="A118" s="4" t="s">
        <v>480</v>
      </c>
      <c r="B118" s="4" t="s">
        <v>412</v>
      </c>
      <c r="E118" s="4" t="s">
        <v>476</v>
      </c>
      <c r="F118" s="4" t="s">
        <v>483</v>
      </c>
      <c r="G118" s="4" t="s">
        <v>192</v>
      </c>
      <c r="H118" s="4" t="s">
        <v>23</v>
      </c>
      <c r="K118" s="13"/>
      <c r="M118" s="13"/>
      <c r="O118" s="4" t="s">
        <v>56</v>
      </c>
      <c r="R118" s="5" t="s">
        <v>551</v>
      </c>
      <c r="S118" s="13"/>
      <c r="T118" s="3" t="str">
        <f>", '"&amp;A118&amp;"': {megami: '"&amp;B118&amp;"'"&amp;IF(C118&lt;&gt;"", ", anotherID: '" &amp; C118 &amp; "', replace: '" &amp; D118 &amp; "'", "")&amp;", name: '"&amp;E118&amp;"', ruby: '"&amp;F118&amp;"', baseType: '"&amp;VLOOKUP(G118,Sheet2!$A$1:$B$99,2,FALSE)&amp;"', types: ['"&amp;VLOOKUP(H118,Sheet2!$D$1:$E$99,2,FALSE)&amp;"'"&amp;IF(I118&lt;&gt;"",", '"&amp; VLOOKUP(I118,Sheet2!$D$1:$E$99,2,FALSE) &amp;"'","")&amp;"]"&amp;IF(J118&lt;&gt;"", ", range: '"&amp;J118&amp;"'", "")&amp;IF(L118&lt;&gt;"", ", damage: '"&amp;L118&amp;"'", "")&amp;IF(N118&lt;&gt;"", ", capacity: '"&amp;N118&amp;"'", "")&amp;IF(O118&lt;&gt;"", ", cost: '"&amp;O118&amp;"'", "")&amp;", text: '"&amp;SUBSTITUTE(R118, CHAR(10), "\n")&amp;"'"&amp;IF(P118="○", ", sealable: true", "")&amp;IF(Q118="○", ", removable: true", "")&amp;"}"</f>
        <v>, '12-raira-o-s-3-ex2': {megami: 'raira', name: '風魔纏廻', ruby: 'ふうまてんかい', baseType: 'extra', types: ['action'], cost: '1', text: 'あなたの使用済の切札を1枚選び、それを未使用に戻す。 \n【使用済】あなたの切札の消費は1少なくなる(0未満にはならない)。'}</v>
      </c>
    </row>
    <row r="119" spans="1:20" ht="36" x14ac:dyDescent="0.15">
      <c r="A119" s="4" t="s">
        <v>481</v>
      </c>
      <c r="B119" s="4" t="s">
        <v>412</v>
      </c>
      <c r="E119" s="4" t="s">
        <v>477</v>
      </c>
      <c r="F119" s="4" t="s">
        <v>484</v>
      </c>
      <c r="G119" s="4" t="s">
        <v>192</v>
      </c>
      <c r="H119" s="4" t="s">
        <v>23</v>
      </c>
      <c r="I119" s="4" t="s">
        <v>28</v>
      </c>
      <c r="K119" s="13"/>
      <c r="M119" s="13"/>
      <c r="O119" s="4" t="s">
        <v>90</v>
      </c>
      <c r="Q119" s="4" t="s">
        <v>295</v>
      </c>
      <c r="R119" s="5" t="s">
        <v>552</v>
      </c>
      <c r="S119" s="13"/>
      <c r="T119" s="3" t="str">
        <f>", '"&amp;A119&amp;"': {megami: '"&amp;B119&amp;"'"&amp;IF(C119&lt;&gt;"", ", anotherID: '" &amp; C119 &amp; "', replace: '" &amp; D119 &amp; "'", "")&amp;", name: '"&amp;E119&amp;"', ruby: '"&amp;F119&amp;"', baseType: '"&amp;VLOOKUP(G119,Sheet2!$A$1:$B$99,2,FALSE)&amp;"', types: ['"&amp;VLOOKUP(H119,Sheet2!$D$1:$E$99,2,FALSE)&amp;"'"&amp;IF(I119&lt;&gt;"",", '"&amp; VLOOKUP(I119,Sheet2!$D$1:$E$99,2,FALSE) &amp;"'","")&amp;"]"&amp;IF(J119&lt;&gt;"", ", range: '"&amp;J119&amp;"'", "")&amp;IF(L119&lt;&gt;"", ", damage: '"&amp;L119&amp;"'", "")&amp;IF(N119&lt;&gt;"", ", capacity: '"&amp;N119&amp;"'", "")&amp;IF(O119&lt;&gt;"", ", cost: '"&amp;O119&amp;"'", "")&amp;", text: '"&amp;SUBSTITUTE(R119, CHAR(10), "\n")&amp;"'"&amp;IF(P119="○", ", sealable: true", "")&amp;IF(Q119="○", ", removable: true", "")&amp;"}"</f>
        <v>, '12-raira-o-s-3-ex3': {megami: 'raira', name: '風魔天狗道', ruby: 'ふうまてんぐどう', baseType: 'extra', types: ['action', 'reaction'], cost: '4', text: 'ダスト⇔間合：5 \nあなたはこの効果で本来より少ない個数の桜花結晶を動かしてもよい。その後、このカードを取り除く。', removable: true}</v>
      </c>
    </row>
    <row r="120" spans="1:20" ht="24" x14ac:dyDescent="0.15">
      <c r="A120" s="4" t="s">
        <v>423</v>
      </c>
      <c r="B120" s="4" t="s">
        <v>424</v>
      </c>
      <c r="E120" s="4" t="s">
        <v>435</v>
      </c>
      <c r="F120" s="4" t="s">
        <v>456</v>
      </c>
      <c r="G120" s="4" t="s">
        <v>7</v>
      </c>
      <c r="H120" s="4" t="s">
        <v>8</v>
      </c>
      <c r="J120" s="4" t="s">
        <v>436</v>
      </c>
      <c r="K120" s="13"/>
      <c r="L120" s="10" t="s">
        <v>460</v>
      </c>
      <c r="M120" s="13"/>
      <c r="R120" s="5" t="s">
        <v>543</v>
      </c>
      <c r="S120" s="13"/>
      <c r="T120" s="3" t="str">
        <f>", '"&amp;A120&amp;"': {megami: '"&amp;B120&amp;"'"&amp;IF(C120&lt;&gt;"", ", anotherID: '" &amp; C120 &amp; "', replace: '" &amp; D120 &amp; "'", "")&amp;", name: '"&amp;E120&amp;"', ruby: '"&amp;F120&amp;"', baseType: '"&amp;VLOOKUP(G120,Sheet2!$A$1:$B$99,2,FALSE)&amp;"', types: ['"&amp;VLOOKUP(H120,Sheet2!$D$1:$E$99,2,FALSE)&amp;"'"&amp;IF(I120&lt;&gt;"",", '"&amp; VLOOKUP(I120,Sheet2!$D$1:$E$99,2,FALSE) &amp;"'","")&amp;"]"&amp;IF(J120&lt;&gt;"", ", range: '"&amp;J120&amp;"'", "")&amp;IF(L120&lt;&gt;"", ", damage: '"&amp;L120&amp;"'", "")&amp;IF(N120&lt;&gt;"", ", capacity: '"&amp;N120&amp;"'", "")&amp;IF(O120&lt;&gt;"", ", cost: '"&amp;O120&amp;"'", "")&amp;", text: '"&amp;SUBSTITUTE(R120, CHAR(10), "\n")&amp;"'"&amp;IF(P120="○", ", sealable: true", "")&amp;IF(Q120="○", ", removable: true", "")&amp;"}"</f>
        <v>, '12-utsuro-o-n-1': {megami: 'utsuro', name: '円月', ruby: 'えんげつ', baseType: 'normal', types: ['attack'], range: '6-7', damage: '2/2', text: '【常時】灰塵-ダストが12以上ならば、この《攻撃》のオーラへのダメージは「-」になる。'}</v>
      </c>
    </row>
    <row r="121" spans="1:20" ht="24" x14ac:dyDescent="0.15">
      <c r="A121" s="4" t="s">
        <v>425</v>
      </c>
      <c r="B121" s="4" t="s">
        <v>424</v>
      </c>
      <c r="E121" s="4" t="s">
        <v>437</v>
      </c>
      <c r="F121" s="4" t="s">
        <v>457</v>
      </c>
      <c r="G121" s="4" t="s">
        <v>7</v>
      </c>
      <c r="H121" s="4" t="s">
        <v>8</v>
      </c>
      <c r="J121" s="4" t="s">
        <v>438</v>
      </c>
      <c r="K121" s="13"/>
      <c r="L121" s="10" t="s">
        <v>461</v>
      </c>
      <c r="M121" s="13"/>
      <c r="R121" s="5" t="s">
        <v>544</v>
      </c>
      <c r="S121" s="13"/>
      <c r="T121" s="3" t="str">
        <f>", '"&amp;A121&amp;"': {megami: '"&amp;B121&amp;"'"&amp;IF(C121&lt;&gt;"", ", anotherID: '" &amp; C121 &amp; "', replace: '" &amp; D121 &amp; "'", "")&amp;", name: '"&amp;E121&amp;"', ruby: '"&amp;F121&amp;"', baseType: '"&amp;VLOOKUP(G121,Sheet2!$A$1:$B$99,2,FALSE)&amp;"', types: ['"&amp;VLOOKUP(H121,Sheet2!$D$1:$E$99,2,FALSE)&amp;"'"&amp;IF(I121&lt;&gt;"",", '"&amp; VLOOKUP(I121,Sheet2!$D$1:$E$99,2,FALSE) &amp;"'","")&amp;"]"&amp;IF(J121&lt;&gt;"", ", range: '"&amp;J121&amp;"'", "")&amp;IF(L121&lt;&gt;"", ", damage: '"&amp;L121&amp;"'", "")&amp;IF(N121&lt;&gt;"", ", capacity: '"&amp;N121&amp;"'", "")&amp;IF(O121&lt;&gt;"", ", cost: '"&amp;O121&amp;"'", "")&amp;", text: '"&amp;SUBSTITUTE(R121, CHAR(10), "\n")&amp;"'"&amp;IF(P121="○", ", sealable: true", "")&amp;IF(Q121="○", ", removable: true", "")&amp;"}"</f>
        <v>, '12-utsuro-o-n-2': {megami: 'utsuro', name: '黒き波動', ruby: 'くろきはどう', baseType: 'normal', types: ['attack'], range: '4-7', damage: '1/2', text: '【攻撃後】相手が&lt;オーラ&gt;へのダメージを選んだならば、相手の手札を見てその中から1枚を選び、それを捨て札にする。'}</v>
      </c>
    </row>
    <row r="122" spans="1:20" ht="48" x14ac:dyDescent="0.15">
      <c r="A122" s="4" t="s">
        <v>426</v>
      </c>
      <c r="B122" s="4" t="s">
        <v>424</v>
      </c>
      <c r="E122" s="4" t="s">
        <v>439</v>
      </c>
      <c r="F122" s="4" t="s">
        <v>458</v>
      </c>
      <c r="G122" s="4" t="s">
        <v>7</v>
      </c>
      <c r="H122" s="4" t="s">
        <v>8</v>
      </c>
      <c r="J122" s="4" t="s">
        <v>90</v>
      </c>
      <c r="K122" s="13"/>
      <c r="L122" s="10" t="s">
        <v>462</v>
      </c>
      <c r="M122" s="13"/>
      <c r="R122" s="5" t="s">
        <v>545</v>
      </c>
      <c r="S122" s="13"/>
      <c r="T122" s="3" t="str">
        <f>", '"&amp;A122&amp;"': {megami: '"&amp;B122&amp;"'"&amp;IF(C122&lt;&gt;"", ", anotherID: '" &amp; C122 &amp; "', replace: '" &amp; D122 &amp; "'", "")&amp;", name: '"&amp;E122&amp;"', ruby: '"&amp;F122&amp;"', baseType: '"&amp;VLOOKUP(G122,Sheet2!$A$1:$B$99,2,FALSE)&amp;"', types: ['"&amp;VLOOKUP(H122,Sheet2!$D$1:$E$99,2,FALSE)&amp;"'"&amp;IF(I122&lt;&gt;"",", '"&amp; VLOOKUP(I122,Sheet2!$D$1:$E$99,2,FALSE) &amp;"'","")&amp;"]"&amp;IF(J122&lt;&gt;"", ", range: '"&amp;J122&amp;"'", "")&amp;IF(L122&lt;&gt;"", ", damage: '"&amp;L122&amp;"'", "")&amp;IF(N122&lt;&gt;"", ", capacity: '"&amp;N122&amp;"'", "")&amp;IF(O122&lt;&gt;"", ", cost: '"&amp;O122&amp;"'", "")&amp;", text: '"&amp;SUBSTITUTE(R122, CHAR(10), "\n")&amp;"'"&amp;IF(P122="○", ", sealable: true", "")&amp;IF(Q122="○", ", removable: true", "")&amp;"}"</f>
        <v>, '12-utsuro-o-n-3': {megami: 'utsuro', name: '刈取り', ruby: 'かりとり', baseType: 'normal', types: ['attack'], range: '4', damage: '-/0', text: '【攻撃後】相手は相手の&lt;オーラ&gt;、&lt;フレア&gt;、&lt;ライフ&gt;のいずれかから桜花結晶を合計2つ&lt;ダスト&gt;へ移動させる。 \n【攻撃後】相手の付与札を1枚選んでもよい。そうした場合、その付与札の上から桜花結晶を2つ&lt;ダスト&gt;へ送る。'}</v>
      </c>
    </row>
    <row r="123" spans="1:20" ht="36" x14ac:dyDescent="0.15">
      <c r="A123" s="4" t="s">
        <v>427</v>
      </c>
      <c r="B123" s="4" t="s">
        <v>424</v>
      </c>
      <c r="E123" s="4" t="s">
        <v>440</v>
      </c>
      <c r="F123" s="4" t="s">
        <v>459</v>
      </c>
      <c r="G123" s="4" t="s">
        <v>7</v>
      </c>
      <c r="H123" s="4" t="s">
        <v>23</v>
      </c>
      <c r="K123" s="13"/>
      <c r="M123" s="13"/>
      <c r="R123" s="5" t="s">
        <v>546</v>
      </c>
      <c r="S123" s="13"/>
      <c r="T123" s="3" t="str">
        <f>", '"&amp;A123&amp;"': {megami: '"&amp;B123&amp;"'"&amp;IF(C123&lt;&gt;"", ", anotherID: '" &amp; C123 &amp; "', replace: '" &amp; D123 &amp; "'", "")&amp;", name: '"&amp;E123&amp;"', ruby: '"&amp;F123&amp;"', baseType: '"&amp;VLOOKUP(G123,Sheet2!$A$1:$B$99,2,FALSE)&amp;"', types: ['"&amp;VLOOKUP(H123,Sheet2!$D$1:$E$99,2,FALSE)&amp;"'"&amp;IF(I123&lt;&gt;"",", '"&amp; VLOOKUP(I123,Sheet2!$D$1:$E$99,2,FALSE) &amp;"'","")&amp;"]"&amp;IF(J123&lt;&gt;"", ", range: '"&amp;J123&amp;"'", "")&amp;IF(L123&lt;&gt;"", ", damage: '"&amp;L123&amp;"'", "")&amp;IF(N123&lt;&gt;"", ", capacity: '"&amp;N123&amp;"'", "")&amp;IF(O123&lt;&gt;"", ", cost: '"&amp;O123&amp;"'", "")&amp;", text: '"&amp;SUBSTITUTE(R123, CHAR(10), "\n")&amp;"'"&amp;IF(P123="○", ", sealable: true", "")&amp;IF(Q123="○", ", removable: true", "")&amp;"}"</f>
        <v>, '12-utsuro-o-n-4': {megami: 'utsuro', name: '重圧', ruby: 'じゅうあつ', baseType: 'normal', types: ['action'], text: '相手は相手の&lt;オーラ&gt;、&lt;フレア&gt;、&lt;ライフ&gt;のいずれかから桜花結晶を1つ&lt;ダスト&gt;へ移動させる。 \n灰塵-ダストが12以上ならば、相手を畏縮させる。'}</v>
      </c>
    </row>
    <row r="124" spans="1:20" x14ac:dyDescent="0.15">
      <c r="A124" s="4" t="s">
        <v>428</v>
      </c>
      <c r="B124" s="4" t="s">
        <v>424</v>
      </c>
      <c r="E124" s="4" t="s">
        <v>441</v>
      </c>
      <c r="F124" s="4" t="s">
        <v>455</v>
      </c>
      <c r="G124" s="4" t="s">
        <v>7</v>
      </c>
      <c r="H124" s="4" t="s">
        <v>23</v>
      </c>
      <c r="K124" s="13"/>
      <c r="M124" s="13"/>
      <c r="R124" s="4" t="s">
        <v>547</v>
      </c>
      <c r="S124" s="13"/>
      <c r="T124" s="3" t="str">
        <f>", '"&amp;A124&amp;"': {megami: '"&amp;B124&amp;"'"&amp;IF(C124&lt;&gt;"", ", anotherID: '" &amp; C124 &amp; "', replace: '" &amp; D124 &amp; "'", "")&amp;", name: '"&amp;E124&amp;"', ruby: '"&amp;F124&amp;"', baseType: '"&amp;VLOOKUP(G124,Sheet2!$A$1:$B$99,2,FALSE)&amp;"', types: ['"&amp;VLOOKUP(H124,Sheet2!$D$1:$E$99,2,FALSE)&amp;"'"&amp;IF(I124&lt;&gt;"",", '"&amp; VLOOKUP(I124,Sheet2!$D$1:$E$99,2,FALSE) &amp;"'","")&amp;"]"&amp;IF(J124&lt;&gt;"", ", range: '"&amp;J124&amp;"'", "")&amp;IF(L124&lt;&gt;"", ", damage: '"&amp;L124&amp;"'", "")&amp;IF(N124&lt;&gt;"", ", capacity: '"&amp;N124&amp;"'", "")&amp;IF(O124&lt;&gt;"", ", cost: '"&amp;O124&amp;"'", "")&amp;", text: '"&amp;SUBSTITUTE(R124, CHAR(10), "\n")&amp;"'"&amp;IF(P124="○", ", sealable: true", "")&amp;IF(Q124="○", ", removable: true", "")&amp;"}"</f>
        <v>, '12-utsuro-o-n-5': {megami: 'utsuro', name: '影の翅', ruby: 'かげのはね', baseType: 'normal', types: ['action'], text: 'このターン中、現在の&lt;間合&gt;は2増加し、達人の間合は2大きくなる。'}</v>
      </c>
    </row>
    <row r="125" spans="1:20" x14ac:dyDescent="0.15">
      <c r="A125" s="4" t="s">
        <v>429</v>
      </c>
      <c r="B125" s="4" t="s">
        <v>424</v>
      </c>
      <c r="E125" s="4" t="s">
        <v>442</v>
      </c>
      <c r="F125" s="4" t="s">
        <v>454</v>
      </c>
      <c r="G125" s="4" t="s">
        <v>7</v>
      </c>
      <c r="H125" s="4" t="s">
        <v>23</v>
      </c>
      <c r="I125" s="4" t="s">
        <v>28</v>
      </c>
      <c r="K125" s="13"/>
      <c r="M125" s="13"/>
      <c r="R125" s="5" t="s">
        <v>548</v>
      </c>
      <c r="S125" s="13"/>
      <c r="T125" s="3" t="str">
        <f>", '"&amp;A125&amp;"': {megami: '"&amp;B125&amp;"'"&amp;IF(C125&lt;&gt;"", ", anotherID: '" &amp; C125 &amp; "', replace: '" &amp; D125 &amp; "'", "")&amp;", name: '"&amp;E125&amp;"', ruby: '"&amp;F125&amp;"', baseType: '"&amp;VLOOKUP(G125,Sheet2!$A$1:$B$99,2,FALSE)&amp;"', types: ['"&amp;VLOOKUP(H125,Sheet2!$D$1:$E$99,2,FALSE)&amp;"'"&amp;IF(I125&lt;&gt;"",", '"&amp; VLOOKUP(I125,Sheet2!$D$1:$E$99,2,FALSE) &amp;"'","")&amp;"]"&amp;IF(J125&lt;&gt;"", ", range: '"&amp;J125&amp;"'", "")&amp;IF(L125&lt;&gt;"", ", damage: '"&amp;L125&amp;"'", "")&amp;IF(N125&lt;&gt;"", ", capacity: '"&amp;N125&amp;"'", "")&amp;IF(O125&lt;&gt;"", ", cost: '"&amp;O125&amp;"'", "")&amp;", text: '"&amp;SUBSTITUTE(R125, CHAR(10), "\n")&amp;"'"&amp;IF(P125="○", ", sealable: true", "")&amp;IF(Q125="○", ", removable: true", "")&amp;"}"</f>
        <v>, '12-utsuro-o-n-6': {megami: 'utsuro', name: '影の壁', ruby: 'かげのかべ', baseType: 'normal', types: ['action', 'reaction'], text: '対応した《攻撃》は+0/-1となる。'}</v>
      </c>
    </row>
    <row r="126" spans="1:20" ht="36" x14ac:dyDescent="0.15">
      <c r="A126" s="4" t="s">
        <v>430</v>
      </c>
      <c r="B126" s="4" t="s">
        <v>424</v>
      </c>
      <c r="E126" s="4" t="s">
        <v>443</v>
      </c>
      <c r="F126" s="4" t="s">
        <v>453</v>
      </c>
      <c r="G126" s="4" t="s">
        <v>7</v>
      </c>
      <c r="H126" s="4" t="s">
        <v>48</v>
      </c>
      <c r="I126" s="4" t="s">
        <v>31</v>
      </c>
      <c r="K126" s="13"/>
      <c r="M126" s="13"/>
      <c r="N126" s="4" t="s">
        <v>55</v>
      </c>
      <c r="R126" s="5" t="s">
        <v>549</v>
      </c>
      <c r="S126" s="13"/>
      <c r="T126" s="3" t="str">
        <f>", '"&amp;A126&amp;"': {megami: '"&amp;B126&amp;"'"&amp;IF(C126&lt;&gt;"", ", anotherID: '" &amp; C126 &amp; "', replace: '" &amp; D126 &amp; "'", "")&amp;", name: '"&amp;E126&amp;"', ruby: '"&amp;F126&amp;"', baseType: '"&amp;VLOOKUP(G126,Sheet2!$A$1:$B$99,2,FALSE)&amp;"', types: ['"&amp;VLOOKUP(H126,Sheet2!$D$1:$E$99,2,FALSE)&amp;"'"&amp;IF(I126&lt;&gt;"",", '"&amp; VLOOKUP(I126,Sheet2!$D$1:$E$99,2,FALSE) &amp;"'","")&amp;"]"&amp;IF(J126&lt;&gt;"", ", range: '"&amp;J126&amp;"'", "")&amp;IF(L126&lt;&gt;"", ", damage: '"&amp;L126&amp;"'", "")&amp;IF(N126&lt;&gt;"", ", capacity: '"&amp;N126&amp;"'", "")&amp;IF(O126&lt;&gt;"", ", cost: '"&amp;O126&amp;"'", "")&amp;", text: '"&amp;SUBSTITUTE(R126, CHAR(10), "\n")&amp;"'"&amp;IF(P126="○", ", sealable: true", "")&amp;IF(Q126="○", ", removable: true", "")&amp;"}"</f>
        <v>, '12-utsuro-o-n-7': {megami: 'utsuro', name: '遺灰呪', ruby: 'いかいじゅ', baseType: 'normal', types: ['enhance', 'fullpower'], capacity: '2', text: '【展開時】相オーラ→ダスト：3 \n【破棄時】灰塵-&lt;ダスト&gt;が12以上ならば以下を行う。 \nダスト→相オーラ：2、相ライフ→ダスト：1'}</v>
      </c>
    </row>
    <row r="127" spans="1:20" ht="36" x14ac:dyDescent="0.15">
      <c r="A127" s="4" t="s">
        <v>431</v>
      </c>
      <c r="B127" s="4" t="s">
        <v>424</v>
      </c>
      <c r="E127" s="4" t="s">
        <v>444</v>
      </c>
      <c r="F127" s="4" t="s">
        <v>449</v>
      </c>
      <c r="G127" s="4" t="s">
        <v>19</v>
      </c>
      <c r="H127" s="4" t="s">
        <v>23</v>
      </c>
      <c r="K127" s="13"/>
      <c r="M127" s="13"/>
      <c r="O127" s="4" t="s">
        <v>445</v>
      </c>
      <c r="Q127" s="4" t="s">
        <v>295</v>
      </c>
      <c r="R127" s="5" t="s">
        <v>550</v>
      </c>
      <c r="S127" s="13"/>
      <c r="T127" s="3" t="str">
        <f>", '"&amp;A127&amp;"': {megami: '"&amp;B127&amp;"'"&amp;IF(C127&lt;&gt;"", ", anotherID: '" &amp; C127 &amp; "', replace: '" &amp; D127 &amp; "'", "")&amp;", name: '"&amp;E127&amp;"', ruby: '"&amp;F127&amp;"', baseType: '"&amp;VLOOKUP(G127,Sheet2!$A$1:$B$99,2,FALSE)&amp;"', types: ['"&amp;VLOOKUP(H127,Sheet2!$D$1:$E$99,2,FALSE)&amp;"'"&amp;IF(I127&lt;&gt;"",", '"&amp; VLOOKUP(I127,Sheet2!$D$1:$E$99,2,FALSE) &amp;"'","")&amp;"]"&amp;IF(J127&lt;&gt;"", ", range: '"&amp;J127&amp;"'", "")&amp;IF(L127&lt;&gt;"", ", damage: '"&amp;L127&amp;"'", "")&amp;IF(N127&lt;&gt;"", ", capacity: '"&amp;N127&amp;"'", "")&amp;IF(O127&lt;&gt;"", ", cost: '"&amp;O127&amp;"'", "")&amp;", text: '"&amp;SUBSTITUTE(R127, CHAR(10), "\n")&amp;"'"&amp;IF(P127="○", ", sealable: true", "")&amp;IF(Q127="○", ", removable: true", "")&amp;"}"</f>
        <v>, '12-utsuro-o-s-1': {megami: 'utsuro', name: '灰滅', ruby: 'ヴィミラニエ', baseType: 'special', types: ['action'], cost: '24', text: '【常時】このカードの消費はダストの数だけ少なくなる。 \n相ライフ→ダスト：3 \nこのカードを取り除く。', removable: true}</v>
      </c>
    </row>
    <row r="128" spans="1:20" ht="24" x14ac:dyDescent="0.15">
      <c r="A128" s="4" t="s">
        <v>432</v>
      </c>
      <c r="B128" s="4" t="s">
        <v>424</v>
      </c>
      <c r="E128" s="4" t="s">
        <v>446</v>
      </c>
      <c r="F128" s="4" t="s">
        <v>450</v>
      </c>
      <c r="G128" s="4" t="s">
        <v>19</v>
      </c>
      <c r="H128" s="4" t="s">
        <v>48</v>
      </c>
      <c r="I128" s="4" t="s">
        <v>28</v>
      </c>
      <c r="K128" s="13"/>
      <c r="M128" s="13"/>
      <c r="N128" s="4" t="s">
        <v>108</v>
      </c>
      <c r="O128" s="4" t="s">
        <v>108</v>
      </c>
      <c r="R128" s="5" t="s">
        <v>553</v>
      </c>
      <c r="S128" s="13"/>
      <c r="T128" s="3" t="str">
        <f>", '"&amp;A128&amp;"': {megami: '"&amp;B128&amp;"'"&amp;IF(C128&lt;&gt;"", ", anotherID: '" &amp; C128 &amp; "', replace: '" &amp; D128 &amp; "'", "")&amp;", name: '"&amp;E128&amp;"', ruby: '"&amp;F128&amp;"', baseType: '"&amp;VLOOKUP(G128,Sheet2!$A$1:$B$99,2,FALSE)&amp;"', types: ['"&amp;VLOOKUP(H128,Sheet2!$D$1:$E$99,2,FALSE)&amp;"'"&amp;IF(I128&lt;&gt;"",", '"&amp; VLOOKUP(I128,Sheet2!$D$1:$E$99,2,FALSE) &amp;"'","")&amp;"]"&amp;IF(J128&lt;&gt;"", ", range: '"&amp;J128&amp;"'", "")&amp;IF(L128&lt;&gt;"", ", damage: '"&amp;L128&amp;"'", "")&amp;IF(N128&lt;&gt;"", ", capacity: '"&amp;N128&amp;"'", "")&amp;IF(O128&lt;&gt;"", ", cost: '"&amp;O128&amp;"'", "")&amp;", text: '"&amp;SUBSTITUTE(R128, CHAR(10), "\n")&amp;"'"&amp;IF(P128="○", ", sealable: true", "")&amp;IF(Q128="○", ", removable: true", "")&amp;"}"</f>
        <v>, '12-utsuro-o-s-2': {megami: 'utsuro', name: '虚偽', ruby: 'ローシェ', baseType: 'special', types: ['enhance', 'reaction'], capacity: '3', cost: '3', text: '【展開中】相手の《攻撃》は距離縮小(近1)を得て、【攻撃後】効果が解決されない。 \n【展開中】相手の《付与》カードは納が1減少し、【破棄時】効果が解決されない。'}</v>
      </c>
    </row>
    <row r="129" spans="1:21" ht="60" x14ac:dyDescent="0.15">
      <c r="A129" s="4" t="s">
        <v>433</v>
      </c>
      <c r="B129" s="4" t="s">
        <v>424</v>
      </c>
      <c r="E129" s="4" t="s">
        <v>447</v>
      </c>
      <c r="F129" s="4" t="s">
        <v>451</v>
      </c>
      <c r="G129" s="4" t="s">
        <v>19</v>
      </c>
      <c r="H129" s="4" t="s">
        <v>48</v>
      </c>
      <c r="K129" s="13"/>
      <c r="M129" s="13"/>
      <c r="N129" s="4" t="s">
        <v>108</v>
      </c>
      <c r="O129" s="4" t="s">
        <v>55</v>
      </c>
      <c r="R129" s="5" t="s">
        <v>554</v>
      </c>
      <c r="S129" s="13"/>
      <c r="T129" s="3" t="str">
        <f>", '"&amp;A129&amp;"': {megami: '"&amp;B129&amp;"'"&amp;IF(C129&lt;&gt;"", ", anotherID: '" &amp; C129 &amp; "', replace: '" &amp; D129 &amp; "'", "")&amp;", name: '"&amp;E129&amp;"', ruby: '"&amp;F129&amp;"', baseType: '"&amp;VLOOKUP(G129,Sheet2!$A$1:$B$99,2,FALSE)&amp;"', types: ['"&amp;VLOOKUP(H129,Sheet2!$D$1:$E$99,2,FALSE)&amp;"'"&amp;IF(I129&lt;&gt;"",", '"&amp; VLOOKUP(I129,Sheet2!$D$1:$E$99,2,FALSE) &amp;"'","")&amp;"]"&amp;IF(J129&lt;&gt;"", ", range: '"&amp;J129&amp;"'", "")&amp;IF(L129&lt;&gt;"", ", damage: '"&amp;L129&amp;"'", "")&amp;IF(N129&lt;&gt;"", ", capacity: '"&amp;N129&amp;"'", "")&amp;IF(O129&lt;&gt;"", ", cost: '"&amp;O129&amp;"'", "")&amp;", text: '"&amp;SUBSTITUTE(R129, CHAR(10), "\n")&amp;"'"&amp;IF(P129="○", ", sealable: true", "")&amp;IF(Q129="○", ", removable: true", "")&amp;"}"</f>
        <v>, '12-utsuro-o-s-3': {megami: 'utsuro', name: '終末', ruby: 'カニェッツ', baseType: 'special', types: ['enhance'], capacity: '3', cost: '2', text: '【展開中】あなたに1以上のダメージを与えた《攻撃》の解決後に、このカードの上の桜花結晶を全てをダストに送る。 \n【破棄時】現在のフェイズを終了する。 \n----\n【再起】灰塵-ダストが12以上である。'}</v>
      </c>
    </row>
    <row r="130" spans="1:21" ht="36" x14ac:dyDescent="0.15">
      <c r="A130" s="4" t="s">
        <v>434</v>
      </c>
      <c r="B130" s="4" t="s">
        <v>424</v>
      </c>
      <c r="E130" s="4" t="s">
        <v>448</v>
      </c>
      <c r="F130" s="4" t="s">
        <v>452</v>
      </c>
      <c r="G130" s="4" t="s">
        <v>19</v>
      </c>
      <c r="H130" s="4" t="s">
        <v>23</v>
      </c>
      <c r="K130" s="13"/>
      <c r="M130" s="13"/>
      <c r="O130" s="4" t="s">
        <v>78</v>
      </c>
      <c r="R130" s="5" t="s">
        <v>555</v>
      </c>
      <c r="S130" s="13"/>
      <c r="T130" s="3" t="str">
        <f>", '"&amp;A130&amp;"': {megami: '"&amp;B130&amp;"'"&amp;IF(C130&lt;&gt;"", ", anotherID: '" &amp; C130 &amp; "', replace: '" &amp; D130 &amp; "'", "")&amp;", name: '"&amp;E130&amp;"', ruby: '"&amp;F130&amp;"', baseType: '"&amp;VLOOKUP(G130,Sheet2!$A$1:$B$99,2,FALSE)&amp;"', types: ['"&amp;VLOOKUP(H130,Sheet2!$D$1:$E$99,2,FALSE)&amp;"'"&amp;IF(I130&lt;&gt;"",", '"&amp; VLOOKUP(I130,Sheet2!$D$1:$E$99,2,FALSE) &amp;"'","")&amp;"]"&amp;IF(J130&lt;&gt;"", ", range: '"&amp;J130&amp;"'", "")&amp;IF(L130&lt;&gt;"", ", damage: '"&amp;L130&amp;"'", "")&amp;IF(N130&lt;&gt;"", ", capacity: '"&amp;N130&amp;"'", "")&amp;IF(O130&lt;&gt;"", ", cost: '"&amp;O130&amp;"'", "")&amp;", text: '"&amp;SUBSTITUTE(R130, CHAR(10), "\n")&amp;"'"&amp;IF(P130="○", ", sealable: true", "")&amp;IF(Q130="○", ", removable: true", "")&amp;"}"</f>
        <v>, '12-utsuro-o-s-4': {megami: 'utsuro', name: '魔食', ruby: 'エロージャ', baseType: 'special', types: ['action'], cost: '5', text: '【使用済】あなたの開始フェイズの開始時に相手は以下のどちらかを選ぶ。\n・相オーラ→ダスト：1\n・相フレア→ダスト：2'}</v>
      </c>
    </row>
    <row r="132" spans="1:21" x14ac:dyDescent="0.15">
      <c r="U132" s="1" t="s">
        <v>44</v>
      </c>
    </row>
    <row r="133" spans="1:21" x14ac:dyDescent="0.15">
      <c r="U133" s="1" t="s">
        <v>44</v>
      </c>
    </row>
    <row r="134" spans="1:21" x14ac:dyDescent="0.15">
      <c r="U134" s="1" t="s">
        <v>44</v>
      </c>
    </row>
    <row r="135" spans="1:21" x14ac:dyDescent="0.15">
      <c r="U135" s="1" t="s">
        <v>44</v>
      </c>
    </row>
    <row r="138" spans="1:21" x14ac:dyDescent="0.15">
      <c r="E138" s="10"/>
    </row>
    <row r="139" spans="1:21" x14ac:dyDescent="0.15">
      <c r="E139" s="10"/>
    </row>
    <row r="140" spans="1:21" x14ac:dyDescent="0.15">
      <c r="E140" s="10"/>
    </row>
    <row r="141" spans="1:21" x14ac:dyDescent="0.15">
      <c r="E141" s="10"/>
    </row>
    <row r="142" spans="1:21" x14ac:dyDescent="0.15">
      <c r="E142" s="10"/>
    </row>
    <row r="143" spans="1:21" x14ac:dyDescent="0.15">
      <c r="E143" s="10"/>
    </row>
    <row r="144" spans="1:21" x14ac:dyDescent="0.15">
      <c r="E144" s="10"/>
    </row>
    <row r="145" spans="5:5" x14ac:dyDescent="0.15">
      <c r="E145" s="10"/>
    </row>
    <row r="146" spans="5:5" x14ac:dyDescent="0.15">
      <c r="E146" s="10"/>
    </row>
    <row r="147" spans="5:5" x14ac:dyDescent="0.15">
      <c r="E147" s="10"/>
    </row>
  </sheetData>
  <phoneticPr fontId="1"/>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B4" sqref="B4"/>
    </sheetView>
  </sheetViews>
  <sheetFormatPr defaultRowHeight="13.5" x14ac:dyDescent="0.15"/>
  <sheetData>
    <row r="1" spans="1:5" x14ac:dyDescent="0.15">
      <c r="A1" t="s">
        <v>7</v>
      </c>
      <c r="B1" t="s">
        <v>20</v>
      </c>
      <c r="D1" t="s">
        <v>9</v>
      </c>
      <c r="E1" t="s">
        <v>22</v>
      </c>
    </row>
    <row r="2" spans="1:5" x14ac:dyDescent="0.15">
      <c r="A2" t="s">
        <v>19</v>
      </c>
      <c r="B2" t="s">
        <v>21</v>
      </c>
      <c r="D2" t="s">
        <v>24</v>
      </c>
      <c r="E2" t="s">
        <v>25</v>
      </c>
    </row>
    <row r="3" spans="1:5" x14ac:dyDescent="0.15">
      <c r="A3" t="s">
        <v>192</v>
      </c>
      <c r="B3" t="s">
        <v>193</v>
      </c>
      <c r="D3" t="s">
        <v>26</v>
      </c>
      <c r="E3" t="s">
        <v>27</v>
      </c>
    </row>
    <row r="4" spans="1:5" x14ac:dyDescent="0.15">
      <c r="D4" t="s">
        <v>29</v>
      </c>
      <c r="E4" t="s">
        <v>30</v>
      </c>
    </row>
    <row r="5" spans="1:5" x14ac:dyDescent="0.15">
      <c r="D5" t="s">
        <v>32</v>
      </c>
      <c r="E5" t="s">
        <v>33</v>
      </c>
    </row>
    <row r="6" spans="1:5" x14ac:dyDescent="0.15">
      <c r="D6" t="s">
        <v>60</v>
      </c>
      <c r="E6" t="s">
        <v>61</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watson</dc:creator>
  <cp:lastModifiedBy>watson</cp:lastModifiedBy>
  <dcterms:created xsi:type="dcterms:W3CDTF">2018-08-26T16:25:01Z</dcterms:created>
  <dcterms:modified xsi:type="dcterms:W3CDTF">2018-11-03T10:41:04Z</dcterms:modified>
</cp:coreProperties>
</file>