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22350" windowHeight="10530"/>
  </bookViews>
  <sheets>
    <sheet name="新幕シーズン2" sheetId="1" r:id="rId1"/>
    <sheet name="新幕シーズン3" sheetId="4" r:id="rId2"/>
    <sheet name="マスタ" sheetId="2" r:id="rId3"/>
  </sheets>
  <calcPr calcId="145621"/>
</workbook>
</file>

<file path=xl/calcChain.xml><?xml version="1.0" encoding="utf-8"?>
<calcChain xmlns="http://schemas.openxmlformats.org/spreadsheetml/2006/main">
  <c r="AB68" i="1" l="1"/>
  <c r="AB67" i="1"/>
  <c r="AB66" i="1"/>
  <c r="AB65" i="1"/>
  <c r="AB64" i="1"/>
  <c r="AB63" i="1"/>
  <c r="AB62" i="1"/>
  <c r="AB61" i="1"/>
  <c r="AB60" i="1"/>
  <c r="AB59" i="1"/>
  <c r="AB58" i="1"/>
  <c r="AB57" i="1"/>
  <c r="AB56" i="1"/>
  <c r="AB55" i="1"/>
  <c r="AB54" i="1"/>
  <c r="AB53" i="1"/>
  <c r="AB52" i="1"/>
  <c r="AB51" i="1"/>
  <c r="AB50" i="1"/>
  <c r="AB49" i="1"/>
  <c r="AB48" i="1"/>
  <c r="AB47" i="1"/>
  <c r="AB46" i="1"/>
  <c r="AB45" i="1"/>
  <c r="AB44" i="1"/>
  <c r="AB43" i="1"/>
  <c r="AB42" i="1"/>
  <c r="AB41" i="1"/>
  <c r="AB40" i="1"/>
  <c r="AB39" i="1"/>
  <c r="AB38" i="1"/>
  <c r="AB37" i="1"/>
  <c r="AB36" i="1"/>
  <c r="AB35" i="1"/>
  <c r="AB34" i="1"/>
  <c r="AB33" i="1"/>
  <c r="AB32" i="1"/>
  <c r="AB31" i="1"/>
  <c r="AB30" i="1"/>
  <c r="AB29" i="1"/>
  <c r="AB28" i="1"/>
  <c r="AB27" i="1"/>
  <c r="AB26" i="1"/>
  <c r="AB25" i="1"/>
  <c r="AB24" i="1"/>
  <c r="AB23" i="1"/>
  <c r="AB22" i="1"/>
  <c r="AB21" i="1"/>
  <c r="AB20" i="1"/>
  <c r="AB19" i="1"/>
  <c r="AB18" i="1"/>
  <c r="AB17" i="1"/>
  <c r="AB16" i="1"/>
  <c r="AB15" i="1"/>
  <c r="AB14" i="1"/>
  <c r="AB13" i="1"/>
  <c r="AB12" i="1"/>
  <c r="AB11" i="1"/>
  <c r="AB10" i="1"/>
  <c r="AB9" i="1"/>
  <c r="AB8" i="1"/>
  <c r="AB7" i="1"/>
  <c r="AB6" i="1"/>
  <c r="AB5" i="1"/>
  <c r="AB4" i="1"/>
  <c r="AB3" i="1"/>
  <c r="AB2" i="1"/>
  <c r="AB163" i="1"/>
  <c r="AB162" i="1"/>
  <c r="AB161" i="1"/>
  <c r="AB160" i="1"/>
  <c r="AB159" i="1"/>
  <c r="AB158" i="1"/>
  <c r="AB157" i="1"/>
  <c r="AB156" i="1"/>
  <c r="AB155" i="1"/>
  <c r="AB154" i="1"/>
  <c r="AB153" i="1"/>
  <c r="AB152" i="1"/>
  <c r="AB151" i="1"/>
  <c r="AB150" i="1"/>
  <c r="AB149" i="1"/>
  <c r="AB148" i="1"/>
  <c r="AB147" i="1"/>
  <c r="AB146" i="1"/>
  <c r="AB145" i="1"/>
  <c r="AB144" i="1"/>
  <c r="AB143" i="1"/>
  <c r="AB142" i="1"/>
  <c r="AB141" i="1"/>
  <c r="AB140" i="1"/>
  <c r="AB139" i="1"/>
  <c r="AB138" i="1"/>
  <c r="AB137" i="1"/>
  <c r="AB136" i="1"/>
  <c r="AB135" i="1"/>
  <c r="AB134" i="1"/>
  <c r="AB133" i="1"/>
  <c r="AB132" i="1"/>
  <c r="AB131" i="1"/>
  <c r="AB130" i="1"/>
  <c r="AB129" i="1"/>
  <c r="AB128" i="1"/>
  <c r="AB127" i="1"/>
  <c r="AB126" i="1"/>
  <c r="AB125" i="1"/>
  <c r="AB124" i="1"/>
  <c r="AB123" i="1"/>
  <c r="AB122" i="1"/>
  <c r="AB121" i="1"/>
  <c r="AB120" i="1"/>
  <c r="AB119" i="1"/>
  <c r="AB118" i="1"/>
  <c r="AB117" i="1"/>
  <c r="AB116" i="1"/>
  <c r="AB115" i="1"/>
  <c r="AB114" i="1"/>
  <c r="AB113" i="1"/>
  <c r="AB112" i="1"/>
  <c r="AB111" i="1"/>
  <c r="AB110" i="1"/>
  <c r="AB109" i="1"/>
  <c r="AB108" i="1"/>
  <c r="AB107" i="1"/>
  <c r="AB106" i="1"/>
  <c r="AB105" i="1"/>
  <c r="AB104" i="1"/>
  <c r="AB103" i="1"/>
  <c r="AB102" i="1"/>
  <c r="AB101" i="1"/>
  <c r="AB100" i="1"/>
  <c r="AB99" i="1"/>
  <c r="AB98" i="1"/>
  <c r="AB97" i="1"/>
  <c r="AB96" i="1"/>
  <c r="AB95" i="1"/>
  <c r="AB94" i="1"/>
  <c r="AB93" i="1"/>
  <c r="AB92" i="1"/>
  <c r="AB91" i="1"/>
  <c r="AB90" i="1"/>
  <c r="AB89" i="1"/>
  <c r="AB88" i="1"/>
  <c r="AB87" i="1"/>
  <c r="AB86" i="1"/>
  <c r="AB85" i="1"/>
  <c r="AB84" i="1"/>
  <c r="AB83" i="1"/>
  <c r="AB82" i="1"/>
  <c r="AB81" i="1"/>
  <c r="AB80" i="1"/>
  <c r="AB3" i="4"/>
  <c r="AB2" i="4"/>
  <c r="AB42" i="4"/>
  <c r="AB41" i="4"/>
  <c r="AB40" i="4"/>
  <c r="AB39" i="4"/>
  <c r="AB38" i="4"/>
  <c r="AB37" i="4"/>
  <c r="AB36" i="4"/>
  <c r="AB35" i="4"/>
  <c r="AB34" i="4"/>
  <c r="AB33" i="4"/>
  <c r="AB32" i="4"/>
  <c r="AB31" i="4"/>
  <c r="AB30" i="4"/>
  <c r="AB29" i="4"/>
  <c r="AB28" i="4"/>
  <c r="AB27" i="4"/>
  <c r="AB26" i="4"/>
  <c r="AB25" i="4"/>
  <c r="AB24" i="4"/>
  <c r="AB23" i="4"/>
  <c r="AB22" i="4"/>
  <c r="AB21" i="4"/>
  <c r="AB20" i="4"/>
  <c r="AB19" i="4"/>
  <c r="AB18" i="4"/>
  <c r="AB17" i="4"/>
  <c r="AB16" i="4"/>
  <c r="AB15" i="4"/>
  <c r="AB14" i="4"/>
  <c r="AB13" i="4"/>
  <c r="AB12" i="4"/>
  <c r="AB11" i="4"/>
  <c r="AB10" i="4"/>
  <c r="AB9" i="4"/>
  <c r="AB8" i="4"/>
  <c r="AB7" i="4"/>
  <c r="AB6" i="4"/>
  <c r="AB5" i="4"/>
  <c r="AB43" i="4"/>
  <c r="AB4" i="4" l="1"/>
  <c r="AB79" i="1" l="1"/>
  <c r="AB78" i="1"/>
  <c r="AB77" i="1"/>
  <c r="AB76" i="1"/>
  <c r="AB75" i="1"/>
  <c r="AB74" i="1"/>
  <c r="AB73" i="1"/>
  <c r="AB72" i="1"/>
  <c r="AB71" i="1"/>
  <c r="AB70" i="1"/>
  <c r="AB69" i="1"/>
</calcChain>
</file>

<file path=xl/sharedStrings.xml><?xml version="1.0" encoding="utf-8"?>
<sst xmlns="http://schemas.openxmlformats.org/spreadsheetml/2006/main" count="2563" uniqueCount="1523">
  <si>
    <t>カードID</t>
  </si>
  <si>
    <t>メガミ</t>
  </si>
  <si>
    <t>アナザーID</t>
  </si>
  <si>
    <t>置換元カード</t>
  </si>
  <si>
    <t>名前</t>
  </si>
  <si>
    <t>ふりがな</t>
  </si>
  <si>
    <t>名前（中国語）</t>
  </si>
  <si>
    <t>名前（英語）</t>
  </si>
  <si>
    <t>種別</t>
  </si>
  <si>
    <t>タイプ</t>
  </si>
  <si>
    <t>サブタイプ</t>
  </si>
  <si>
    <t>適正距離</t>
  </si>
  <si>
    <t>（開）</t>
  </si>
  <si>
    <t>ダメージ</t>
  </si>
  <si>
    <t>納</t>
  </si>
  <si>
    <t>消費</t>
  </si>
  <si>
    <t>封印</t>
  </si>
  <si>
    <t>取り除く</t>
  </si>
  <si>
    <t>テキスト</t>
  </si>
  <si>
    <t>テキスト（中国語）</t>
  </si>
  <si>
    <t>テキスト（英語）</t>
  </si>
  <si>
    <t>01-yurina-o-n-1</t>
  </si>
  <si>
    <t>yurina</t>
  </si>
  <si>
    <t>斬</t>
  </si>
  <si>
    <t>ざん</t>
  </si>
  <si>
    <t>斩</t>
  </si>
  <si>
    <t>Slash</t>
  </si>
  <si>
    <t>通常札</t>
  </si>
  <si>
    <t>攻撃</t>
  </si>
  <si>
    <t>3-4</t>
  </si>
  <si>
    <t>3/1</t>
  </si>
  <si>
    <t>01-yurina-A1-n-1</t>
  </si>
  <si>
    <t>A1</t>
  </si>
  <si>
    <t>乱打</t>
  </si>
  <si>
    <t>らんだ</t>
  </si>
  <si>
    <t>Wild Swing</t>
  </si>
  <si>
    <t>2</t>
  </si>
  <si>
    <t>2/1</t>
  </si>
  <si>
    <t>【常時】決死-あなたのライフが3以下ならば、この《攻撃》は+0/+2となり、対応不可を得る。</t>
  </si>
  <si>
    <t>【常时】决死-如果你的命在3或者以下，那么此《攻击》获得+0/+2和不可被对应。</t>
  </si>
  <si>
    <t>Forced: Resolve - If your Life is 3 or less, this attack gains +0/+2 and No Reactions.</t>
  </si>
  <si>
    <t>01-yurina-o-n-2</t>
  </si>
  <si>
    <t>一閃</t>
  </si>
  <si>
    <t>いっせん</t>
  </si>
  <si>
    <t>一闪</t>
  </si>
  <si>
    <t>Brandish</t>
  </si>
  <si>
    <t>3</t>
  </si>
  <si>
    <t>2/2</t>
  </si>
  <si>
    <t>【常時】決死-あなたのライフが3以下ならば、この《攻撃》は+1/+0となる。</t>
  </si>
  <si>
    <t>【常时】决死-如果你的命在3或者以下，那么此《攻击》获得+1/+0</t>
  </si>
  <si>
    <t>Forced: Resolve - This attack gains +1/+0 if your Life is 3 or less.</t>
  </si>
  <si>
    <t>01-yurina-o-n-3</t>
  </si>
  <si>
    <t>柄打ち</t>
  </si>
  <si>
    <t>つかうち</t>
  </si>
  <si>
    <t>剑柄打击</t>
  </si>
  <si>
    <t>Hilt Strike</t>
  </si>
  <si>
    <t>1-2</t>
  </si>
  <si>
    <t>【攻撃後】決死-あなたのライフが3以下ならば、このターンにあなたが次に行う《攻撃》は+1/+0となる。</t>
  </si>
  <si>
    <t>【攻击后】决死-如果你的命在3或者以下，这个回合你的下一次《攻击》获得+1/+0</t>
  </si>
  <si>
    <t>After Attack: Resolve - The next attack you make this turn gains +1/+0 if your Life is 3 or less.</t>
  </si>
  <si>
    <t>01-yurina-o-n-4</t>
  </si>
  <si>
    <t>居合</t>
  </si>
  <si>
    <t>いあい</t>
  </si>
  <si>
    <t>居合斩</t>
  </si>
  <si>
    <t>Art of Drawing</t>
  </si>
  <si>
    <t>全力</t>
  </si>
  <si>
    <t>2-4</t>
  </si>
  <si>
    <t>4/3</t>
  </si>
  <si>
    <t>【常時】現在の間合が2以下ならば、この攻撃は-1/-1となる。</t>
  </si>
  <si>
    <t>【常时】如果现在的距在2以下，那么此攻击获得-1/-1</t>
  </si>
  <si>
    <t>Forced: If the current Distance is 2 or less, this attack gets -1/-1.</t>
  </si>
  <si>
    <t>01-yurina-o-n-5</t>
  </si>
  <si>
    <t>足捌き</t>
  </si>
  <si>
    <t>あしさばき</t>
  </si>
  <si>
    <t>疾跑</t>
  </si>
  <si>
    <t>Footwork</t>
  </si>
  <si>
    <t>行動</t>
  </si>
  <si>
    <t>現在の間合が4以上ならば、間合→ダスト：2
現在の間合が1以下ならば、ダスト→間合：2</t>
  </si>
  <si>
    <t>如果现在的距在4或者以上，那么距（2）→虚。 
如果现在的距在1或者以下，那么虚（2）→距。</t>
  </si>
  <si>
    <t>If the current Distance is 4 or more:
Distance (2)→ Shadow
If the current Distance is 1 or less:
Shadow (2)→ Distance</t>
  </si>
  <si>
    <t>01-yurina-o-n-6</t>
  </si>
  <si>
    <t>圧気</t>
  </si>
  <si>
    <t>あっき</t>
  </si>
  <si>
    <t>气和斩</t>
  </si>
  <si>
    <t>Overawe</t>
  </si>
  <si>
    <t>付与</t>
  </si>
  <si>
    <t>隙
【破棄時】攻撃『適正距離1-4、3/-』を行う。</t>
  </si>
  <si>
    <t>破绽
【破弃时】进行一次“攻击距离1-4 伤害3/-”的攻击</t>
  </si>
  <si>
    <t>Unguarded
Disenchant: You attack with "Range: 1-4, Damage: 3/-".</t>
  </si>
  <si>
    <t>01-yurina-A1-n-6</t>
  </si>
  <si>
    <t>癇癪玉</t>
  </si>
  <si>
    <t xml:space="preserve">かんしゃくだま </t>
  </si>
  <si>
    <t>发脾气</t>
  </si>
  <si>
    <t>Outrage</t>
  </si>
  <si>
    <t>対応</t>
  </si>
  <si>
    <t>１</t>
  </si>
  <si>
    <t>【破棄時】攻撃『適正距離0-4、1/-、対応不可、【攻撃後】相手を畏縮させる』を行う。</t>
  </si>
  <si>
    <t>【破弃时】进行一次“攻击距离0-4 伤害1/- 不可被对应 、【攻击后】对手畏缩”的攻击</t>
  </si>
  <si>
    <t>Disenchant: You attack with "Range: 0-4, Damage: 1/-, No Reactions, After Attack: Flinch your opponent."</t>
  </si>
  <si>
    <t>01-yurina-o-n-7</t>
  </si>
  <si>
    <t>気炎万丈</t>
  </si>
  <si>
    <t>きえんばんじょう</t>
  </si>
  <si>
    <t>气焰万丈</t>
  </si>
  <si>
    <t>Spirit of Fire</t>
  </si>
  <si>
    <t>4</t>
  </si>
  <si>
    <t>【展開中】決死-あなたのライフが3以下ならば、あなたの他のメガミによる《攻撃》は+1/+1となるとともに超克を得る。</t>
  </si>
  <si>
    <r>
      <t>【展开中】决死-如果你的命在3或者以下，那么你的另一柱女武神的《攻击》获得+1/+1和</t>
    </r>
    <r>
      <rPr>
        <b/>
        <sz val="10"/>
        <color theme="1"/>
        <rFont val="ＭＳ Ｐゴシック"/>
        <family val="3"/>
        <charset val="128"/>
        <scheme val="minor"/>
      </rPr>
      <t>超克</t>
    </r>
    <r>
      <rPr>
        <sz val="10"/>
        <color theme="1"/>
        <rFont val="ＭＳ Ｐゴシック"/>
        <family val="3"/>
        <charset val="128"/>
        <scheme val="minor"/>
      </rPr>
      <t>。</t>
    </r>
  </si>
  <si>
    <t>Ongoing: Resolve - All your other Megami's attacks gain +1/+1 and Overwhelm if your Life is 3 or less.</t>
  </si>
  <si>
    <t>01-yurina-o-s-1</t>
  </si>
  <si>
    <t>月影落</t>
  </si>
  <si>
    <t>つきかげおとし</t>
  </si>
  <si>
    <t>Tsukikage Crush</t>
  </si>
  <si>
    <t>切札</t>
  </si>
  <si>
    <t>4/4</t>
  </si>
  <si>
    <t>7</t>
  </si>
  <si>
    <t>01-yurina-o-s-2</t>
  </si>
  <si>
    <t>浦波嵐</t>
  </si>
  <si>
    <t>うらなみあらし</t>
  </si>
  <si>
    <t>浦波岚</t>
  </si>
  <si>
    <t>Uranami Storm</t>
  </si>
  <si>
    <t>0-10</t>
  </si>
  <si>
    <t>2/-</t>
  </si>
  <si>
    <t>【攻撃後】対応した《攻撃》は-2/+0となる。</t>
  </si>
  <si>
    <t>【攻击后】对应的《攻击》获得-2/-0</t>
  </si>
  <si>
    <t>After Attack: The attack this card was played as a Reaction to gets -2/+0.</t>
  </si>
  <si>
    <t>01-yurina-A1-s-2</t>
  </si>
  <si>
    <t>不完全浦波嵐</t>
  </si>
  <si>
    <t>ふかんぜんうらなみあらし</t>
  </si>
  <si>
    <t>不完全浦波岚</t>
  </si>
  <si>
    <t>Imperfect Uranami Storm</t>
  </si>
  <si>
    <t>3/-</t>
  </si>
  <si>
    <t>5</t>
  </si>
  <si>
    <t>【攻撃後】対応した《攻撃》は-3/+0となる。</t>
  </si>
  <si>
    <t>【攻击后】对应的《攻击》获得-3/-0</t>
  </si>
  <si>
    <t>After Attack: The attack this card was played as a Reaction to gets -3/+0.</t>
  </si>
  <si>
    <t>01-yurina-o-s-3</t>
  </si>
  <si>
    <t>浮舟宿</t>
  </si>
  <si>
    <t>うきふねやどし</t>
  </si>
  <si>
    <t>Ukifune Serene</t>
  </si>
  <si>
    <t>ダスト→自オーラ：5 
----
【即再起】決死-あなたのライフが3以下である。</t>
  </si>
  <si>
    <t>虚（5）→自装 
----
【即再起】：决死-当你的命小于等于3时。</t>
  </si>
  <si>
    <t>Shadow (5)→ Your Aura
----
Immediate Resurgence: Resolve - Your Life becomes 3 or less (from 4 or more).</t>
  </si>
  <si>
    <t>01-yurina-o-s-4</t>
  </si>
  <si>
    <t>天音揺波の底力</t>
  </si>
  <si>
    <t>あまねゆりなのそこぢから</t>
  </si>
  <si>
    <t>天音摇波的底力</t>
  </si>
  <si>
    <t>Yurina's Final Blow</t>
  </si>
  <si>
    <t>1-4</t>
  </si>
  <si>
    <t>5/5</t>
  </si>
  <si>
    <t>【常時】決死-あなたのライフが3以下でないと、このカードは使用できない。</t>
  </si>
  <si>
    <t>【常时】非决死-你的命小于等于3时不能使用。</t>
  </si>
  <si>
    <t>Forced: Resolve - You can't play this card unless your Life is 3 or less.</t>
  </si>
  <si>
    <t>02-saine-o-n-1</t>
  </si>
  <si>
    <t>saine</t>
  </si>
  <si>
    <t>八方振り</t>
  </si>
  <si>
    <t>はっぽうぶり</t>
  </si>
  <si>
    <t>八面斩</t>
  </si>
  <si>
    <t>Swing Rush</t>
  </si>
  <si>
    <t>4-5</t>
  </si>
  <si>
    <t>【攻击后】八相-如果你的装中没有樱花结晶，进行一次“攻击距离4-5 伤害2/1”的攻击。</t>
  </si>
  <si>
    <t>After Attack: Idea - You attack with "Range: 4-5, Damage: 2/1" if you have no Sakura tokens on your Aura.</t>
  </si>
  <si>
    <t>02-saine-o-n-2</t>
  </si>
  <si>
    <t>薙斬り</t>
  </si>
  <si>
    <t>なぎぎり</t>
  </si>
  <si>
    <t>薙刀斩</t>
  </si>
  <si>
    <t>Cut Down</t>
  </si>
  <si>
    <t>02-saine-o-n-3</t>
  </si>
  <si>
    <t>返し刃</t>
  </si>
  <si>
    <t>かえしやいば</t>
  </si>
  <si>
    <t>反身斩</t>
  </si>
  <si>
    <t>Cut In</t>
  </si>
  <si>
    <t>3-5</t>
  </si>
  <si>
    <t>1/1</t>
  </si>
  <si>
    <t>【攻撃後】このカードを対応で使用したならば、攻撃『適正距離3-5、2/1、対応不可』を行う。</t>
  </si>
  <si>
    <t>【攻击后】如果这张牌当作对应打出，那么进行一次“攻击距离3-5 伤害2/1 、对应不可”的攻击。</t>
  </si>
  <si>
    <t>After Attack: If this card was played as a Reaction, you attack with "Range: 3-5, Damage: 2/1, No Reactions".</t>
  </si>
  <si>
    <t>02-saine-A1-n-3</t>
  </si>
  <si>
    <t>氷の音</t>
  </si>
  <si>
    <t>ひのね</t>
  </si>
  <si>
    <t>冰之音</t>
  </si>
  <si>
    <t>Sound of Ice</t>
  </si>
  <si>
    <t>敌装（1）→虚。 
如果这张牌当作对应打出，那么再次敌装（1）→虚</t>
  </si>
  <si>
    <t>Opponent's Aura (1)→ Shadow
If this card was played as a Reaction:
Opponent's Aura (1)→ Shadow (again)</t>
  </si>
  <si>
    <t>02-saine-o-n-4</t>
  </si>
  <si>
    <t>見切り</t>
  </si>
  <si>
    <t>みきり</t>
  </si>
  <si>
    <t>识破</t>
  </si>
  <si>
    <t>Outclass</t>
  </si>
  <si>
    <t>【常時】八相-あなたのオーラが0ならば、このカードを《対応》を持つかのように相手の《攻撃》に割り込んで使用できる。
間合⇔ダスト：1</t>
  </si>
  <si>
    <t>【常时】八相-如果你的装中没有樱花结晶，那么可以把此卡视为具有《对应》词条在对手的攻击结算前打出。
距（1） ⇔ 虚</t>
  </si>
  <si>
    <t>Forced: Idea - You may play this card as if it were a Reaction if you have no Sakura tokens on your Aura.
Distance (1)⇔ Shadow</t>
  </si>
  <si>
    <t>02-saine-o-n-5</t>
  </si>
  <si>
    <t>圏域</t>
  </si>
  <si>
    <t>けんいき</t>
  </si>
  <si>
    <t>圈域</t>
  </si>
  <si>
    <t>Space for Master</t>
  </si>
  <si>
    <t>【展开时】虚（1）→距 
【展开中】达人间合的值+2</t>
  </si>
  <si>
    <t>Initialize: Shadow (1)→ Distance.
Ongoing: Increase the size of the Mastery Zone by 2.</t>
  </si>
  <si>
    <t>02-saine-o-n-6</t>
  </si>
  <si>
    <t>衝音晶</t>
  </si>
  <si>
    <t>しょうおんしょう</t>
  </si>
  <si>
    <t>冲音晶</t>
  </si>
  <si>
    <t>Wavering Crystal</t>
  </si>
  <si>
    <t>1</t>
  </si>
  <si>
    <t>【展开时】对应的攻击获得-1/-0 
【破弃时】进行一次“攻击距离0-10 伤害1/- 不可被对应”的攻击。</t>
  </si>
  <si>
    <t>Initialize: The attack you played this card as a Reaction to gets -1/+0.
Disenchant: You attack with "Range: 0-10, Damage: 1/-, No Reactions".</t>
  </si>
  <si>
    <t>02-saine-A1-n-6</t>
  </si>
  <si>
    <t>伴奏</t>
  </si>
  <si>
    <t>ばんそう</t>
  </si>
  <si>
    <t>Accompaniment</t>
  </si>
  <si>
    <t>【展開中】あなたの他のメガミの切札が1枚以上使用済ならば、各ターンの最初の相手の《攻撃》は-1/+0となる。
【展開中】あなたのサイネの切札が1枚以上使用済ならば、各ターンにあなたが最初に使用する切札の消費は1少なくなる(0未満にはならない)。</t>
  </si>
  <si>
    <t>【展开中】如果你有其他女武神的1张或以上王牌处于使用后状态，那么每个回合对手最初的《攻击》获得 -1/+0 
【展开中】如果你有细音的1张或以上王牌处于使用后状态，那么每个回合你最先使用的王牌消费减少1（不会低于0）</t>
  </si>
  <si>
    <t>Ongoing: If at least one of your other Megami's Special cards is Devoted, the first attack your opponent makes each turn gets -1/+0.
Ongoing: If at least one of your Saine's Special cards is Devoted, the first Special you play each turn costs 1 less to play.</t>
  </si>
  <si>
    <t>02-saine-o-n-7</t>
  </si>
  <si>
    <t>無音壁</t>
  </si>
  <si>
    <t>むおんへき</t>
  </si>
  <si>
    <t>无音壁</t>
  </si>
  <si>
    <t>Silent Wall</t>
  </si>
  <si>
    <t>【展開中】あなたへのダメージを解決するに際し、このカードの上に置かれた桜花結晶をあなたのオーラにあるかのように扱う。</t>
  </si>
  <si>
    <r>
      <t>【展开中】当你要结算对装的伤害时，</t>
    </r>
    <r>
      <rPr>
        <b/>
        <sz val="10"/>
        <color theme="1"/>
        <rFont val="ＭＳ Ｐゴシック"/>
        <family val="3"/>
        <charset val="128"/>
        <scheme val="minor"/>
      </rPr>
      <t>必须</t>
    </r>
    <r>
      <rPr>
        <sz val="10"/>
        <color theme="1"/>
        <rFont val="ＭＳ Ｐゴシック"/>
        <family val="3"/>
        <charset val="128"/>
        <scheme val="minor"/>
      </rPr>
      <t>移除这张卡上的樱花结晶来代替。</t>
    </r>
  </si>
  <si>
    <t>Ongoing: Treat Sakura tokens on this card as if they were on your Aura whenever you are dealt damage.</t>
  </si>
  <si>
    <t>02-saine-o-s-1</t>
  </si>
  <si>
    <t>律動弧戟</t>
  </si>
  <si>
    <t>りつどうこげき</t>
  </si>
  <si>
    <t>律动弧戟</t>
  </si>
  <si>
    <t>Rhythmic Arc</t>
  </si>
  <si>
    <t>6</t>
  </si>
  <si>
    <t>攻撃『適正距離3-4、1/1』を行う。
攻撃『適正距離4-5、1/1』を行う。
攻撃『適正距離3-5、2/2』を行う。</t>
  </si>
  <si>
    <t>按顺序分别执行“攻击距离3-4 伤害1/1”“攻击距离4-5 伤害1/1”“攻击距离3-5 伤害2/2”的三次攻击。</t>
  </si>
  <si>
    <t>You attack with
"Range: 3-4, Damage: 1/1", 
"Range: 4-5, Damage: 1/1", and 
"Range: 3-5, Damage: 2/2" 
in this order.</t>
  </si>
  <si>
    <t>02-saine-o-s-2</t>
  </si>
  <si>
    <t>響鳴共振</t>
  </si>
  <si>
    <t>きょうめいきょうしん</t>
  </si>
  <si>
    <t>响鸣共振</t>
  </si>
  <si>
    <t>Resonant Beat</t>
  </si>
  <si>
    <t>8</t>
  </si>
  <si>
    <t>【常時】このカードの消費は相手のオーラの数だけ少なくなる。
相オーラ→間合：2</t>
  </si>
  <si>
    <t>【常时】这张卡的消费减少对手的装中樱花结晶的个数的值。 
敌装（2）→距</t>
  </si>
  <si>
    <t>Forced: This card costs 1 less for each Sakura token on your opponent's Aura.
Opponent's Aura (2)→ Distance</t>
  </si>
  <si>
    <t>02-saine-A1-s-2</t>
  </si>
  <si>
    <t>二重奏:弾奏氷瞑</t>
  </si>
  <si>
    <t>にじゅうそう:だんそうひょうめい</t>
  </si>
  <si>
    <t>二重奏：弹奏冰瞑</t>
  </si>
  <si>
    <t>Duet: Chilling Tranquility</t>
  </si>
  <si>
    <t>结束当前阶段。
【使用后】你的另一柱女武神的攻击获得+0/+1
----
【即再起】你受到1点以上的重铸牌库以外的命伤。</t>
  </si>
  <si>
    <t>End the current phase.
Devoted: All your other Megami's attacks gain +0/+1.
Immediate Resurgence: You take 1 or more damage to your Life, excluding reshuffle damage.</t>
  </si>
  <si>
    <t>02-saine-o-s-3</t>
  </si>
  <si>
    <t>音無砕氷</t>
  </si>
  <si>
    <t>おとなしさいひょう</t>
  </si>
  <si>
    <t>音无碎冰</t>
  </si>
  <si>
    <t>Silent Icebreaker</t>
  </si>
  <si>
    <t>【攻撃後】対応した《攻撃》は-1/-1となる。
----
【再起】八相-あなたのオーラが0である。</t>
  </si>
  <si>
    <t>【攻击后】对应的《攻击》获得-1/-1 
----
【再起】：八相-你的装中樱花结晶的数量为0</t>
  </si>
  <si>
    <t>After Attack: The attack you played this card as a Reaction to gets -1/-1.
Resurgence: Idea - You have no Sakura tokens on your Aura.</t>
  </si>
  <si>
    <t>02-saine-o-s-4</t>
  </si>
  <si>
    <t>氷雨細音の果ての果て</t>
  </si>
  <si>
    <t>ひさめさいねのはてのはて</t>
  </si>
  <si>
    <t>冰雨细音的终焉</t>
  </si>
  <si>
    <t>Saine's Final Stage</t>
  </si>
  <si>
    <t>1-5</t>
  </si>
  <si>
    <t>【常時】このカードは切札に対する対応でしか使用できない。</t>
  </si>
  <si>
    <t>【常时】非对应王牌时不能打出。</t>
  </si>
  <si>
    <t>Forced: This can only be played as a Reaction to a Special card.</t>
  </si>
  <si>
    <t>03-himika-o-n-1</t>
  </si>
  <si>
    <t>himika</t>
  </si>
  <si>
    <t>シュート</t>
  </si>
  <si>
    <t>射击</t>
  </si>
  <si>
    <t>Shoot</t>
  </si>
  <si>
    <t>4-10</t>
  </si>
  <si>
    <t>03-himika-o-n-2</t>
  </si>
  <si>
    <t>ラピッドファイア</t>
  </si>
  <si>
    <t>速射</t>
  </si>
  <si>
    <t>Quick Shot</t>
  </si>
  <si>
    <t>7-8</t>
  </si>
  <si>
    <t>【常時】連火-このカードがこのターンに使用した3枚目以降のカードならば、この《攻撃》は+1/+1となる。</t>
  </si>
  <si>
    <t>【常时】连火-若你这个回合使用的牌已达2张，那么此《攻击》获得+1/+1</t>
  </si>
  <si>
    <r>
      <rPr>
        <b/>
        <sz val="10"/>
        <rFont val="Arial"/>
        <family val="2"/>
      </rPr>
      <t xml:space="preserve">Forced: </t>
    </r>
    <r>
      <rPr>
        <i/>
        <sz val="10"/>
        <rFont val="宋体"/>
        <charset val="128"/>
      </rPr>
      <t>Inferno</t>
    </r>
    <r>
      <rPr>
        <sz val="10"/>
        <rFont val="宋体"/>
        <charset val="128"/>
      </rPr>
      <t xml:space="preserve"> - This attack gains +1/+1 if this is the third or later card you've played this turn.</t>
    </r>
  </si>
  <si>
    <t>03-himika-A1-n-2</t>
  </si>
  <si>
    <t>火炎流</t>
  </si>
  <si>
    <t>かえんりゅう</t>
  </si>
  <si>
    <t>Path of Flame</t>
  </si>
  <si>
    <t>1-3</t>
  </si>
  <si>
    <t>【常時】連火-このカードがこのターンに使用した3枚目以降のカードならば、この《攻撃》は+0/+1となる。</t>
  </si>
  <si>
    <t>【常时】连火-若你这个回合使用的牌已达2张，那么此《攻击》获得+0/+1</t>
  </si>
  <si>
    <r>
      <rPr>
        <b/>
        <sz val="10"/>
        <rFont val="宋体"/>
        <charset val="128"/>
      </rPr>
      <t xml:space="preserve">Forced: </t>
    </r>
    <r>
      <rPr>
        <b/>
        <i/>
        <sz val="10"/>
        <rFont val="宋体"/>
        <charset val="128"/>
      </rPr>
      <t>Inferno</t>
    </r>
    <r>
      <rPr>
        <sz val="10"/>
        <rFont val="宋体"/>
        <charset val="128"/>
      </rPr>
      <t xml:space="preserve"> - This attack gains +0/+1 if this is the third or later card you've played this turn.</t>
    </r>
  </si>
  <si>
    <t>03-himika-o-n-3</t>
  </si>
  <si>
    <t>マグナムカノン</t>
  </si>
  <si>
    <t>麦林加农炮</t>
  </si>
  <si>
    <t>Magnum</t>
  </si>
  <si>
    <t>5-8</t>
  </si>
  <si>
    <t>3/2</t>
  </si>
  <si>
    <t>【攻撃後】自ライフ→ダスト：1</t>
  </si>
  <si>
    <t>【攻击后】自命（1）→虚</t>
  </si>
  <si>
    <t>After Attack:
Your Life (1)→ Shadow</t>
  </si>
  <si>
    <t>03-himika-o-n-4</t>
  </si>
  <si>
    <t>フルバースト</t>
  </si>
  <si>
    <t>完全爆破</t>
  </si>
  <si>
    <t>Barrage</t>
  </si>
  <si>
    <t>5-9</t>
  </si>
  <si>
    <t>【常時】この《攻撃》がダメージを与えるならば、相手は片方を選ぶのではなく両方のダメージを受ける。</t>
  </si>
  <si>
    <t>【常时】对方结算伤害时，装和命需要同时结算。</t>
  </si>
  <si>
    <r>
      <rPr>
        <b/>
        <sz val="10"/>
        <rFont val="宋体"/>
        <charset val="128"/>
      </rPr>
      <t xml:space="preserve">Forced: </t>
    </r>
    <r>
      <rPr>
        <sz val="10"/>
        <rFont val="宋体"/>
        <charset val="128"/>
      </rPr>
      <t>This attack deals Damage to both Aura and Life.</t>
    </r>
  </si>
  <si>
    <t>03-himika-o-n-5</t>
  </si>
  <si>
    <t>バックステップ</t>
  </si>
  <si>
    <t>后跳</t>
  </si>
  <si>
    <t>Backstep</t>
  </si>
  <si>
    <t>カードを1枚引く。 
ダスト→間合：1</t>
  </si>
  <si>
    <t>抽1张牌。 
虚（1）→距</t>
  </si>
  <si>
    <r>
      <rPr>
        <sz val="10"/>
        <rFont val="Arial"/>
        <family val="2"/>
      </rPr>
      <t xml:space="preserve">Draw a card.
</t>
    </r>
    <r>
      <rPr>
        <b/>
        <sz val="10"/>
        <rFont val="宋体"/>
        <charset val="128"/>
      </rPr>
      <t>Shadow (1)→ Distance</t>
    </r>
  </si>
  <si>
    <t>03-himika-A1-n-5</t>
  </si>
  <si>
    <t>殺意</t>
  </si>
  <si>
    <t>さつい</t>
  </si>
  <si>
    <t>杀意</t>
  </si>
  <si>
    <t>Killing Intent</t>
  </si>
  <si>
    <t>あなたの手札が0枚ならば、相オーラ→ダスト：2</t>
  </si>
  <si>
    <t>如果你的手牌为0，那么敌装（2）→虚。</t>
  </si>
  <si>
    <r>
      <rPr>
        <sz val="10"/>
        <rFont val="Arial"/>
        <family val="2"/>
      </rPr>
      <t xml:space="preserve">If you have no cards in your hand:
</t>
    </r>
    <r>
      <rPr>
        <b/>
        <sz val="10"/>
        <rFont val="宋体"/>
        <charset val="128"/>
      </rPr>
      <t>Opponent's Aura (2)→ Shadow</t>
    </r>
  </si>
  <si>
    <t>03-himika-o-n-6</t>
  </si>
  <si>
    <t>バックドラフト</t>
  </si>
  <si>
    <t>回燃</t>
  </si>
  <si>
    <t>Backdraft</t>
  </si>
  <si>
    <t>相手を畏縮させる。
連火-このカードがこのターンに使用した3枚目以降のカードならば、このターンにあなたが次に行う他のメガミによる《攻撃》を+1/+1する。</t>
  </si>
  <si>
    <t>对手畏缩。
连火-若你这个回合使用的牌已达2张，这个回合你的下一次其他女武神的攻击获得+1/+1</t>
  </si>
  <si>
    <r>
      <rPr>
        <sz val="10"/>
        <rFont val="Arial"/>
        <family val="2"/>
      </rPr>
      <t xml:space="preserve">Flinch your opponent.
</t>
    </r>
    <r>
      <rPr>
        <b/>
        <i/>
        <sz val="10"/>
        <rFont val="宋体"/>
        <charset val="128"/>
      </rPr>
      <t>Inferno</t>
    </r>
    <r>
      <rPr>
        <sz val="10"/>
        <rFont val="宋体"/>
        <charset val="128"/>
      </rPr>
      <t xml:space="preserve"> - If this is the third or later card you've played this turn, the next attack from your other Megami that you make this turn gains +1/+1.</t>
    </r>
  </si>
  <si>
    <t>03-himika-o-n-7</t>
  </si>
  <si>
    <t>スモーク</t>
  </si>
  <si>
    <t>迷烟</t>
  </si>
  <si>
    <t>Smoke</t>
  </si>
  <si>
    <t>【展開中】カードの矢印(→)により間合にある桜花結晶は移動しない。</t>
  </si>
  <si>
    <t>【展开中】距中的樱花结晶不会因卡牌效果中的箭头(→)而移动。</t>
  </si>
  <si>
    <r>
      <rPr>
        <b/>
        <sz val="10"/>
        <rFont val="Arial"/>
        <family val="2"/>
      </rPr>
      <t>Ongoing:</t>
    </r>
    <r>
      <rPr>
        <sz val="10"/>
        <rFont val="宋体"/>
        <charset val="128"/>
      </rPr>
      <t xml:space="preserve"> Cards cannot move Sakura tokens from </t>
    </r>
    <r>
      <rPr>
        <sz val="10"/>
        <rFont val="宋体"/>
        <charset val="128"/>
      </rPr>
      <t>Distance</t>
    </r>
    <r>
      <rPr>
        <sz val="10"/>
        <rFont val="宋体"/>
        <charset val="128"/>
      </rPr>
      <t xml:space="preserve"> using arrows (→).</t>
    </r>
  </si>
  <si>
    <t>03-himika-o-s-1</t>
  </si>
  <si>
    <t>レッドバレット</t>
  </si>
  <si>
    <t>真红凶弹</t>
  </si>
  <si>
    <t>Red Bullet</t>
  </si>
  <si>
    <t>5-10</t>
  </si>
  <si>
    <t>0</t>
  </si>
  <si>
    <t>03-himika-o-s-2</t>
  </si>
  <si>
    <t>クリムゾンゼロ</t>
  </si>
  <si>
    <t>绯红零时</t>
  </si>
  <si>
    <t>Crimson Zero</t>
  </si>
  <si>
    <t>0-2</t>
  </si>
  <si>
    <t>【常時】この《攻撃》がダメージを与えるならば、相手は片方を選ぶのではなく両方のダメージを受ける。
【常時】現在の間合が0ならば、この《攻撃》は対応不可を得る。</t>
  </si>
  <si>
    <t>【常时】对方结算伤害时，装和命需要同时结算。
【常时】如果现在的距为0，那么此《攻击》获得不可被对应。</t>
  </si>
  <si>
    <r>
      <rPr>
        <b/>
        <sz val="10"/>
        <rFont val="Arial"/>
        <family val="2"/>
      </rPr>
      <t>Forced:</t>
    </r>
    <r>
      <rPr>
        <sz val="10"/>
        <rFont val="宋体"/>
        <charset val="128"/>
      </rPr>
      <t xml:space="preserve"> This attack deals Damage to both Aura and Life.
</t>
    </r>
    <r>
      <rPr>
        <sz val="10"/>
        <rFont val="宋体"/>
        <charset val="128"/>
      </rPr>
      <t>Forced:</t>
    </r>
    <r>
      <rPr>
        <sz val="10"/>
        <rFont val="宋体"/>
        <charset val="128"/>
      </rPr>
      <t xml:space="preserve"> If the current </t>
    </r>
    <r>
      <rPr>
        <sz val="10"/>
        <rFont val="宋体"/>
        <charset val="128"/>
      </rPr>
      <t>Distance</t>
    </r>
    <r>
      <rPr>
        <sz val="10"/>
        <rFont val="宋体"/>
        <charset val="128"/>
      </rPr>
      <t xml:space="preserve"> is 0, this attack gains </t>
    </r>
    <r>
      <rPr>
        <sz val="10"/>
        <rFont val="宋体"/>
        <charset val="128"/>
      </rPr>
      <t>No Reactions</t>
    </r>
    <r>
      <rPr>
        <sz val="10"/>
        <rFont val="宋体"/>
        <charset val="128"/>
      </rPr>
      <t>.</t>
    </r>
  </si>
  <si>
    <t>03-himika-A1-s-2</t>
  </si>
  <si>
    <t>炎天・紅緋弥香</t>
  </si>
  <si>
    <t>えんてん・くれないひみか</t>
  </si>
  <si>
    <t>炎天·红绯弥香</t>
  </si>
  <si>
    <t>Blazing Sun - Crimson Himika</t>
  </si>
  <si>
    <t>0-6</t>
  </si>
  <si>
    <t>X/X</t>
  </si>
  <si>
    <t>対応不可 
【常時】Xは7から現在の間合を引いた値に等しい。 
【攻撃後】あなたは敗北する。</t>
  </si>
  <si>
    <t>不可被对应。
【常时】X等于7减去现在的距。
【攻击后】你输掉这场游戏。</t>
  </si>
  <si>
    <r>
      <t>No Reactions
Forced:</t>
    </r>
    <r>
      <rPr>
        <sz val="10"/>
        <rFont val="宋体"/>
        <charset val="128"/>
      </rPr>
      <t xml:space="preserve"> X is equal to 7 minus the current </t>
    </r>
    <r>
      <rPr>
        <b/>
        <sz val="10"/>
        <rFont val="宋体"/>
        <charset val="128"/>
      </rPr>
      <t>Distance</t>
    </r>
    <r>
      <rPr>
        <sz val="10"/>
        <rFont val="宋体"/>
        <charset val="128"/>
      </rPr>
      <t xml:space="preserve">.
</t>
    </r>
    <r>
      <rPr>
        <b/>
        <sz val="10"/>
        <rFont val="宋体"/>
        <charset val="128"/>
      </rPr>
      <t>After Attack:</t>
    </r>
    <r>
      <rPr>
        <sz val="10"/>
        <rFont val="宋体"/>
        <charset val="128"/>
      </rPr>
      <t xml:space="preserve"> You lose the game.</t>
    </r>
  </si>
  <si>
    <t>03-himika-o-s-3</t>
  </si>
  <si>
    <t>スカーレットイマジン</t>
  </si>
  <si>
    <t>猩红狂想</t>
  </si>
  <si>
    <t>Scarlet Visions</t>
  </si>
  <si>
    <t>カードを2枚引く。その後、あなたは手札を1枚伏せ札にする。</t>
  </si>
  <si>
    <t>抽2张牌，然后，将你的一张手牌盖伏。</t>
  </si>
  <si>
    <t>Draw two cards, then discard a card.</t>
  </si>
  <si>
    <t>03-himika-o-s-4</t>
  </si>
  <si>
    <t>ヴァーミリオンフィールド</t>
  </si>
  <si>
    <t>真红领域</t>
  </si>
  <si>
    <t>Vermillion Field</t>
  </si>
  <si>
    <t>连火-若你这个回合使用的牌已达2张，那么虚（2）→距
----
【再起】：你的手牌为0</t>
  </si>
  <si>
    <r>
      <t>Inferno</t>
    </r>
    <r>
      <rPr>
        <sz val="10"/>
        <rFont val="宋体"/>
        <charset val="128"/>
      </rPr>
      <t xml:space="preserve"> - If this is the third or later card you've played this turn:
</t>
    </r>
    <r>
      <rPr>
        <b/>
        <sz val="10"/>
        <rFont val="宋体"/>
        <charset val="128"/>
      </rPr>
      <t>Shadow (2)→ Distance</t>
    </r>
    <r>
      <rPr>
        <sz val="10"/>
        <rFont val="宋体"/>
        <charset val="128"/>
      </rPr>
      <t xml:space="preserve">
----
</t>
    </r>
    <r>
      <rPr>
        <b/>
        <sz val="10"/>
        <rFont val="宋体"/>
        <charset val="128"/>
      </rPr>
      <t>Resurgence:</t>
    </r>
    <r>
      <rPr>
        <sz val="10"/>
        <rFont val="宋体"/>
        <charset val="128"/>
      </rPr>
      <t xml:space="preserve"> You have no cards in your hand.</t>
    </r>
  </si>
  <si>
    <t>04-tokoyo-o-n-1</t>
  </si>
  <si>
    <t>tokoyo</t>
  </si>
  <si>
    <t>梳流し</t>
  </si>
  <si>
    <t>すきながし</t>
  </si>
  <si>
    <t>梳流</t>
  </si>
  <si>
    <t>Glancing Strike</t>
  </si>
  <si>
    <t>-/1</t>
  </si>
  <si>
    <t>【攻撃後】境地-あなたの集中力が2ならば、このカードを山札の上に戻す。</t>
  </si>
  <si>
    <t>【攻击后】境地-若你的集中力为2，这张卡回到牌堆顶。</t>
  </si>
  <si>
    <r>
      <rPr>
        <b/>
        <sz val="10"/>
        <rFont val="Arial"/>
        <family val="2"/>
      </rPr>
      <t>After Attack:</t>
    </r>
    <r>
      <rPr>
        <sz val="10"/>
        <rFont val="宋体"/>
        <charset val="128"/>
      </rPr>
      <t xml:space="preserve"> </t>
    </r>
    <r>
      <rPr>
        <i/>
        <sz val="10"/>
        <rFont val="宋体"/>
        <charset val="128"/>
      </rPr>
      <t>Artistic</t>
    </r>
    <r>
      <rPr>
        <sz val="10"/>
        <rFont val="宋体"/>
        <charset val="128"/>
      </rPr>
      <t xml:space="preserve"> - Put this card on the top of your deck if your Vigor is 2.</t>
    </r>
  </si>
  <si>
    <t>04-tokoyo-A1-n-1</t>
  </si>
  <si>
    <t>奏流し</t>
  </si>
  <si>
    <t>かなでながし</t>
  </si>
  <si>
    <t>奏流</t>
  </si>
  <si>
    <t>Entrancing Strike</t>
  </si>
  <si>
    <t>【常時】あなたのトコヨの切札が1枚以上使用済ならば、この《攻撃》は対応不可を得る。 
【攻撃後】境地-あなたの集中力が2かつ、あなたの他のメガミの切札が1枚以上使用済ならば、このカードを山札の上に置く。</t>
  </si>
  <si>
    <t>【常时】如果你有常世的1张或以上王牌处于使用后状态，那么此《攻击》获得不可被对应。
【攻击后】境地-如果你的集中力为2，且如果你有其他女武神的1张或以上王牌处于使用后状态，这张牌回到牌堆顶。</t>
  </si>
  <si>
    <r>
      <t>Forced:</t>
    </r>
    <r>
      <rPr>
        <sz val="10"/>
        <rFont val="宋体"/>
        <charset val="128"/>
      </rPr>
      <t xml:space="preserve"> If at least one of your Tokoyo's Special cards is Devoted, this attack gains </t>
    </r>
    <r>
      <rPr>
        <b/>
        <sz val="10"/>
        <rFont val="宋体"/>
        <charset val="128"/>
      </rPr>
      <t>No Reactions</t>
    </r>
    <r>
      <rPr>
        <sz val="10"/>
        <rFont val="宋体"/>
        <charset val="128"/>
      </rPr>
      <t xml:space="preserve">.
</t>
    </r>
    <r>
      <rPr>
        <b/>
        <sz val="10"/>
        <rFont val="宋体"/>
        <charset val="128"/>
      </rPr>
      <t>After Attack:</t>
    </r>
    <r>
      <rPr>
        <sz val="10"/>
        <rFont val="宋体"/>
        <charset val="128"/>
      </rPr>
      <t xml:space="preserve"> </t>
    </r>
    <r>
      <rPr>
        <b/>
        <i/>
        <sz val="10"/>
        <rFont val="宋体"/>
        <charset val="128"/>
      </rPr>
      <t>Artistic</t>
    </r>
    <r>
      <rPr>
        <sz val="10"/>
        <rFont val="宋体"/>
        <charset val="128"/>
      </rPr>
      <t xml:space="preserve"> - If your Vigor is 2 and at least one of your other Megami's Special cards is Devoted, put this card on the top of your deck.</t>
    </r>
  </si>
  <si>
    <t>04-tokoyo-o-n-2</t>
  </si>
  <si>
    <t>雅打ち</t>
  </si>
  <si>
    <t>みやびうち</t>
  </si>
  <si>
    <t>雅击</t>
  </si>
  <si>
    <t>Polite Return</t>
  </si>
  <si>
    <t>【攻撃後】境地-あなたの集中力が2ならば、対応した切札でない《攻撃》を打ち消す。</t>
  </si>
  <si>
    <t>【攻击后】境地-若你的集中力为2，打消对应的王牌以外的《攻击》。</t>
  </si>
  <si>
    <r>
      <t xml:space="preserve">After Attack: </t>
    </r>
    <r>
      <rPr>
        <i/>
        <sz val="10"/>
        <rFont val="宋体"/>
        <charset val="128"/>
      </rPr>
      <t>Artistic</t>
    </r>
    <r>
      <rPr>
        <sz val="10"/>
        <rFont val="宋体"/>
        <charset val="128"/>
      </rPr>
      <t xml:space="preserve"> - Cancel the non-Special attack you played this card as a Reaction to if your Vigor is 2.</t>
    </r>
  </si>
  <si>
    <t>04-tokoyo-o-n-3</t>
  </si>
  <si>
    <t>跳ね兎</t>
  </si>
  <si>
    <t>はねうさぎ</t>
  </si>
  <si>
    <t>脱兔</t>
  </si>
  <si>
    <t>Rabbit Step</t>
  </si>
  <si>
    <t>現在の間合が3以下ならば、ダスト→間合：2</t>
  </si>
  <si>
    <t>如果现在的距为3或者以下，那么虚（2）→距</t>
  </si>
  <si>
    <r>
      <t xml:space="preserve">If the current </t>
    </r>
    <r>
      <rPr>
        <b/>
        <sz val="10"/>
        <rFont val="宋体"/>
        <charset val="128"/>
      </rPr>
      <t>Distance</t>
    </r>
    <r>
      <rPr>
        <sz val="10"/>
        <rFont val="宋体"/>
        <charset val="128"/>
      </rPr>
      <t xml:space="preserve"> is 3 or less:
</t>
    </r>
    <r>
      <rPr>
        <b/>
        <sz val="10"/>
        <rFont val="宋体"/>
        <charset val="128"/>
      </rPr>
      <t>Shadow (2)→ Distance</t>
    </r>
  </si>
  <si>
    <t>04-tokoyo-o-n-4</t>
  </si>
  <si>
    <t>詩舞</t>
  </si>
  <si>
    <t>しぶ</t>
  </si>
  <si>
    <t>诗舞</t>
  </si>
  <si>
    <t>Song and Dance</t>
  </si>
  <si>
    <t>集中力を1得て、以下から1つを選ぶ。
・自フレア→自オーラ：1
・自オーラ→間合：1</t>
  </si>
  <si>
    <t>获得1点集中力，选择以下1项：
自气（1）→自装
自装（1）→距</t>
  </si>
  <si>
    <r>
      <t xml:space="preserve">Gain 1 Vigor. Choose one:
</t>
    </r>
    <r>
      <rPr>
        <sz val="10"/>
        <rFont val="MS Gothic"/>
        <family val="3"/>
      </rPr>
      <t>・</t>
    </r>
    <r>
      <rPr>
        <b/>
        <sz val="10"/>
        <rFont val="宋体"/>
        <charset val="128"/>
      </rPr>
      <t>Your Flare (1)→ Your Aura</t>
    </r>
    <r>
      <rPr>
        <sz val="10"/>
        <rFont val="宋体"/>
        <charset val="128"/>
      </rPr>
      <t xml:space="preserve">
</t>
    </r>
    <r>
      <rPr>
        <sz val="10"/>
        <rFont val="MS Gothic"/>
        <family val="3"/>
      </rPr>
      <t>・</t>
    </r>
    <r>
      <rPr>
        <b/>
        <sz val="10"/>
        <rFont val="宋体"/>
        <charset val="128"/>
      </rPr>
      <t>Your Aura (1)→ Distance</t>
    </r>
  </si>
  <si>
    <t>04-tokoyo-o-n-5</t>
  </si>
  <si>
    <t>要返し</t>
  </si>
  <si>
    <t>かなめがえし</t>
  </si>
  <si>
    <t>扇回旋</t>
  </si>
  <si>
    <t>Break Point</t>
  </si>
  <si>
    <t>捨て札か伏せ札からカードを2枚まで選ぶ。それらのカードを好きな順で山札の底に置く。 
ダスト→自オーラ：2</t>
  </si>
  <si>
    <t>选择你弃牌堆和盖牌堆的两张牌，按你喜欢的顺序置于牌堆底。 
虚（2）→自装</t>
  </si>
  <si>
    <r>
      <t xml:space="preserve">Choose up to two cards in your discard or played piles. Put those cards on the bottom of your deck in any order.
</t>
    </r>
    <r>
      <rPr>
        <b/>
        <sz val="10"/>
        <rFont val="宋体"/>
        <charset val="128"/>
      </rPr>
      <t>Shadow (2)→ Your Aura</t>
    </r>
    <r>
      <rPr>
        <sz val="10"/>
        <rFont val="宋体"/>
        <charset val="128"/>
      </rPr>
      <t>.</t>
    </r>
  </si>
  <si>
    <t>04-tokoyo-o-n-6</t>
  </si>
  <si>
    <t>風舞台</t>
  </si>
  <si>
    <t>かぜぶたい</t>
  </si>
  <si>
    <t>风舞台</t>
  </si>
  <si>
    <t>Windy Stage</t>
  </si>
  <si>
    <t>【展開時】間合→自オーラ：2 
【破棄時】自オーラ→間合：2</t>
  </si>
  <si>
    <t>【展开时】距（2）→自装 
【破弃时】自装（2）→距</t>
  </si>
  <si>
    <r>
      <t>Initialize:
Distance (2)→ Your Aura</t>
    </r>
    <r>
      <rPr>
        <sz val="10"/>
        <rFont val="宋体"/>
        <charset val="128"/>
      </rPr>
      <t xml:space="preserve">
</t>
    </r>
    <r>
      <rPr>
        <b/>
        <sz val="10"/>
        <rFont val="宋体"/>
        <charset val="128"/>
      </rPr>
      <t>Disenchant:
Your Aura (2)→ Distance</t>
    </r>
  </si>
  <si>
    <t>04-tokoyo-o-n-7</t>
  </si>
  <si>
    <t>晴舞台</t>
  </si>
  <si>
    <t>はれぶたい</t>
  </si>
  <si>
    <t>Sunny Stage</t>
  </si>
  <si>
    <t>【破棄時】境地-あなたの集中力が2ならば、ダスト→自オーラ：2 
【破棄時】境地-あなたは集中力を1得る。</t>
  </si>
  <si>
    <t>【破弃时】境地-若你集中力为2，那么虚（2）→自装。 
【破弃时】你获得1点集中力。</t>
  </si>
  <si>
    <r>
      <t>Disenchant:</t>
    </r>
    <r>
      <rPr>
        <sz val="10"/>
        <rFont val="宋体"/>
        <charset val="128"/>
      </rPr>
      <t xml:space="preserve"> </t>
    </r>
    <r>
      <rPr>
        <b/>
        <i/>
        <sz val="10"/>
        <rFont val="宋体"/>
        <charset val="128"/>
      </rPr>
      <t>Artistic</t>
    </r>
    <r>
      <rPr>
        <sz val="10"/>
        <rFont val="宋体"/>
        <charset val="128"/>
      </rPr>
      <t xml:space="preserve"> - If your Vigor is 2:
</t>
    </r>
    <r>
      <rPr>
        <b/>
        <sz val="10"/>
        <rFont val="宋体"/>
        <charset val="128"/>
      </rPr>
      <t>Shadow (2)→ Your Aura
Disenchant:</t>
    </r>
    <r>
      <rPr>
        <sz val="10"/>
        <rFont val="宋体"/>
        <charset val="128"/>
      </rPr>
      <t xml:space="preserve"> Gain 1 Vigor.</t>
    </r>
  </si>
  <si>
    <t>04-tokoyo-A1-n-7</t>
  </si>
  <si>
    <t>陽の音</t>
  </si>
  <si>
    <t>阳之音</t>
  </si>
  <si>
    <t>Sound of Sun</t>
  </si>
  <si>
    <t>【展開時/展開中】展開時、およびあなたが《対応》カードを使用した時、その解決後にダスト→自オーラ：1 
【展開中】相手のターンにこのカードの上の桜花結晶は移動しない。</t>
  </si>
  <si>
    <t>【展开时】虚（1）→自装
【展开中】每当你打出对应卡牌时，在效果结算后，虚（1）→自装
【展开中】在对手的回合，这张牌上的樱花结晶不会被移除。</t>
  </si>
  <si>
    <r>
      <t>Initialize/Ongoing:</t>
    </r>
    <r>
      <rPr>
        <sz val="10"/>
        <rFont val="宋体"/>
        <charset val="128"/>
      </rPr>
      <t xml:space="preserve"> When you play this, or you play a Reaction while this is in play, after that card resolves:
</t>
    </r>
    <r>
      <rPr>
        <b/>
        <sz val="10"/>
        <rFont val="宋体"/>
        <charset val="128"/>
      </rPr>
      <t>Shadow (1)→ Your Aura
Ongoing:</t>
    </r>
    <r>
      <rPr>
        <sz val="10"/>
        <rFont val="宋体"/>
        <charset val="128"/>
      </rPr>
      <t xml:space="preserve"> Sakura tokens cannot leave this card on your opponent's turn.</t>
    </r>
  </si>
  <si>
    <t>04-tokoyo-o-s-1</t>
  </si>
  <si>
    <t>久遠ノ花</t>
  </si>
  <si>
    <t>くおんのはな</t>
  </si>
  <si>
    <t>久远之花</t>
  </si>
  <si>
    <t>Immortal Flower</t>
  </si>
  <si>
    <t>【攻撃後】対応した《攻撃》を打ち消す。</t>
  </si>
  <si>
    <t xml:space="preserve">【攻击后】打消对应的《攻击》。 </t>
  </si>
  <si>
    <r>
      <t xml:space="preserve">After Attack: </t>
    </r>
    <r>
      <rPr>
        <sz val="10"/>
        <rFont val="宋体"/>
        <charset val="128"/>
      </rPr>
      <t>Cancel the attack you played this card as a Reaction to.</t>
    </r>
  </si>
  <si>
    <t>04-tokoyo-o-s-2</t>
  </si>
  <si>
    <t>千歳ノ鳥</t>
  </si>
  <si>
    <t>ちとせのとり</t>
  </si>
  <si>
    <t>千岁之鸟</t>
  </si>
  <si>
    <t>Eternal Migrant</t>
  </si>
  <si>
    <t>【攻撃後】山札を再構成する。 
(その際にダメージは受けない)</t>
  </si>
  <si>
    <t>【攻击后】重铸牌库（不会受到伤害）</t>
  </si>
  <si>
    <r>
      <t>After Attack:</t>
    </r>
    <r>
      <rPr>
        <sz val="10"/>
        <rFont val="宋体"/>
        <charset val="128"/>
      </rPr>
      <t xml:space="preserve"> Reshuffle your deck </t>
    </r>
    <r>
      <rPr>
        <i/>
        <sz val="10"/>
        <rFont val="宋体"/>
        <charset val="128"/>
      </rPr>
      <t xml:space="preserve">(without taking Damage to </t>
    </r>
    <r>
      <rPr>
        <b/>
        <i/>
        <sz val="10"/>
        <rFont val="宋体"/>
        <charset val="128"/>
      </rPr>
      <t>your Life</t>
    </r>
    <r>
      <rPr>
        <i/>
        <sz val="10"/>
        <rFont val="宋体"/>
        <charset val="128"/>
      </rPr>
      <t>)</t>
    </r>
    <r>
      <rPr>
        <sz val="10"/>
        <rFont val="宋体"/>
        <charset val="128"/>
      </rPr>
      <t>.</t>
    </r>
  </si>
  <si>
    <t>04-tokoyo-A1-s-2</t>
  </si>
  <si>
    <t>二重奏:吹弾陽明</t>
  </si>
  <si>
    <t>にじゅうそう：すいだんようめい</t>
  </si>
  <si>
    <t>二重奏：吹弹阳明</t>
  </si>
  <si>
    <t>Duet: Radiant Luminosity</t>
  </si>
  <si>
    <t>【使用后】你的准备阶段开始时，可以选择盖牌区或者弃牌区的一张卡，将它置于牌堆底。
----
【即再起】你受到重铸牌库以外的1点以上命伤。</t>
  </si>
  <si>
    <r>
      <t>Devoted:</t>
    </r>
    <r>
      <rPr>
        <sz val="10"/>
        <rFont val="宋体"/>
        <charset val="128"/>
      </rPr>
      <t xml:space="preserve"> At the beginning of your turn, you may put a card from your discard pile or your played pile on the bottom of your deck.
</t>
    </r>
    <r>
      <rPr>
        <b/>
        <sz val="10"/>
        <rFont val="宋体"/>
        <charset val="128"/>
      </rPr>
      <t xml:space="preserve">
Immediate Resurgence:</t>
    </r>
    <r>
      <rPr>
        <sz val="10"/>
        <rFont val="宋体"/>
        <charset val="128"/>
      </rPr>
      <t xml:space="preserve"> You take 1 or more damage to </t>
    </r>
    <r>
      <rPr>
        <b/>
        <sz val="10"/>
        <rFont val="宋体"/>
        <charset val="128"/>
      </rPr>
      <t>your Life</t>
    </r>
    <r>
      <rPr>
        <sz val="10"/>
        <rFont val="宋体"/>
        <charset val="128"/>
      </rPr>
      <t>, excluding reshuffle damage.</t>
    </r>
  </si>
  <si>
    <t>04-tokoyo-o-s-3</t>
  </si>
  <si>
    <t>無窮ノ風</t>
  </si>
  <si>
    <t>むきゅうのかぜ</t>
  </si>
  <si>
    <t>无穷之风</t>
  </si>
  <si>
    <t>Perpetual Wind</t>
  </si>
  <si>
    <t>3-8</t>
  </si>
  <si>
    <t>対応不可 
【攻撃後】相手は手札から《攻撃》でないカード1枚を捨て札にする。それが行えない場合、相手は手札を公開する。 
----
【再起】境地-あなたの集中力が2である。</t>
  </si>
  <si>
    <t>不可被对应。
【攻击后】对手将手牌中的一张非攻击卡舍弃入弃牌堆。不能执行这个效果的场合，对手的手牌需公开。 
----
【再起】境地-你的集中力为2</t>
  </si>
  <si>
    <r>
      <t>No Reactions
After Attack:</t>
    </r>
    <r>
      <rPr>
        <sz val="10"/>
        <rFont val="宋体"/>
        <charset val="128"/>
      </rPr>
      <t xml:space="preserve"> Your opponent puts a non-Attack card from their hand into their played pile. If they can't, they must reveal their hand.
Resurgence: </t>
    </r>
    <r>
      <rPr>
        <i/>
        <sz val="10"/>
        <rFont val="宋体"/>
        <charset val="128"/>
      </rPr>
      <t>Artistic</t>
    </r>
    <r>
      <rPr>
        <sz val="10"/>
        <rFont val="宋体"/>
        <charset val="128"/>
      </rPr>
      <t xml:space="preserve"> - Your Vigor is 2.</t>
    </r>
  </si>
  <si>
    <t>04-tokoyo-o-s-4</t>
  </si>
  <si>
    <t>常世ノ月</t>
  </si>
  <si>
    <t>とこよのつき</t>
  </si>
  <si>
    <t>常世之月</t>
  </si>
  <si>
    <t>Eternal Moon</t>
  </si>
  <si>
    <t>あなたの集中力は2になり、相手の集中力は0になり、相手を畏縮させる。</t>
  </si>
  <si>
    <t>你的集中力变为2，对手的集中力变为0，对手畏缩。</t>
  </si>
  <si>
    <t>Your Vigor becomes 2. Your opponent's Vigor becomes 0. Flinch your opponent.</t>
  </si>
  <si>
    <t>05-oboro-o-n-1</t>
  </si>
  <si>
    <t>oboro</t>
  </si>
  <si>
    <t>鋼糸</t>
  </si>
  <si>
    <t>こうし</t>
  </si>
  <si>
    <t>钢丝</t>
  </si>
  <si>
    <t>Steel Strings</t>
  </si>
  <si>
    <t>設置</t>
  </si>
  <si>
    <t>设置</t>
  </si>
  <si>
    <t>Trap</t>
  </si>
  <si>
    <t>05-oboro-o-n-2</t>
  </si>
  <si>
    <t>影菱</t>
  </si>
  <si>
    <t>かげびし</t>
  </si>
  <si>
    <t>Caltrops</t>
  </si>
  <si>
    <t>設置　対応不可
【攻撃後】このカードを伏せ札から使用したならば、相手の手札を見てその中から1枚を選び、それを伏せ札にする。</t>
  </si>
  <si>
    <r>
      <t>设</t>
    </r>
    <r>
      <rPr>
        <sz val="10"/>
        <color rgb="FF2A2A2A"/>
        <rFont val="ＭＳ Ｐゴシック"/>
        <family val="3"/>
        <charset val="128"/>
      </rPr>
      <t>置 不可被</t>
    </r>
    <r>
      <rPr>
        <sz val="10"/>
        <color rgb="FF2A2A2A"/>
        <rFont val="宋体"/>
        <charset val="128"/>
      </rPr>
      <t>对应</t>
    </r>
    <r>
      <rPr>
        <sz val="10"/>
        <color rgb="FF2A2A2A"/>
        <rFont val="ＭＳ Ｐゴシック"/>
        <family val="3"/>
        <charset val="128"/>
      </rPr>
      <t xml:space="preserve"> 
</t>
    </r>
    <r>
      <rPr>
        <sz val="10"/>
        <color rgb="FF2A2A2A"/>
        <rFont val="宋体"/>
        <charset val="128"/>
      </rPr>
      <t>【</t>
    </r>
    <r>
      <rPr>
        <sz val="10"/>
        <color rgb="FF2A2A2A"/>
        <rFont val="ＭＳ Ｐゴシック"/>
        <family val="3"/>
        <charset val="128"/>
      </rPr>
      <t>常</t>
    </r>
    <r>
      <rPr>
        <sz val="10"/>
        <color rgb="FF2A2A2A"/>
        <rFont val="宋体"/>
        <charset val="128"/>
      </rPr>
      <t>时】</t>
    </r>
    <r>
      <rPr>
        <sz val="10"/>
        <color rgb="FF2A2A2A"/>
        <rFont val="ＭＳ Ｐゴシック"/>
        <family val="3"/>
        <charset val="128"/>
      </rPr>
      <t>从盖牌区中使用</t>
    </r>
    <r>
      <rPr>
        <sz val="10"/>
        <color rgb="FF2A2A2A"/>
        <rFont val="宋体"/>
        <charset val="128"/>
      </rPr>
      <t>这张</t>
    </r>
    <r>
      <rPr>
        <sz val="10"/>
        <color rgb="FF2A2A2A"/>
        <rFont val="ＭＳ Ｐゴシック"/>
        <family val="3"/>
        <charset val="128"/>
      </rPr>
      <t>卡</t>
    </r>
    <r>
      <rPr>
        <sz val="10"/>
        <color rgb="FF2A2A2A"/>
        <rFont val="宋体"/>
        <charset val="128"/>
      </rPr>
      <t>时</t>
    </r>
    <r>
      <rPr>
        <sz val="10"/>
        <color rgb="FF2A2A2A"/>
        <rFont val="ＭＳ Ｐゴシック"/>
        <family val="3"/>
        <charset val="128"/>
      </rPr>
      <t>，察看</t>
    </r>
    <r>
      <rPr>
        <sz val="10"/>
        <color rgb="FF2A2A2A"/>
        <rFont val="宋体"/>
        <charset val="128"/>
      </rPr>
      <t>对</t>
    </r>
    <r>
      <rPr>
        <sz val="10"/>
        <color rgb="FF2A2A2A"/>
        <rFont val="ＭＳ Ｐゴシック"/>
        <family val="3"/>
        <charset val="128"/>
      </rPr>
      <t>手的手牌，从中</t>
    </r>
    <r>
      <rPr>
        <sz val="10"/>
        <color rgb="FF2A2A2A"/>
        <rFont val="宋体"/>
        <charset val="128"/>
      </rPr>
      <t>选择</t>
    </r>
    <r>
      <rPr>
        <sz val="10"/>
        <color rgb="FF2A2A2A"/>
        <rFont val="ＭＳ Ｐゴシック"/>
        <family val="3"/>
        <charset val="128"/>
      </rPr>
      <t>一</t>
    </r>
    <r>
      <rPr>
        <sz val="10"/>
        <color rgb="FF2A2A2A"/>
        <rFont val="宋体"/>
        <charset val="128"/>
      </rPr>
      <t>张</t>
    </r>
    <r>
      <rPr>
        <sz val="10"/>
        <color rgb="FF2A2A2A"/>
        <rFont val="ＭＳ Ｐゴシック"/>
        <family val="3"/>
        <charset val="128"/>
      </rPr>
      <t>盖伏。</t>
    </r>
  </si>
  <si>
    <r>
      <t>Trap</t>
    </r>
    <r>
      <rPr>
        <sz val="10"/>
        <rFont val="宋体"/>
        <charset val="128"/>
      </rPr>
      <t xml:space="preserve">    No Reactions
After Attack: If this card was played from your discard pile, look at your opponent's hand. Choose one of those cards and put it into their discard pile.</t>
    </r>
  </si>
  <si>
    <t>05-oboro-o-n-3</t>
  </si>
  <si>
    <t>斬撃乱舞</t>
  </si>
  <si>
    <t>ざんげきらんぶ</t>
  </si>
  <si>
    <t>斩击乱舞</t>
  </si>
  <si>
    <t>Rush of Blades</t>
  </si>
  <si>
    <t>【常時】相手がこのターン中にオーラへのダメージを受けているならば、この《攻撃》は+1/+1となる。</t>
  </si>
  <si>
    <t>【常时】如果对手在这回合内，装受到过伤害，那么此《攻击》获得+1/+1</t>
  </si>
  <si>
    <r>
      <rPr>
        <b/>
        <sz val="10"/>
        <rFont val="Arial"/>
        <family val="2"/>
      </rPr>
      <t>Forced:</t>
    </r>
    <r>
      <rPr>
        <sz val="10"/>
        <rFont val="宋体"/>
        <charset val="128"/>
      </rPr>
      <t xml:space="preserve"> This attack gains +1/+1 if your opponent has taken damage to </t>
    </r>
    <r>
      <rPr>
        <sz val="10"/>
        <rFont val="宋体"/>
        <charset val="128"/>
      </rPr>
      <t>their Aura</t>
    </r>
    <r>
      <rPr>
        <sz val="10"/>
        <rFont val="宋体"/>
        <charset val="128"/>
      </rPr>
      <t xml:space="preserve"> this turn.</t>
    </r>
  </si>
  <si>
    <t>05-oboro-o-n-4</t>
  </si>
  <si>
    <t>忍歩</t>
  </si>
  <si>
    <t>にんぽ</t>
  </si>
  <si>
    <t>忍步</t>
  </si>
  <si>
    <t>Ninpo-Walk</t>
  </si>
  <si>
    <t>設置 
間合⇔ダスト：1 
このカードを伏せ札から使用したならば、伏せ札から設置を持つカードを1枚使用してもよい。</t>
  </si>
  <si>
    <t>设置
距 (1)⇔ 虚
如果这张牌从盖牌区使用，可以再从盖牌区中选择一张带有设置关键字的卡牌使用。</t>
  </si>
  <si>
    <r>
      <t>Trap</t>
    </r>
    <r>
      <rPr>
        <sz val="10"/>
        <rFont val="宋体"/>
        <charset val="128"/>
      </rPr>
      <t xml:space="preserve">
Distance (1)⇔ Shadow
If this card was played from your discard pile, you may play a card with Trap from your discard pile.</t>
    </r>
  </si>
  <si>
    <t>05-oboro-o-n-5</t>
  </si>
  <si>
    <t>誘導</t>
  </si>
  <si>
    <t>ゆうどう</t>
  </si>
  <si>
    <t>诱导</t>
  </si>
  <si>
    <t>Induce</t>
  </si>
  <si>
    <t>設置
以下から１つを選ぶ。
・間合→相オーラ：1
・相オーラ→相フレア：1</t>
  </si>
  <si>
    <r>
      <t>Trap</t>
    </r>
    <r>
      <rPr>
        <sz val="10"/>
        <rFont val="宋体"/>
        <charset val="128"/>
      </rPr>
      <t xml:space="preserve">
Choose one:
</t>
    </r>
    <r>
      <rPr>
        <sz val="10"/>
        <rFont val="MS Gothic"/>
        <family val="3"/>
      </rPr>
      <t>・</t>
    </r>
    <r>
      <rPr>
        <sz val="10"/>
        <rFont val="宋体"/>
        <charset val="128"/>
      </rPr>
      <t xml:space="preserve">Distance (1)→ Opponent's Aura
</t>
    </r>
    <r>
      <rPr>
        <sz val="10"/>
        <rFont val="MS Gothic"/>
        <family val="3"/>
      </rPr>
      <t>・</t>
    </r>
    <r>
      <rPr>
        <sz val="10"/>
        <rFont val="宋体"/>
        <charset val="128"/>
      </rPr>
      <t>Opponent's Aura (1)→ Opponent's Flare</t>
    </r>
  </si>
  <si>
    <t>05-oboro-o-n-6</t>
  </si>
  <si>
    <t>分身の術</t>
  </si>
  <si>
    <t>ぶんしんのじゅつ</t>
  </si>
  <si>
    <t>分身术</t>
  </si>
  <si>
    <t>Shadow Cloning</t>
  </si>
  <si>
    <t>伏せ札から《全力》でないカードを1枚選び、そのカードを使用する。その後、そのカードが捨て札にあるならば捨て札からもう1回使用する。《攻撃》カードが使用されたならばそれらの《攻撃》は対応不可を得る（2回ともに対応不可を得る）。</t>
  </si>
  <si>
    <t>选择盖牌区一张《全力》以外的卡使用。那之后，如果该卡因结算进入弃牌堆的话、再使用一次。如果选择的卡是《攻击》卡，这张《攻击》还会获得不可被对应。（2次都获得）</t>
  </si>
  <si>
    <r>
      <rPr>
        <sz val="10"/>
        <rFont val="Arial"/>
        <family val="2"/>
      </rPr>
      <t xml:space="preserve">Reveal a non-Throughout card in your discard pile and play it. Then play it again if it is in your played pile. If the played card is an Attack card, it gains </t>
    </r>
    <r>
      <rPr>
        <b/>
        <sz val="10"/>
        <rFont val="宋体"/>
        <charset val="128"/>
      </rPr>
      <t>No Reactions</t>
    </r>
    <r>
      <rPr>
        <sz val="10"/>
        <rFont val="宋体"/>
        <charset val="128"/>
      </rPr>
      <t xml:space="preserve"> (both times).</t>
    </r>
  </si>
  <si>
    <t>05-oboro-o-n-7</t>
  </si>
  <si>
    <t>生体活性</t>
  </si>
  <si>
    <t>せいたいかっせい</t>
  </si>
  <si>
    <t>生物活性</t>
  </si>
  <si>
    <t>Revitalize</t>
  </si>
  <si>
    <t>隙　設置 
【破棄時】あなたの使用済の切札を1枚選び、それを未使用に戻す。</t>
  </si>
  <si>
    <t>破绽 设置 
【破弃时】选择一张你的使用后的王牌，将其设置为未使用状态。</t>
  </si>
  <si>
    <r>
      <t xml:space="preserve">Unguarded    </t>
    </r>
    <r>
      <rPr>
        <b/>
        <i/>
        <sz val="10"/>
        <rFont val="宋体"/>
        <charset val="128"/>
      </rPr>
      <t>Trap</t>
    </r>
    <r>
      <rPr>
        <b/>
        <sz val="10"/>
        <rFont val="宋体"/>
        <charset val="128"/>
      </rPr>
      <t xml:space="preserve">
Disenchant:</t>
    </r>
    <r>
      <rPr>
        <sz val="10"/>
        <rFont val="宋体"/>
        <charset val="128"/>
      </rPr>
      <t xml:space="preserve"> Choose one of your Devoted Special cards and turn it face-down.</t>
    </r>
  </si>
  <si>
    <t>05-oboro-o-s-1</t>
  </si>
  <si>
    <t>熊介</t>
  </si>
  <si>
    <t>くますけ</t>
  </si>
  <si>
    <t>Kuma-Suke</t>
  </si>
  <si>
    <t>【攻撃後】攻撃『適正距離3-4、2/2』をX回行う。Xはあなたの伏せ札の枚数に等しい。</t>
  </si>
  <si>
    <t xml:space="preserve">【攻击后】进行X次“攻击距离3-4 伤害2/2”的攻击。X等同于盖牌区中的卡牌数量。 </t>
  </si>
  <si>
    <r>
      <rPr>
        <b/>
        <sz val="10"/>
        <rFont val="Arial"/>
        <family val="2"/>
      </rPr>
      <t>After Attack:</t>
    </r>
    <r>
      <rPr>
        <sz val="10"/>
        <rFont val="宋体"/>
        <charset val="128"/>
      </rPr>
      <t xml:space="preserve"> You attack with "</t>
    </r>
    <r>
      <rPr>
        <sz val="10"/>
        <rFont val="宋体"/>
        <charset val="128"/>
      </rPr>
      <t>Range:</t>
    </r>
    <r>
      <rPr>
        <sz val="10"/>
        <rFont val="宋体"/>
        <charset val="128"/>
      </rPr>
      <t xml:space="preserve"> 3-4, </t>
    </r>
    <r>
      <rPr>
        <sz val="10"/>
        <rFont val="宋体"/>
        <charset val="128"/>
      </rPr>
      <t>Damage:</t>
    </r>
    <r>
      <rPr>
        <sz val="10"/>
        <rFont val="宋体"/>
        <charset val="128"/>
      </rPr>
      <t xml:space="preserve"> 2/2" X times, where X is the number of cards in your discard pile.</t>
    </r>
  </si>
  <si>
    <t>05-oboro-o-s-2</t>
  </si>
  <si>
    <t>鳶影</t>
  </si>
  <si>
    <t>とびかげ</t>
  </si>
  <si>
    <t>鸢影</t>
  </si>
  <si>
    <t>Tobi-Kage</t>
  </si>
  <si>
    <t>伏せ札から《全力》でないカードを1枚選び、そのカードを使用してもよい。この際、このカードが対応している《攻撃》があるならば、使用されたカードはそれに対応しているものと扱う。</t>
  </si>
  <si>
    <t>选择盖牌区一张《全力》以外的卡使用。在这时，如果这张牌是对应《攻击》打出的话，那么你翻出的那张卡视为对应了那个攻击。</t>
  </si>
  <si>
    <t>Reveal a non-Throughout card in your discard pile and play it. If this card was played as a Reaction to an attack, treat that card as if it were played as a Reaction to that attack.</t>
  </si>
  <si>
    <t>05-oboro-o-s-3</t>
  </si>
  <si>
    <t>虚魚</t>
  </si>
  <si>
    <t>うろうお</t>
  </si>
  <si>
    <t>虚鱼</t>
  </si>
  <si>
    <t>Uro-Uo</t>
  </si>
  <si>
    <t>【使用済】あなたは1回の再構成に対して、設置を持つカードを任意の枚数、任意の順で使用できる。</t>
  </si>
  <si>
    <t>【使用后】当你重铸牌库时，你可以以任意顺序使用任意张的带有设置关键字的卡牌。</t>
  </si>
  <si>
    <r>
      <rPr>
        <b/>
        <sz val="10"/>
        <rFont val="宋体"/>
        <charset val="128"/>
      </rPr>
      <t>Devoted:</t>
    </r>
    <r>
      <rPr>
        <sz val="10"/>
        <rFont val="宋体"/>
        <charset val="128"/>
      </rPr>
      <t xml:space="preserve"> You may play any number of cards with </t>
    </r>
    <r>
      <rPr>
        <b/>
        <i/>
        <sz val="10"/>
        <rFont val="宋体"/>
        <charset val="128"/>
      </rPr>
      <t>Trap</t>
    </r>
    <r>
      <rPr>
        <sz val="10"/>
        <rFont val="宋体"/>
        <charset val="128"/>
      </rPr>
      <t xml:space="preserve"> from your discard pile in the order of your choosing just before you reshuffle your deck.</t>
    </r>
  </si>
  <si>
    <t>05-oboro-o-s-4</t>
  </si>
  <si>
    <t>壬蔓</t>
  </si>
  <si>
    <t>みかずら</t>
  </si>
  <si>
    <t>Mi-Kazura</t>
  </si>
  <si>
    <t>相オーラ→自フレア：1 
----
【再起】あなたのフレアが0である。</t>
  </si>
  <si>
    <t>敌装（1）→自气 
----
【再起】自气为0</t>
  </si>
  <si>
    <r>
      <t>Opponent's Aura (1)→ Your Flare</t>
    </r>
    <r>
      <rPr>
        <sz val="10"/>
        <rFont val="宋体"/>
        <charset val="128"/>
      </rPr>
      <t xml:space="preserve">
Resurgence: There are no Sakura tokens on your Flare.</t>
    </r>
  </si>
  <si>
    <t>06-yukihi-o-n-1</t>
  </si>
  <si>
    <t>yukihi</t>
  </si>
  <si>
    <t>しこみばり / ふくみばり</t>
  </si>
  <si>
    <t>藏针/含针</t>
  </si>
  <si>
    <t>Hidden Needles / Kept Needles</t>
  </si>
  <si>
    <t>4-6</t>
  </si>
  <si>
    <t>1/2</t>
  </si>
  <si>
    <r>
      <rPr>
        <b/>
        <i/>
        <sz val="10"/>
        <rFont val="Arial"/>
        <family val="2"/>
      </rPr>
      <t>Closed</t>
    </r>
    <r>
      <rPr>
        <sz val="10"/>
        <rFont val="宋体"/>
        <charset val="128"/>
      </rPr>
      <t xml:space="preserve"> - </t>
    </r>
    <r>
      <rPr>
        <sz val="10"/>
        <rFont val="宋体"/>
        <charset val="128"/>
      </rPr>
      <t>(No additional effect.)</t>
    </r>
    <r>
      <rPr>
        <sz val="10"/>
        <rFont val="宋体"/>
        <charset val="128"/>
      </rPr>
      <t xml:space="preserve">
Open</t>
    </r>
    <r>
      <rPr>
        <sz val="10"/>
        <rFont val="宋体"/>
        <charset val="128"/>
      </rPr>
      <t xml:space="preserve"> - </t>
    </r>
    <r>
      <rPr>
        <sz val="10"/>
        <rFont val="宋体"/>
        <charset val="128"/>
      </rPr>
      <t>(No additional effect.)</t>
    </r>
  </si>
  <si>
    <t>06-yukihi-o-n-2</t>
  </si>
  <si>
    <t>しこみび / ねこだまし</t>
  </si>
  <si>
    <t>匍匐/猫跳</t>
  </si>
  <si>
    <t>Preparation / Fake Out</t>
  </si>
  <si>
    <t>5-6</t>
  </si>
  <si>
    <t xml:space="preserve">【攻撃後】このカードを手札に戻し、傘の開閉を行う。 </t>
  </si>
  <si>
    <t>闭伞：【攻击后】这张卡回到手牌中，进行伞的开合操作。 开伞：无</t>
  </si>
  <si>
    <r>
      <rPr>
        <b/>
        <i/>
        <sz val="10"/>
        <rFont val="Arial"/>
        <family val="2"/>
      </rPr>
      <t>Closed</t>
    </r>
    <r>
      <rPr>
        <sz val="10"/>
        <rFont val="宋体"/>
        <charset val="128"/>
      </rPr>
      <t xml:space="preserve"> - </t>
    </r>
    <r>
      <rPr>
        <sz val="10"/>
        <rFont val="宋体"/>
        <charset val="128"/>
      </rPr>
      <t>After Attack:</t>
    </r>
    <r>
      <rPr>
        <sz val="10"/>
        <rFont val="宋体"/>
        <charset val="128"/>
      </rPr>
      <t xml:space="preserve"> Put this card into your hand. Open your umbrella.
</t>
    </r>
    <r>
      <rPr>
        <sz val="10"/>
        <rFont val="宋体"/>
        <charset val="128"/>
      </rPr>
      <t>Open</t>
    </r>
    <r>
      <rPr>
        <sz val="10"/>
        <rFont val="宋体"/>
        <charset val="128"/>
      </rPr>
      <t xml:space="preserve"> - </t>
    </r>
    <r>
      <rPr>
        <sz val="10"/>
        <rFont val="宋体"/>
        <charset val="128"/>
      </rPr>
      <t>(No additional effect.)</t>
    </r>
  </si>
  <si>
    <t>06-yukihi-o-n-3</t>
  </si>
  <si>
    <t>ふりはらい / たぐりよせ</t>
  </si>
  <si>
    <t>拒/引</t>
  </si>
  <si>
    <t>Hidden Power / Chain Reel</t>
  </si>
  <si>
    <t>2-5</t>
  </si>
  <si>
    <t xml:space="preserve">【攻撃後】ダスト⇔間合：1 </t>
  </si>
  <si>
    <t>闭伞：【攻击后】距（1）⇔ 虚 
开伞：【攻击后】距（2）→虚</t>
  </si>
  <si>
    <r>
      <t xml:space="preserve">Closed - After Attack: 
</t>
    </r>
    <r>
      <rPr>
        <sz val="10"/>
        <rFont val="宋体"/>
        <charset val="128"/>
      </rPr>
      <t>Distance (1)⇔ Shadow
Open - After Attack:
Distance (2)→ Shadow</t>
    </r>
  </si>
  <si>
    <t>【攻撃後】間合→ダスト：2</t>
  </si>
  <si>
    <t>06-yukihi-o-n-4</t>
  </si>
  <si>
    <t>ふりまわし / つきさし</t>
  </si>
  <si>
    <t>挥舞/突刺</t>
  </si>
  <si>
    <t>Swing / Pierce</t>
  </si>
  <si>
    <t>5/-</t>
  </si>
  <si>
    <t>-/2</t>
  </si>
  <si>
    <t>06-yukihi-o-n-5</t>
  </si>
  <si>
    <t>かさまわし</t>
  </si>
  <si>
    <t>伞飞转</t>
  </si>
  <si>
    <t>Wield</t>
  </si>
  <si>
    <t xml:space="preserve">(このカードは使用しても効果はない) 
【常時】あなたが傘の開閉を行った時、このカードを手札から公開してもよい。そうした場合、 
ダスト→自オーラ：1
</t>
  </si>
  <si>
    <t>（这张牌使用没有任何效果）
【常时】当你进行伞的开合操作时，你可以公开手卡中的这张牌，那之后虚（1）→自装</t>
  </si>
  <si>
    <r>
      <rPr>
        <i/>
        <sz val="10"/>
        <rFont val="宋体"/>
        <charset val="128"/>
      </rPr>
      <t xml:space="preserve">(Nothing happens if you play this card.)
</t>
    </r>
    <r>
      <rPr>
        <b/>
        <sz val="10"/>
        <rFont val="宋体"/>
        <charset val="128"/>
      </rPr>
      <t>Forced:</t>
    </r>
    <r>
      <rPr>
        <sz val="10"/>
        <rFont val="宋体"/>
        <charset val="128"/>
      </rPr>
      <t xml:space="preserve"> Whenever you open or close your umbrella, you may reveal this card from your hand and:
</t>
    </r>
    <r>
      <rPr>
        <b/>
        <sz val="10"/>
        <rFont val="宋体"/>
        <charset val="128"/>
      </rPr>
      <t>Shadow (1)→ Your Aura</t>
    </r>
  </si>
  <si>
    <t>06-yukihi-o-n-6</t>
  </si>
  <si>
    <t>ひきあし / もぐりこみ</t>
  </si>
  <si>
    <t>闪回/潜进</t>
  </si>
  <si>
    <t>Pull Back / Advance</t>
  </si>
  <si>
    <t xml:space="preserve">ダスト→間合：1 </t>
  </si>
  <si>
    <t>間合→ダスト：1</t>
  </si>
  <si>
    <t>06-yukihi-o-n-7</t>
  </si>
  <si>
    <t>えんむすび</t>
  </si>
  <si>
    <t>结缘</t>
  </si>
  <si>
    <t>Bind</t>
  </si>
  <si>
    <t>【展開時】間合→ダスト：1 
【破棄時】ダスト→間合：1 
【常時】あなたの傘が開いているならば、このカードの矢印(→)は逆になる。</t>
  </si>
  <si>
    <t>【展开时】距（1）→虚 
【破弃时】虚（1）→距 
【常时】如果你现在是开伞状态，那么这张卡上的所有箭头变为反向。</t>
  </si>
  <si>
    <t>06-yukihi-o-s-1</t>
  </si>
  <si>
    <t>はらりゆき</t>
  </si>
  <si>
    <t>纷扬如雪</t>
  </si>
  <si>
    <t>Gentle Snow</t>
  </si>
  <si>
    <t>0-1</t>
  </si>
  <si>
    <t>0/0</t>
  </si>
  <si>
    <t>闭伞：无
开伞：无 
【即再起】进行伞的开合操作</t>
  </si>
  <si>
    <r>
      <rPr>
        <b/>
        <i/>
        <sz val="10"/>
        <rFont val="Arial"/>
        <family val="2"/>
      </rPr>
      <t>Closed</t>
    </r>
    <r>
      <rPr>
        <sz val="10"/>
        <rFont val="宋体"/>
        <charset val="128"/>
      </rPr>
      <t xml:space="preserve"> - </t>
    </r>
    <r>
      <rPr>
        <sz val="10"/>
        <rFont val="宋体"/>
        <charset val="128"/>
      </rPr>
      <t>(No additional effect.)</t>
    </r>
    <r>
      <rPr>
        <sz val="10"/>
        <rFont val="宋体"/>
        <charset val="128"/>
      </rPr>
      <t xml:space="preserve">
Open</t>
    </r>
    <r>
      <rPr>
        <sz val="10"/>
        <rFont val="宋体"/>
        <charset val="128"/>
      </rPr>
      <t xml:space="preserve"> - </t>
    </r>
    <r>
      <rPr>
        <sz val="10"/>
        <rFont val="宋体"/>
        <charset val="128"/>
      </rPr>
      <t xml:space="preserve">(No additional effect.)
</t>
    </r>
    <r>
      <rPr>
        <sz val="10"/>
        <rFont val="宋体"/>
        <charset val="128"/>
      </rPr>
      <t xml:space="preserve">Immediate Resurgence: </t>
    </r>
    <r>
      <rPr>
        <sz val="10"/>
        <rFont val="宋体"/>
        <charset val="128"/>
      </rPr>
      <t>You open or close your umbrella.</t>
    </r>
  </si>
  <si>
    <t xml:space="preserve">----
【即再起】あなたが傘の開閉を行う。 </t>
  </si>
  <si>
    <t>06-yukihi-o-s-2</t>
  </si>
  <si>
    <t>ゆらりび</t>
  </si>
  <si>
    <t>明灭如灯</t>
  </si>
  <si>
    <t>Swaying Flame</t>
  </si>
  <si>
    <t>4/5</t>
  </si>
  <si>
    <t>闭伞：无
开伞：无</t>
  </si>
  <si>
    <t>06-yukihi-o-s-3</t>
  </si>
  <si>
    <t>どろりうら</t>
  </si>
  <si>
    <t>无常其心</t>
  </si>
  <si>
    <t>Soft Heart</t>
  </si>
  <si>
    <t>【展開中】あなたのユキヒの《攻撃》は傘を開いた状態と傘を閉じた状態両方の適正距離を持つ。</t>
  </si>
  <si>
    <t>【展开中】你的雪灯的攻击牌视为同时持有开伞与闭伞两边的攻击距离。</t>
  </si>
  <si>
    <r>
      <rPr>
        <b/>
        <sz val="10"/>
        <rFont val="宋体"/>
        <charset val="128"/>
      </rPr>
      <t>Ongoing:</t>
    </r>
    <r>
      <rPr>
        <sz val="10"/>
        <rFont val="宋体"/>
        <charset val="128"/>
      </rPr>
      <t xml:space="preserve"> The Range of your attacks from Yukihi's cards are their </t>
    </r>
    <r>
      <rPr>
        <b/>
        <i/>
        <sz val="10"/>
        <rFont val="宋体"/>
        <charset val="128"/>
      </rPr>
      <t>Open</t>
    </r>
    <r>
      <rPr>
        <sz val="10"/>
        <rFont val="宋体"/>
        <charset val="128"/>
      </rPr>
      <t xml:space="preserve"> and </t>
    </r>
    <r>
      <rPr>
        <b/>
        <i/>
        <sz val="10"/>
        <rFont val="宋体"/>
        <charset val="128"/>
      </rPr>
      <t>Closed</t>
    </r>
    <r>
      <rPr>
        <sz val="10"/>
        <rFont val="宋体"/>
        <charset val="128"/>
      </rPr>
      <t xml:space="preserve"> Ranges combined.</t>
    </r>
  </si>
  <si>
    <t>06-yukihi-o-s-4</t>
  </si>
  <si>
    <t>くるりみ</t>
  </si>
  <si>
    <t>复返其身</t>
  </si>
  <si>
    <t>Abrupt Transformation</t>
  </si>
  <si>
    <t>傘の開閉を行う。 
ダスト→自オーラ：1</t>
  </si>
  <si>
    <t>进行伞的开合操作。
虚（1）→自装</t>
  </si>
  <si>
    <r>
      <rPr>
        <sz val="10"/>
        <rFont val="Arial"/>
        <family val="2"/>
      </rPr>
      <t xml:space="preserve">Open or close your umbrella.
</t>
    </r>
    <r>
      <rPr>
        <b/>
        <sz val="10"/>
        <rFont val="宋体"/>
        <charset val="128"/>
      </rPr>
      <t>Shadow (1)→ Your Aura</t>
    </r>
  </si>
  <si>
    <t>07-shinra-o-n-1</t>
  </si>
  <si>
    <t>shinra</t>
  </si>
  <si>
    <t>立論</t>
  </si>
  <si>
    <t>りつろん</t>
  </si>
  <si>
    <t>立论</t>
  </si>
  <si>
    <t>Argue</t>
  </si>
  <si>
    <t>2-7</t>
  </si>
  <si>
    <t>【常時】相手の山札に2枚以上のカードがあるならば、この《攻撃》はダメージを与える代わりに山札の上から2枚を伏せ札にする。</t>
  </si>
  <si>
    <t>【常时】如果对手的牌库中有两张以上的卡牌，那么作为造成伤害的代替，盖伏对方牌堆顶的两张牌。</t>
  </si>
  <si>
    <r>
      <t>Forced:</t>
    </r>
    <r>
      <rPr>
        <sz val="10"/>
        <rFont val="宋体"/>
        <charset val="128"/>
      </rPr>
      <t xml:space="preserve"> If your opponent's deck has 2 or more cards, this attack puts the top 2 cards of your opponent's deck into their discard pile instead of dealing damage.</t>
    </r>
  </si>
  <si>
    <t>07-shinra-o-n-2</t>
  </si>
  <si>
    <t>反論</t>
  </si>
  <si>
    <t>はんろん</t>
  </si>
  <si>
    <t>反论</t>
  </si>
  <si>
    <t>Protest</t>
  </si>
  <si>
    <t>1/-</t>
  </si>
  <si>
    <t>【攻撃後】対応した切札でなく、オーラへのダメージが3以上である《攻撃》のダメージを打ち消す。 
【攻撃後】相手はカードを1枚引く。</t>
  </si>
  <si>
    <t>【攻击后】打消对应的王牌以外的对装造成3点伤害以上的攻击的伤害（攻击后依然生效）。
【攻击后】对手抽一张牌。</t>
  </si>
  <si>
    <r>
      <t>After Attack:</t>
    </r>
    <r>
      <rPr>
        <sz val="10"/>
        <rFont val="宋体"/>
        <charset val="128"/>
      </rPr>
      <t xml:space="preserve"> Cancel the damage of the non-Special attack you played this card as a Reaction to if that attack has 3 or more Damage to Aura.
</t>
    </r>
    <r>
      <rPr>
        <b/>
        <sz val="10"/>
        <rFont val="宋体"/>
        <charset val="128"/>
      </rPr>
      <t>After Attack:</t>
    </r>
    <r>
      <rPr>
        <sz val="10"/>
        <rFont val="宋体"/>
        <charset val="128"/>
      </rPr>
      <t xml:space="preserve"> Your opponent draws a card.</t>
    </r>
  </si>
  <si>
    <t>07-shinra-o-n-3</t>
  </si>
  <si>
    <t>詭弁</t>
  </si>
  <si>
    <t>きべん</t>
  </si>
  <si>
    <t>诡辩</t>
  </si>
  <si>
    <t>Sophism</t>
  </si>
  <si>
    <t>【攻撃後】計略を実行し、次の計略を準備する。 
[神算] 相手の山札の上から3枚を伏せ札にする。 
[鬼謀] 相手の捨て札にあるカードを1枚選び、それを使用してもよい。</t>
  </si>
  <si>
    <t>【攻击后】实行计略、准备下个计略。 
神算：盖伏对手牌顶的三张牌。 
鬼谋：你可以选择对手弃牌堆的一张卡并使用。</t>
  </si>
  <si>
    <r>
      <t>After Attack:</t>
    </r>
    <r>
      <rPr>
        <sz val="10"/>
        <rFont val="宋体"/>
        <charset val="128"/>
      </rPr>
      <t xml:space="preserve"> Enact your current </t>
    </r>
    <r>
      <rPr>
        <i/>
        <sz val="10"/>
        <rFont val="宋体"/>
        <charset val="128"/>
      </rPr>
      <t>Plan</t>
    </r>
    <r>
      <rPr>
        <sz val="10"/>
        <rFont val="宋体"/>
        <charset val="128"/>
      </rPr>
      <t xml:space="preserve">, then prepare your next one.
</t>
    </r>
    <r>
      <rPr>
        <i/>
        <sz val="10"/>
        <rFont val="宋体"/>
        <charset val="128"/>
      </rPr>
      <t>Divine</t>
    </r>
    <r>
      <rPr>
        <sz val="10"/>
        <rFont val="宋体"/>
        <charset val="128"/>
      </rPr>
      <t xml:space="preserve"> - Put the top 3 cards of your opponent's deck into their discard pile.
</t>
    </r>
    <r>
      <rPr>
        <i/>
        <sz val="10"/>
        <rFont val="宋体"/>
        <charset val="128"/>
      </rPr>
      <t>Devious</t>
    </r>
    <r>
      <rPr>
        <sz val="10"/>
        <rFont val="宋体"/>
        <charset val="128"/>
      </rPr>
      <t xml:space="preserve"> - You may choose and play a card in your opponent's played pile.</t>
    </r>
  </si>
  <si>
    <t>07-shinra-o-n-4</t>
  </si>
  <si>
    <t>引用</t>
  </si>
  <si>
    <t>いんよう</t>
  </si>
  <si>
    <t>Replicate</t>
  </si>
  <si>
    <t>相手の手札を見て、《攻撃》カードを1枚選んでもよい。そうした場合、そのカードを使用するか伏せ札にする。その後、そのカードが《全力》を持つならば現在のフェイズを終了する。</t>
  </si>
  <si>
    <t>察看对手的手牌，你可以选择其中的一张攻击牌。然后要么使用它、要么将它设置为盖牌。如果选择的是全力卡，在结算完毕后结束当前阶段。</t>
  </si>
  <si>
    <t>Look at your opponent's hand. You may choose an Attack card from it and either play it or put it into their discard pile. If you chose a Throughout card this way, end the current phase.</t>
  </si>
  <si>
    <t>07-shinra-o-n-5</t>
  </si>
  <si>
    <t>煽動</t>
  </si>
  <si>
    <t>せんどう</t>
  </si>
  <si>
    <t>煽动</t>
  </si>
  <si>
    <t>Agitate</t>
  </si>
  <si>
    <t>計略を実行し、次の計略を準備する。 
[神算] ダスト→間合：1 
[鬼謀] 間合→相オーラ：1</t>
  </si>
  <si>
    <t>实行计略、准备下个计略。神算：虚（1）→距 鬼谋：距（1）→敌装</t>
  </si>
  <si>
    <r>
      <rPr>
        <sz val="10"/>
        <rFont val="宋体"/>
        <charset val="128"/>
      </rPr>
      <t xml:space="preserve">Enact your current </t>
    </r>
    <r>
      <rPr>
        <i/>
        <sz val="10"/>
        <rFont val="宋体"/>
        <charset val="128"/>
      </rPr>
      <t>Plan</t>
    </r>
    <r>
      <rPr>
        <sz val="10"/>
        <rFont val="宋体"/>
        <charset val="128"/>
      </rPr>
      <t xml:space="preserve">, then prepare your next one.
</t>
    </r>
    <r>
      <rPr>
        <i/>
        <sz val="10"/>
        <rFont val="宋体"/>
        <charset val="128"/>
      </rPr>
      <t>Divine</t>
    </r>
    <r>
      <rPr>
        <sz val="10"/>
        <rFont val="宋体"/>
        <charset val="128"/>
      </rPr>
      <t xml:space="preserve"> -
</t>
    </r>
    <r>
      <rPr>
        <sz val="10"/>
        <rFont val="宋体"/>
        <charset val="128"/>
      </rPr>
      <t>Shadow (1)→ Distance</t>
    </r>
    <r>
      <rPr>
        <sz val="10"/>
        <rFont val="宋体"/>
        <charset val="128"/>
      </rPr>
      <t xml:space="preserve">
</t>
    </r>
    <r>
      <rPr>
        <i/>
        <sz val="10"/>
        <rFont val="宋体"/>
        <charset val="128"/>
      </rPr>
      <t>Devious</t>
    </r>
    <r>
      <rPr>
        <sz val="10"/>
        <rFont val="宋体"/>
        <charset val="128"/>
      </rPr>
      <t xml:space="preserve"> -
</t>
    </r>
    <r>
      <rPr>
        <sz val="10"/>
        <rFont val="宋体"/>
        <charset val="128"/>
      </rPr>
      <t>Distance (1)→ Opponent's Aura</t>
    </r>
  </si>
  <si>
    <t>07-shinra-o-n-6</t>
  </si>
  <si>
    <t>壮語</t>
  </si>
  <si>
    <t>そうご</t>
  </si>
  <si>
    <t>壮语</t>
  </si>
  <si>
    <t>Eloquence</t>
  </si>
  <si>
    <t>【破棄時】計略を実行し、次の計略を準備する。 
[神算] あなたの集中力は1増加し、このカードを山札の一番上に置く。 
[鬼謀] 相手は手札が2枚以上ならば、手札を1枚になるまで捨て札にする。相手の集中力は0になる。</t>
  </si>
  <si>
    <t>【破弃时】实行计略、准备下个计略。
神算：你的集中力增加1，把这张牌置于牌堆顶。
鬼谋：如果对手的手牌在两张以上、舍弃到对手只剩一张牌。对手的集中力变为0.</t>
  </si>
  <si>
    <r>
      <t>Disenchant:</t>
    </r>
    <r>
      <rPr>
        <sz val="10"/>
        <rFont val="宋体"/>
        <charset val="128"/>
      </rPr>
      <t xml:space="preserve"> Enact your current </t>
    </r>
    <r>
      <rPr>
        <b/>
        <i/>
        <sz val="10"/>
        <rFont val="宋体"/>
        <charset val="128"/>
      </rPr>
      <t>Plan</t>
    </r>
    <r>
      <rPr>
        <sz val="10"/>
        <rFont val="宋体"/>
        <charset val="128"/>
      </rPr>
      <t xml:space="preserve">, then prepare your next one.
</t>
    </r>
    <r>
      <rPr>
        <b/>
        <i/>
        <sz val="10"/>
        <rFont val="宋体"/>
        <charset val="128"/>
      </rPr>
      <t>Divine</t>
    </r>
    <r>
      <rPr>
        <sz val="10"/>
        <rFont val="宋体"/>
        <charset val="128"/>
      </rPr>
      <t xml:space="preserve"> - Gain 1 Vigor. Put this card on the top of your deck.
</t>
    </r>
    <r>
      <rPr>
        <b/>
        <i/>
        <sz val="10"/>
        <rFont val="宋体"/>
        <charset val="128"/>
      </rPr>
      <t>Devious</t>
    </r>
    <r>
      <rPr>
        <sz val="10"/>
        <rFont val="宋体"/>
        <charset val="128"/>
      </rPr>
      <t xml:space="preserve"> - Your opponent's Vigor becomes 0. If they have 2 or more cards in hand, they must put cards from their hand into their played pile until they have 1 card in hand.</t>
    </r>
  </si>
  <si>
    <t>07-shinra-o-n-7</t>
  </si>
  <si>
    <t>論破</t>
  </si>
  <si>
    <t>ろんぱ</t>
  </si>
  <si>
    <t>论破</t>
  </si>
  <si>
    <t>Confuse</t>
  </si>
  <si>
    <t>○</t>
  </si>
  <si>
    <t>【展開時】相手の捨て札にあるカード1枚を選び、このカードの下に封印する。 
【破棄時】このカードに封印されたカードを相手の捨て札に戻す。</t>
  </si>
  <si>
    <t>【展开时】选择对手弃牌堆的一张卡，面朝上封印在该牌下。 
【破弃时】归还被封印的卡到对手的弃牌堆。</t>
  </si>
  <si>
    <r>
      <rPr>
        <b/>
        <sz val="10"/>
        <rFont val="宋体"/>
        <charset val="128"/>
      </rPr>
      <t>Initialize:</t>
    </r>
    <r>
      <rPr>
        <sz val="10"/>
        <rFont val="宋体"/>
        <charset val="128"/>
      </rPr>
      <t xml:space="preserve"> Choose a card in your opponent's played pile. Seal it.
</t>
    </r>
    <r>
      <rPr>
        <b/>
        <sz val="10"/>
        <rFont val="宋体"/>
        <charset val="128"/>
      </rPr>
      <t>Disenchant:</t>
    </r>
    <r>
      <rPr>
        <sz val="10"/>
        <rFont val="宋体"/>
        <charset val="128"/>
      </rPr>
      <t xml:space="preserve"> Put the sealed card in your opponent's played pile.</t>
    </r>
  </si>
  <si>
    <t>07-shinra-o-s-1</t>
  </si>
  <si>
    <t>完全論破</t>
  </si>
  <si>
    <t>かんぜんろんぱ</t>
  </si>
  <si>
    <t>完全论破</t>
  </si>
  <si>
    <t>Shake the Mind</t>
  </si>
  <si>
    <t>相手の捨て札にあるカード1枚を選び、このカードの下に封印する。 
(ゲーム中に戻ることはない)</t>
  </si>
  <si>
    <t>选择对手弃牌堆的一张卡，面朝上封印在该牌下。（本局游戏不再归还）</t>
  </si>
  <si>
    <t>Choose a card in your opponent's played pile. Seal it.</t>
  </si>
  <si>
    <t>07-shinra-o-s-2</t>
  </si>
  <si>
    <t>皆式理解</t>
  </si>
  <si>
    <t>かいしきりかい</t>
  </si>
  <si>
    <t>诸式理解</t>
  </si>
  <si>
    <t>Infer the Totality</t>
  </si>
  <si>
    <t>計略を実行し、次の計略を準備する。 
[神算] あなたの捨て札または使用済の切札から、消費を支払わずに《付与》カード1枚を使用する。そのカードが《全力》ならば現在のフェイズを終了する。 
[鬼謀] 切札でない相手の付与札を1枚選ぶ。その上の桜花結晶全てをダストに送る。</t>
  </si>
  <si>
    <t>实行计略、准备下个计略。
神算：选择1张你的弃牌区的付与牌或者使用后的王牌付与牌，不需要支付费用地使用它。如果选择的卡是全力牌，那么结束当前阶段。
鬼谋：选择对手1张王牌以外的付与卡，将它上面的樱花结晶全部置入虚。</t>
  </si>
  <si>
    <r>
      <t xml:space="preserve">Enact your current </t>
    </r>
    <r>
      <rPr>
        <b/>
        <i/>
        <sz val="10"/>
        <rFont val="宋体"/>
        <charset val="128"/>
      </rPr>
      <t>Plan</t>
    </r>
    <r>
      <rPr>
        <sz val="10"/>
        <rFont val="宋体"/>
        <charset val="128"/>
      </rPr>
      <t xml:space="preserve">, then prepare your next one.
</t>
    </r>
    <r>
      <rPr>
        <b/>
        <i/>
        <sz val="10"/>
        <rFont val="宋体"/>
        <charset val="128"/>
      </rPr>
      <t>Divine</t>
    </r>
    <r>
      <rPr>
        <sz val="10"/>
        <rFont val="宋体"/>
        <charset val="128"/>
      </rPr>
      <t xml:space="preserve"> - Choose an Enhancement in your played pile, or one of your Devoted Special Enhancements. Play that card without paying its cost. If that card is Throughout, end the current phase.
</t>
    </r>
    <r>
      <rPr>
        <b/>
        <i/>
        <sz val="10"/>
        <rFont val="宋体"/>
        <charset val="128"/>
      </rPr>
      <t>Devious</t>
    </r>
    <r>
      <rPr>
        <sz val="10"/>
        <rFont val="宋体"/>
        <charset val="128"/>
      </rPr>
      <t xml:space="preserve"> - Choose one of your opponent's non-Special Enhancements. Move all Sakura tokens on it to </t>
    </r>
    <r>
      <rPr>
        <b/>
        <sz val="10"/>
        <rFont val="宋体"/>
        <charset val="128"/>
      </rPr>
      <t>Shadow</t>
    </r>
    <r>
      <rPr>
        <sz val="10"/>
        <rFont val="宋体"/>
        <charset val="128"/>
      </rPr>
      <t>.</t>
    </r>
  </si>
  <si>
    <t>07-shinra-o-s-3</t>
  </si>
  <si>
    <t>天地反駁</t>
  </si>
  <si>
    <t>てんちはんぱく</t>
  </si>
  <si>
    <t>天地反驳</t>
  </si>
  <si>
    <t>Refute the World</t>
  </si>
  <si>
    <t>【展開中】あなたの《攻撃》のオーラへのダメージとライフへのダメージを入れ替える。 
（ダメージの入れ替えは、ダメージの増減より先に適用される）</t>
  </si>
  <si>
    <t>【展开中】交换你的攻击牌的甲和命的伤害值。（如果有修正的话，先结算交换）</t>
  </si>
  <si>
    <r>
      <rPr>
        <b/>
        <sz val="10"/>
        <rFont val="宋体"/>
        <charset val="128"/>
      </rPr>
      <t>Ongoing:</t>
    </r>
    <r>
      <rPr>
        <sz val="10"/>
        <rFont val="宋体"/>
        <charset val="128"/>
      </rPr>
      <t xml:space="preserve"> Your attacks that deal damage to </t>
    </r>
    <r>
      <rPr>
        <b/>
        <sz val="10"/>
        <rFont val="宋体"/>
        <charset val="128"/>
      </rPr>
      <t>Aura</t>
    </r>
    <r>
      <rPr>
        <sz val="10"/>
        <rFont val="宋体"/>
        <charset val="128"/>
      </rPr>
      <t>(</t>
    </r>
    <r>
      <rPr>
        <b/>
        <sz val="10"/>
        <rFont val="宋体"/>
        <charset val="128"/>
      </rPr>
      <t>Life</t>
    </r>
    <r>
      <rPr>
        <sz val="10"/>
        <rFont val="宋体"/>
        <charset val="128"/>
      </rPr>
      <t xml:space="preserve">) deal damage to </t>
    </r>
    <r>
      <rPr>
        <b/>
        <sz val="10"/>
        <rFont val="宋体"/>
        <charset val="128"/>
      </rPr>
      <t>Life</t>
    </r>
    <r>
      <rPr>
        <sz val="10"/>
        <rFont val="宋体"/>
        <charset val="128"/>
      </rPr>
      <t>(</t>
    </r>
    <r>
      <rPr>
        <b/>
        <sz val="10"/>
        <rFont val="宋体"/>
        <charset val="128"/>
      </rPr>
      <t>Aura</t>
    </r>
    <r>
      <rPr>
        <sz val="10"/>
        <rFont val="宋体"/>
        <charset val="128"/>
      </rPr>
      <t xml:space="preserve">) instead.
</t>
    </r>
    <r>
      <rPr>
        <i/>
        <sz val="10"/>
        <rFont val="宋体"/>
        <charset val="128"/>
      </rPr>
      <t>(This takes effect before any modifier to Damage is applied.)</t>
    </r>
  </si>
  <si>
    <t>07-shinra-o-s-4</t>
  </si>
  <si>
    <t>森羅判証</t>
  </si>
  <si>
    <t>しんらばんしょう</t>
  </si>
  <si>
    <t>森罗判证</t>
  </si>
  <si>
    <t>Prove the Nature</t>
  </si>
  <si>
    <t>【展開時】ダスト→自ライフ：2 
【展開中】あなたの他の付与札が破棄された時、相手のライフに1ダメージを与える。 
【破棄時】あなたは敗北する。</t>
  </si>
  <si>
    <t>【展开时】虚（2）→自命 
【展开中】你的其他付与牌破弃时，给予对方1点命伤。
 【破弃时】你输掉这局游戏。</t>
  </si>
  <si>
    <r>
      <t>Initialize:
Shadow (2)→ Your Life
Ongoing:</t>
    </r>
    <r>
      <rPr>
        <sz val="10"/>
        <rFont val="宋体"/>
        <charset val="128"/>
      </rPr>
      <t xml:space="preserve"> Your other Enhancements gain "Disenchant: Deal 1 damage to your opponent's Life".
Disenchant: You lose the game.</t>
    </r>
  </si>
  <si>
    <t>08-hagane-o-n-1</t>
  </si>
  <si>
    <t>hagane</t>
  </si>
  <si>
    <t>遠心撃</t>
  </si>
  <si>
    <t>えんしんげき</t>
  </si>
  <si>
    <t>远心击</t>
  </si>
  <si>
    <t>Centrifugal Swing</t>
  </si>
  <si>
    <t>2-6</t>
  </si>
  <si>
    <t>5/3</t>
  </si>
  <si>
    <t>遠心 
【攻撃後】現在のターンがあなたのターンならば、あなたと相手の手札を全て伏せ札にし、あなたの集中力は0になり、現在のフェイズを終了する。</t>
  </si>
  <si>
    <r>
      <t xml:space="preserve">远心 
</t>
    </r>
    <r>
      <rPr>
        <sz val="11"/>
        <rFont val="宋体"/>
        <charset val="128"/>
      </rPr>
      <t>【攻击后】如果现在的回合是你的回合的话，将你和对手的手牌全部盖伏，你的集中力变为</t>
    </r>
    <r>
      <rPr>
        <sz val="11"/>
        <rFont val="ＭＳ Ｐゴシック"/>
        <family val="3"/>
        <charset val="128"/>
        <scheme val="minor"/>
      </rPr>
      <t>0，结束当前阶段。</t>
    </r>
  </si>
  <si>
    <r>
      <t>Centrifuge</t>
    </r>
    <r>
      <rPr>
        <b/>
        <sz val="10"/>
        <rFont val="宋体"/>
        <charset val="128"/>
      </rPr>
      <t xml:space="preserve">
After Attack:</t>
    </r>
    <r>
      <rPr>
        <sz val="10"/>
        <rFont val="宋体"/>
        <charset val="128"/>
      </rPr>
      <t xml:space="preserve"> If it is currently your turn, discard both players' hands, your Vigor becomes 0, and end the current phase.</t>
    </r>
  </si>
  <si>
    <t>08-hagane-o-n-2</t>
  </si>
  <si>
    <t>砂風塵</t>
  </si>
  <si>
    <t>さふうじん</t>
  </si>
  <si>
    <t>砂风尘</t>
  </si>
  <si>
    <t>Scatter to the Winds</t>
  </si>
  <si>
    <t>【攻撃後】現在の間合がターン開始時の間合から2以上変化しているならば、相手の手札を1枚無作為に選び、それを捨て札にする。</t>
  </si>
  <si>
    <t>【攻击后】如果距离相比于回合开始时发生2以上的变化，对手随机弃一张手牌。</t>
  </si>
  <si>
    <r>
      <rPr>
        <b/>
        <sz val="10"/>
        <rFont val="宋体"/>
        <charset val="128"/>
      </rPr>
      <t>After Attack:</t>
    </r>
    <r>
      <rPr>
        <sz val="10"/>
        <rFont val="宋体"/>
        <charset val="128"/>
      </rPr>
      <t xml:space="preserve"> If the difference between the current </t>
    </r>
    <r>
      <rPr>
        <b/>
        <sz val="10"/>
        <rFont val="宋体"/>
        <charset val="128"/>
      </rPr>
      <t>Distance</t>
    </r>
    <r>
      <rPr>
        <sz val="10"/>
        <rFont val="宋体"/>
        <charset val="128"/>
      </rPr>
      <t xml:space="preserve"> and the </t>
    </r>
    <r>
      <rPr>
        <b/>
        <sz val="10"/>
        <rFont val="宋体"/>
        <charset val="128"/>
      </rPr>
      <t>Distance</t>
    </r>
    <r>
      <rPr>
        <sz val="10"/>
        <rFont val="宋体"/>
        <charset val="128"/>
      </rPr>
      <t xml:space="preserve"> at the beginning of this turn is 2 or more, your opponent puts a random card from their hand into their played pile.</t>
    </r>
  </si>
  <si>
    <t>08-hagane-o-n-3</t>
  </si>
  <si>
    <t>大地砕き</t>
  </si>
  <si>
    <t>だいちくだき</t>
  </si>
  <si>
    <t>大地碎击</t>
  </si>
  <si>
    <t>Earthshatter</t>
  </si>
  <si>
    <t>0-3</t>
  </si>
  <si>
    <t>対応不可 
【攻撃後】相手の集中力は0になり、相手を畏縮させる。</t>
  </si>
  <si>
    <t>不可被对应 
【攻击后】对手集中力变为0，对手畏缩。</t>
  </si>
  <si>
    <r>
      <t>No Reactions
After Attack:</t>
    </r>
    <r>
      <rPr>
        <sz val="10"/>
        <rFont val="宋体"/>
        <charset val="128"/>
      </rPr>
      <t xml:space="preserve"> Your opponent's Vigor becomes 0. Flinch your opponent.</t>
    </r>
  </si>
  <si>
    <t>08-hagane-o-n-4</t>
  </si>
  <si>
    <t>超反発</t>
  </si>
  <si>
    <t>ちょうはんぱつ</t>
  </si>
  <si>
    <t>超反发</t>
  </si>
  <si>
    <t>Repulsion</t>
  </si>
  <si>
    <t>現在の間合が4以下ならば、相フレア→間合：1</t>
  </si>
  <si>
    <t>如果当前的距离小于等于4，敌气（1）→距</t>
  </si>
  <si>
    <r>
      <t xml:space="preserve">If the current </t>
    </r>
    <r>
      <rPr>
        <b/>
        <sz val="10"/>
        <rFont val="宋体"/>
        <charset val="128"/>
      </rPr>
      <t>Distance</t>
    </r>
    <r>
      <rPr>
        <sz val="10"/>
        <rFont val="宋体"/>
        <charset val="128"/>
      </rPr>
      <t xml:space="preserve"> is 4 or less:
</t>
    </r>
    <r>
      <rPr>
        <b/>
        <sz val="10"/>
        <rFont val="宋体"/>
        <charset val="128"/>
      </rPr>
      <t>Opponent's Flare (1)→ Distance</t>
    </r>
  </si>
  <si>
    <t>08-hagane-o-n-5</t>
  </si>
  <si>
    <t>円舞錬</t>
  </si>
  <si>
    <t>えんぶれん</t>
  </si>
  <si>
    <t>圆舞链</t>
  </si>
  <si>
    <t>Waltz of Steel</t>
  </si>
  <si>
    <t>遠心 
相手のフレアが3以上ならば、相フレア→自オーラ：2</t>
  </si>
  <si>
    <r>
      <rPr>
        <sz val="11"/>
        <color rgb="FFFF0000"/>
        <rFont val="ＭＳ Ｐゴシック"/>
        <family val="3"/>
        <charset val="128"/>
        <scheme val="minor"/>
      </rPr>
      <t xml:space="preserve">远心 </t>
    </r>
    <r>
      <rPr>
        <sz val="11"/>
        <color theme="1"/>
        <rFont val="宋体"/>
        <charset val="128"/>
      </rPr>
      <t>如果敌人的气大于等于3，那么敌气（2）→自装</t>
    </r>
  </si>
  <si>
    <r>
      <t>Centrifuge</t>
    </r>
    <r>
      <rPr>
        <b/>
        <sz val="10"/>
        <rFont val="宋体"/>
        <charset val="128"/>
      </rPr>
      <t xml:space="preserve">
</t>
    </r>
    <r>
      <rPr>
        <sz val="10"/>
        <rFont val="宋体"/>
        <charset val="128"/>
      </rPr>
      <t xml:space="preserve">If your opponent has 3 or more Sakura tokens on </t>
    </r>
    <r>
      <rPr>
        <b/>
        <sz val="10"/>
        <rFont val="宋体"/>
        <charset val="128"/>
      </rPr>
      <t>their Flare</t>
    </r>
    <r>
      <rPr>
        <sz val="10"/>
        <rFont val="宋体"/>
        <charset val="128"/>
      </rPr>
      <t xml:space="preserve">:
</t>
    </r>
    <r>
      <rPr>
        <b/>
        <sz val="10"/>
        <rFont val="宋体"/>
        <charset val="128"/>
      </rPr>
      <t>Opponent's Flare (2)→ Your Aura</t>
    </r>
  </si>
  <si>
    <t>08-hagane-o-n-6</t>
  </si>
  <si>
    <t>鐘鳴らし</t>
  </si>
  <si>
    <t>かねならし</t>
  </si>
  <si>
    <t>钟鸣</t>
  </si>
  <si>
    <t>Sound the Bell</t>
  </si>
  <si>
    <t>遠心 
以下から１つを選ぶ。
・このターンにあなたが次に行う《攻撃》は対応不可を得る。
・このターンにあなたが次に行う《攻撃》はオーラへのダメージが3以上ならば+0/+1、そうでないならば+2/+0となる。</t>
  </si>
  <si>
    <r>
      <rPr>
        <sz val="11"/>
        <color rgb="FFFF0000"/>
        <rFont val="ＭＳ Ｐゴシック"/>
        <family val="3"/>
        <charset val="128"/>
        <scheme val="minor"/>
      </rPr>
      <t>远心</t>
    </r>
    <r>
      <rPr>
        <sz val="11"/>
        <color theme="1"/>
        <rFont val="宋体"/>
        <charset val="128"/>
      </rPr>
      <t xml:space="preserve"> 选择一下一项执行：
1.本回合中，你的下一次攻击获得不可被对应
2.本回合中，你的下一次攻击如果你对敌装造成大于等于3点的伤害，则+0/+1，否则+2/+0</t>
    </r>
  </si>
  <si>
    <r>
      <t>Centrifuge</t>
    </r>
    <r>
      <rPr>
        <sz val="10"/>
        <rFont val="宋体"/>
        <charset val="128"/>
      </rPr>
      <t xml:space="preserve">
Choose one:
</t>
    </r>
    <r>
      <rPr>
        <sz val="10"/>
        <rFont val="MS Gothic"/>
        <family val="3"/>
      </rPr>
      <t>・</t>
    </r>
    <r>
      <rPr>
        <sz val="10"/>
        <rFont val="宋体"/>
        <charset val="128"/>
      </rPr>
      <t xml:space="preserve">Your next attack this turn gains </t>
    </r>
    <r>
      <rPr>
        <b/>
        <sz val="10"/>
        <rFont val="宋体"/>
        <charset val="128"/>
      </rPr>
      <t>No Reactions</t>
    </r>
    <r>
      <rPr>
        <sz val="10"/>
        <rFont val="宋体"/>
        <charset val="128"/>
      </rPr>
      <t xml:space="preserve">.
</t>
    </r>
    <r>
      <rPr>
        <sz val="10"/>
        <rFont val="MS Gothic"/>
        <family val="3"/>
      </rPr>
      <t>・</t>
    </r>
    <r>
      <rPr>
        <sz val="10"/>
        <rFont val="宋体"/>
        <charset val="128"/>
      </rPr>
      <t xml:space="preserve">Your next attack this turn gains +0/+1 if it has 3 or more Damage to </t>
    </r>
    <r>
      <rPr>
        <b/>
        <sz val="10"/>
        <rFont val="宋体"/>
        <charset val="128"/>
      </rPr>
      <t>Aura</t>
    </r>
    <r>
      <rPr>
        <sz val="10"/>
        <rFont val="宋体"/>
        <charset val="128"/>
      </rPr>
      <t>. Otherwise, it gains +2/+0.</t>
    </r>
  </si>
  <si>
    <t>08-hagane-o-n-7</t>
  </si>
  <si>
    <t>引力場</t>
  </si>
  <si>
    <t>いんりょくば</t>
  </si>
  <si>
    <t>引力场</t>
  </si>
  <si>
    <t>Gravity Well</t>
  </si>
  <si>
    <t>【展開時】間合→ダスト：1 
【展開中】達人の間合は1小さくなる。</t>
  </si>
  <si>
    <t>【展开时】距（1）→虚
【展开中】达人距离的值减少1</t>
  </si>
  <si>
    <r>
      <t>Initialize:
Distance (1)→ Shadow
Ongoing:</t>
    </r>
    <r>
      <rPr>
        <sz val="10"/>
        <rFont val="宋体"/>
        <charset val="128"/>
      </rPr>
      <t xml:space="preserve"> Decrease the size of the Mastery Zone by 1.</t>
    </r>
  </si>
  <si>
    <t>08-hagane-o-s-1</t>
  </si>
  <si>
    <t>大天空クラッシュ</t>
  </si>
  <si>
    <t>だいてんくうクラッシュ</t>
  </si>
  <si>
    <t>大天空Crush</t>
  </si>
  <si>
    <t>Grand Firmament Crash</t>
  </si>
  <si>
    <t>X/Y</t>
  </si>
  <si>
    <t>超克 
【常時】Xは現在の間合がターン開始時の間合からどれだけ変化しているかに等しい。YはXの半分(切り上げ)に等しい。</t>
  </si>
  <si>
    <t>超克 
【常时】X为本回合距离变化量，Y为二分之X（向上取整）</t>
  </si>
  <si>
    <r>
      <t>Overwhelm
Forced:</t>
    </r>
    <r>
      <rPr>
        <sz val="10"/>
        <rFont val="宋体"/>
        <charset val="128"/>
      </rPr>
      <t xml:space="preserve"> X is the difference between the current </t>
    </r>
    <r>
      <rPr>
        <b/>
        <sz val="10"/>
        <rFont val="宋体"/>
        <charset val="128"/>
      </rPr>
      <t>Distance</t>
    </r>
    <r>
      <rPr>
        <sz val="10"/>
        <rFont val="宋体"/>
        <charset val="128"/>
      </rPr>
      <t xml:space="preserve"> and the </t>
    </r>
    <r>
      <rPr>
        <b/>
        <sz val="10"/>
        <rFont val="宋体"/>
        <charset val="128"/>
      </rPr>
      <t>Distance</t>
    </r>
    <r>
      <rPr>
        <sz val="10"/>
        <rFont val="宋体"/>
        <charset val="128"/>
      </rPr>
      <t xml:space="preserve"> at the beginning of this turn. Y is half of X, rounded up.</t>
    </r>
  </si>
  <si>
    <t>08-hagane-o-s-2</t>
  </si>
  <si>
    <t>大破鐘メガロベル</t>
  </si>
  <si>
    <t>だいはがねメガロベル</t>
  </si>
  <si>
    <t>大破钟Megabell</t>
  </si>
  <si>
    <t>Grand Bourdon Peal</t>
  </si>
  <si>
    <t>あなたの他の切札が全て使用済ならば、ダスト→自ライフ：2</t>
  </si>
  <si>
    <t>如果你的其他王牌全部使用完，那么虚（2）→自命</t>
  </si>
  <si>
    <r>
      <rPr>
        <sz val="10"/>
        <rFont val="Arial"/>
        <family val="2"/>
      </rPr>
      <t xml:space="preserve">If all your other Special cards are Devoted:
</t>
    </r>
    <r>
      <rPr>
        <b/>
        <sz val="10"/>
        <rFont val="宋体"/>
        <charset val="128"/>
      </rPr>
      <t>Shadow (2)→ Your Life</t>
    </r>
  </si>
  <si>
    <t>08-hagane-o-s-3</t>
  </si>
  <si>
    <t>大重力アトラクト</t>
  </si>
  <si>
    <t>だいじゅうりょくアトラクト</t>
  </si>
  <si>
    <t>大重力Atoract</t>
  </si>
  <si>
    <t>Grand Gravity Attract</t>
  </si>
  <si>
    <t>間合→自フレア：3 
----
【再起】このターンにあなたが遠心を持つカードを使用しており、このカードを使用していない。</t>
  </si>
  <si>
    <t>距离（3）→自气
----
【再起】这个回合内你使用了持有远心关键字的卡牌，并且没有使用这张牌。</t>
  </si>
  <si>
    <r>
      <rPr>
        <b/>
        <sz val="10"/>
        <rFont val="宋体"/>
        <charset val="128"/>
      </rPr>
      <t>Distance (3)→ Your Flare
Resurgence:</t>
    </r>
    <r>
      <rPr>
        <sz val="10"/>
        <rFont val="宋体"/>
        <charset val="128"/>
      </rPr>
      <t xml:space="preserve"> You played a card with </t>
    </r>
    <r>
      <rPr>
        <b/>
        <i/>
        <sz val="10"/>
        <rFont val="宋体"/>
        <charset val="128"/>
      </rPr>
      <t>Centrifuge</t>
    </r>
    <r>
      <rPr>
        <sz val="10"/>
        <rFont val="宋体"/>
        <charset val="128"/>
      </rPr>
      <t xml:space="preserve"> this turn.</t>
    </r>
  </si>
  <si>
    <t>08-hagane-o-s-4</t>
  </si>
  <si>
    <t>大山脈リスペクト</t>
  </si>
  <si>
    <t>だいさんみゃくリスペクト</t>
  </si>
  <si>
    <t>大山脉Respect</t>
  </si>
  <si>
    <t>Grand Sierra Respect</t>
  </si>
  <si>
    <t>遠心 
あなたの捨て札にある異なる《全力》でないカードを2枚まで選び、任意の順番で使用する。</t>
  </si>
  <si>
    <r>
      <t xml:space="preserve">远心 </t>
    </r>
    <r>
      <rPr>
        <sz val="11"/>
        <color theme="1"/>
        <rFont val="ＭＳ Ｐゴシック"/>
        <family val="3"/>
        <charset val="128"/>
        <scheme val="minor"/>
      </rPr>
      <t xml:space="preserve">
选择你弃牌堆里至多两张不含有《全力》关键字的卡牌、以任意的顺序使用它们。</t>
    </r>
  </si>
  <si>
    <r>
      <t>Centrifuge</t>
    </r>
    <r>
      <rPr>
        <sz val="10"/>
        <rFont val="宋体"/>
        <charset val="128"/>
      </rPr>
      <t xml:space="preserve">
Choose up to two non-Throughout cards in your played pile. Play the chosen cards in any order.</t>
    </r>
  </si>
  <si>
    <t>09-chikage-o-n-1</t>
  </si>
  <si>
    <t>chikage</t>
  </si>
  <si>
    <t>飛苦無</t>
  </si>
  <si>
    <t>とびくない</t>
  </si>
  <si>
    <t>飞苦无</t>
  </si>
  <si>
    <t>Kunai Throw</t>
  </si>
  <si>
    <t>09-chikage-o-n-2</t>
  </si>
  <si>
    <t>毒針</t>
  </si>
  <si>
    <t>どくばり</t>
  </si>
  <si>
    <t>毒针</t>
  </si>
  <si>
    <t>Poison Needle</t>
  </si>
  <si>
    <t>【攻撃後】毒袋から「麻痺毒」「幻覚毒」「弛緩毒」のいずれか1枚を選び、そのカードを相手の山札の一番上に置く。</t>
  </si>
  <si>
    <t>【攻击后】从毒袋中选取麻痹毒、幻觉毒、迟缓毒中的一张置于对手的牌堆顶。</t>
  </si>
  <si>
    <r>
      <rPr>
        <b/>
        <sz val="10"/>
        <rFont val="宋体"/>
        <charset val="128"/>
      </rPr>
      <t>After Attack:</t>
    </r>
    <r>
      <rPr>
        <sz val="10"/>
        <rFont val="宋体"/>
        <charset val="128"/>
      </rPr>
      <t xml:space="preserve"> Choose a "Numbing Agent", "Hallucinogen", or "Muscle Relaxant" in your pouch. Put it on top of your opponent's deck.</t>
    </r>
  </si>
  <si>
    <t>09-chikage-o-n-3</t>
  </si>
  <si>
    <t>遁術</t>
  </si>
  <si>
    <t>とんじゅつ</t>
  </si>
  <si>
    <t>遁术</t>
  </si>
  <si>
    <t>Concealment</t>
  </si>
  <si>
    <t>【攻撃後】自オーラ→間合：2 
【攻撃後】このターン中、全てのプレイヤーは基本動作《前進》を行えない。</t>
  </si>
  <si>
    <t>【攻击后】自装（2）→距
【攻击后】本回合内所有玩家都不能使用基本动作：《前进》</t>
  </si>
  <si>
    <r>
      <rPr>
        <b/>
        <sz val="10"/>
        <rFont val="Arial"/>
        <family val="2"/>
      </rPr>
      <t>After Attack:
Your Aura (2)→ Distance
After Attack:</t>
    </r>
    <r>
      <rPr>
        <sz val="10"/>
        <rFont val="宋体"/>
        <charset val="128"/>
      </rPr>
      <t xml:space="preserve"> Neither player can perform the Forward Movement basic action for the rest of the turn.</t>
    </r>
  </si>
  <si>
    <t>09-chikage-o-n-4</t>
  </si>
  <si>
    <t>首切り</t>
  </si>
  <si>
    <t>くびきり</t>
  </si>
  <si>
    <t>割喉</t>
  </si>
  <si>
    <t>Behead</t>
  </si>
  <si>
    <t>2/3</t>
  </si>
  <si>
    <t>【攻撃後】相手の手札が2枚以上あるならば、相手は手札を1枚捨て札にする。</t>
  </si>
  <si>
    <t>【攻击后】如果对手的手牌数在2张及以上，对手选择一张弃置。</t>
  </si>
  <si>
    <r>
      <rPr>
        <b/>
        <sz val="10"/>
        <rFont val="宋体"/>
        <charset val="128"/>
      </rPr>
      <t>After Attack:</t>
    </r>
    <r>
      <rPr>
        <sz val="10"/>
        <rFont val="宋体"/>
        <charset val="128"/>
      </rPr>
      <t xml:space="preserve"> If your opponent has 2 or more cards in their hand, they must put one of them into their played pile.</t>
    </r>
  </si>
  <si>
    <t>09-chikage-o-n-5</t>
  </si>
  <si>
    <t>毒霧</t>
  </si>
  <si>
    <t>どくぎり</t>
  </si>
  <si>
    <t>毒雾</t>
  </si>
  <si>
    <t>Miasma</t>
  </si>
  <si>
    <t>毒袋から「麻痺毒」「幻覚毒」「弛緩毒」のいずれか1枚を選び、そのカードを相手の手札に加える。</t>
  </si>
  <si>
    <t>在麻痹毒、幻觉毒、迟缓毒中选择一张置于对手的手牌中。</t>
  </si>
  <si>
    <t>Choose a "Numbing Agent", "Hallucinogen", or "Muscle Relaxant" in your pouch. Put it into your opponent's hand.</t>
  </si>
  <si>
    <t>09-chikage-o-n-6</t>
  </si>
  <si>
    <t>抜き足</t>
  </si>
  <si>
    <t>ぬきあし</t>
  </si>
  <si>
    <t>奔跑</t>
  </si>
  <si>
    <t>Silent Approach</t>
  </si>
  <si>
    <t>隙 
【展開中】現在の間合は2減少する。 
(間合は0未満にならない)</t>
  </si>
  <si>
    <t>破绽
【展开中】现在的距减少2（不会低于0）</t>
  </si>
  <si>
    <r>
      <rPr>
        <b/>
        <sz val="10"/>
        <rFont val="宋体"/>
        <charset val="128"/>
      </rPr>
      <t>Unguarded
Ongoing:</t>
    </r>
    <r>
      <rPr>
        <sz val="10"/>
        <rFont val="宋体"/>
        <charset val="128"/>
      </rPr>
      <t xml:space="preserve"> Decrease the current </t>
    </r>
    <r>
      <rPr>
        <b/>
        <sz val="10"/>
        <rFont val="宋体"/>
        <charset val="128"/>
      </rPr>
      <t>Distance</t>
    </r>
    <r>
      <rPr>
        <sz val="10"/>
        <rFont val="宋体"/>
        <charset val="128"/>
      </rPr>
      <t xml:space="preserve"> by 2 </t>
    </r>
    <r>
      <rPr>
        <i/>
        <sz val="10"/>
        <rFont val="宋体"/>
        <charset val="128"/>
      </rPr>
      <t>(to a minimum of 0)</t>
    </r>
    <r>
      <rPr>
        <sz val="10"/>
        <rFont val="宋体"/>
        <charset val="128"/>
      </rPr>
      <t>.</t>
    </r>
  </si>
  <si>
    <t>09-chikage-o-n-7</t>
  </si>
  <si>
    <t>泥濘</t>
  </si>
  <si>
    <t>でいねい</t>
  </si>
  <si>
    <t>泥泞</t>
  </si>
  <si>
    <t>Quagmire</t>
  </si>
  <si>
    <t>【展開中】相手は基本動作《後退》と《離脱》を行えない。</t>
  </si>
  <si>
    <t>【展开中】对手不能使用基本动作：后退和离脱</t>
  </si>
  <si>
    <r>
      <rPr>
        <b/>
        <sz val="10"/>
        <rFont val="宋体"/>
        <charset val="128"/>
      </rPr>
      <t>Ongoing:</t>
    </r>
    <r>
      <rPr>
        <sz val="10"/>
        <rFont val="宋体"/>
        <charset val="128"/>
      </rPr>
      <t xml:space="preserve"> Your opponent cannot perform the Backward Movement or Retreat basic actions.</t>
    </r>
  </si>
  <si>
    <t>09-chikage-o-s-1</t>
  </si>
  <si>
    <t>滅灯の魂毒</t>
  </si>
  <si>
    <t>ほろびのみたまどく</t>
  </si>
  <si>
    <t>灭灯的魂毒</t>
  </si>
  <si>
    <t>Ruinous Soultoxin</t>
  </si>
  <si>
    <t>毒袋から「滅灯毒」を1枚を選び、そのカードを相手の山札の一番上に置く。</t>
  </si>
  <si>
    <t>将一张灭灯毒置于对手的牌堆顶</t>
  </si>
  <si>
    <t>Choose a "Fading Light Toxin" in your pouch. Put it on top of your opponent's deck.</t>
  </si>
  <si>
    <t>09-chikage-o-s-2</t>
  </si>
  <si>
    <t>叛旗の纏毒</t>
  </si>
  <si>
    <t>はんきのまといどく</t>
  </si>
  <si>
    <t>叛旗的缠毒</t>
  </si>
  <si>
    <t>Treacherous Spiritquell</t>
  </si>
  <si>
    <t>【展開中】相手によるオーラへのダメージかライフへのダメージのどちらかが「-」である《攻撃》は打ち消される。</t>
  </si>
  <si>
    <t>【展开中】打消对手使用的攻击力带有“-”的牌</t>
  </si>
  <si>
    <r>
      <rPr>
        <b/>
        <sz val="10"/>
        <rFont val="宋体"/>
        <charset val="128"/>
      </rPr>
      <t>Ongoing:</t>
    </r>
    <r>
      <rPr>
        <sz val="10"/>
        <rFont val="宋体"/>
        <charset val="128"/>
      </rPr>
      <t xml:space="preserve"> Your opponent's attacks that have "-" Damage to </t>
    </r>
    <r>
      <rPr>
        <b/>
        <sz val="10"/>
        <rFont val="宋体"/>
        <charset val="128"/>
      </rPr>
      <t>Aura</t>
    </r>
    <r>
      <rPr>
        <sz val="10"/>
        <rFont val="宋体"/>
        <charset val="128"/>
      </rPr>
      <t xml:space="preserve"> or </t>
    </r>
    <r>
      <rPr>
        <b/>
        <sz val="10"/>
        <rFont val="宋体"/>
        <charset val="128"/>
      </rPr>
      <t>Life</t>
    </r>
    <r>
      <rPr>
        <sz val="10"/>
        <rFont val="宋体"/>
        <charset val="128"/>
      </rPr>
      <t xml:space="preserve"> are automatically cancelled.</t>
    </r>
  </si>
  <si>
    <t>09-chikage-o-s-3</t>
  </si>
  <si>
    <t>流転の霞毒</t>
  </si>
  <si>
    <t>るてんのかすみどく</t>
  </si>
  <si>
    <t>流转的霞毒</t>
  </si>
  <si>
    <t>Amorphous Mistbane</t>
  </si>
  <si>
    <t>3-7</t>
  </si>
  <si>
    <t>【再起】相手の手札が2枚以上ある。</t>
  </si>
  <si>
    <t>【再起】对手手牌大于等于2</t>
  </si>
  <si>
    <r>
      <rPr>
        <b/>
        <sz val="10"/>
        <rFont val="宋体"/>
        <charset val="128"/>
      </rPr>
      <t>Resurgence:</t>
    </r>
    <r>
      <rPr>
        <sz val="10"/>
        <rFont val="宋体"/>
        <charset val="128"/>
      </rPr>
      <t xml:space="preserve"> Your opponent has 2 or more cards in their hand.</t>
    </r>
  </si>
  <si>
    <t>09-chikage-o-s-4</t>
  </si>
  <si>
    <t>闇昏千影の生きる道</t>
  </si>
  <si>
    <t>やみくらちかげのいきるみち</t>
  </si>
  <si>
    <t>暗昏千影的生存之道</t>
  </si>
  <si>
    <t>Chikage's Grim Path</t>
  </si>
  <si>
    <t>【展開中】あなたが1以上のライフへのダメージを受けた時、このカードの上の桜花結晶は全てダストに送られ、このカードは未使用に戻る。 
(破棄時効果は失敗する) 
【破棄時】あなたの他の切札が全て使用済ならば、あなたは勝利する。</t>
  </si>
  <si>
    <t>【展开中】如果你受到大于等于1点的生命伤害，那么将此牌上的樱花结晶全部置入虚，并将它翻回为未使用状态。 （不产生破弃时效果）
【破弃时】如果你的其它王牌均为已使用状态，那么你赢得这场游戏。</t>
  </si>
  <si>
    <r>
      <rPr>
        <b/>
        <sz val="10"/>
        <rFont val="宋体"/>
        <charset val="128"/>
      </rPr>
      <t>Ongoing:</t>
    </r>
    <r>
      <rPr>
        <sz val="10"/>
        <rFont val="宋体"/>
        <charset val="128"/>
      </rPr>
      <t xml:space="preserve"> If you take 1 or more damage to </t>
    </r>
    <r>
      <rPr>
        <b/>
        <sz val="10"/>
        <rFont val="宋体"/>
        <charset val="128"/>
      </rPr>
      <t>your Life</t>
    </r>
    <r>
      <rPr>
        <sz val="10"/>
        <rFont val="宋体"/>
        <charset val="128"/>
      </rPr>
      <t xml:space="preserve">, move all Sakura tokens on this card to </t>
    </r>
    <r>
      <rPr>
        <b/>
        <sz val="10"/>
        <rFont val="宋体"/>
        <charset val="128"/>
      </rPr>
      <t>Shadow</t>
    </r>
    <r>
      <rPr>
        <sz val="10"/>
        <rFont val="宋体"/>
        <charset val="128"/>
      </rPr>
      <t xml:space="preserve">, then turn this card face-down. </t>
    </r>
    <r>
      <rPr>
        <i/>
        <sz val="10"/>
        <rFont val="宋体"/>
        <charset val="128"/>
      </rPr>
      <t xml:space="preserve">(Do not resolve its </t>
    </r>
    <r>
      <rPr>
        <b/>
        <i/>
        <sz val="10"/>
        <rFont val="宋体"/>
        <charset val="128"/>
      </rPr>
      <t>Disenchant</t>
    </r>
    <r>
      <rPr>
        <i/>
        <sz val="10"/>
        <rFont val="宋体"/>
        <charset val="128"/>
      </rPr>
      <t xml:space="preserve"> effect.)
</t>
    </r>
    <r>
      <rPr>
        <b/>
        <sz val="10"/>
        <rFont val="宋体"/>
        <charset val="128"/>
      </rPr>
      <t>Disenchant:</t>
    </r>
    <r>
      <rPr>
        <sz val="10"/>
        <rFont val="宋体"/>
        <charset val="128"/>
      </rPr>
      <t xml:space="preserve"> If all your other Special cards are Devoted, you win the game.</t>
    </r>
  </si>
  <si>
    <t>09-chikage-o-p-1</t>
  </si>
  <si>
    <t>麻痺毒</t>
  </si>
  <si>
    <t>まひどく</t>
  </si>
  <si>
    <t>麻痹毒</t>
  </si>
  <si>
    <t>Numbing Agent</t>
  </si>
  <si>
    <t>追加札</t>
  </si>
  <si>
    <t>毒（このカードは伏せ札にできない） 
【常時】このターン中にあなたが基本動作を行ったならば、このカードは使用できない。 
このカードを相手の毒袋に戻す。その後、このフェイズを終了する。</t>
  </si>
  <si>
    <t>【常时】如果本回合中你执行过基本动作，那么不能使用此牌。
此牌使用后返回对手的毒袋。当前阶段立即结束。</t>
  </si>
  <si>
    <r>
      <rPr>
        <b/>
        <i/>
        <sz val="10"/>
        <rFont val="宋体"/>
        <charset val="128"/>
      </rPr>
      <t xml:space="preserve">Poison
</t>
    </r>
    <r>
      <rPr>
        <b/>
        <sz val="10"/>
        <rFont val="宋体"/>
        <charset val="128"/>
      </rPr>
      <t>Forced:</t>
    </r>
    <r>
      <rPr>
        <sz val="10"/>
        <rFont val="宋体"/>
        <charset val="128"/>
      </rPr>
      <t xml:space="preserve"> You cannot play this card if you have performed any basic actions this turn.
Return this card to its pouch. End the current phase.</t>
    </r>
  </si>
  <si>
    <t>09-chikage-o-p-2</t>
  </si>
  <si>
    <t>幻覚毒</t>
  </si>
  <si>
    <t>げんかくどく</t>
  </si>
  <si>
    <t>幻觉毒</t>
  </si>
  <si>
    <t>Hallucinogen</t>
  </si>
  <si>
    <t>毒（このカードは伏せ札にできない） 
このカードを相手の毒袋に戻す。 
自フレア→ダスト：2</t>
  </si>
  <si>
    <t>此牌使用后返回对手的毒袋。 自气（2）→虚</t>
  </si>
  <si>
    <r>
      <rPr>
        <b/>
        <i/>
        <sz val="10"/>
        <rFont val="宋体"/>
        <charset val="128"/>
      </rPr>
      <t xml:space="preserve">Poison
</t>
    </r>
    <r>
      <rPr>
        <sz val="10"/>
        <rFont val="宋体"/>
        <charset val="128"/>
      </rPr>
      <t xml:space="preserve">
Return this card to its pouch.
</t>
    </r>
    <r>
      <rPr>
        <b/>
        <sz val="10"/>
        <rFont val="宋体"/>
        <charset val="128"/>
      </rPr>
      <t>Your Flare (2)→ Shadow</t>
    </r>
  </si>
  <si>
    <t>09-chikage-o-p-3</t>
  </si>
  <si>
    <t>弛緩毒</t>
  </si>
  <si>
    <t>しかんどく</t>
  </si>
  <si>
    <t>迟缓毒</t>
  </si>
  <si>
    <t>Muscle Relaxant</t>
  </si>
  <si>
    <t>毒（このカードは伏せ札にできない） 
【展開中】あなたは《攻撃》カードを使用できない。 
【破棄時】このカードを相手の毒袋に戻す。</t>
  </si>
  <si>
    <t>【展开中】你不能使用《攻击》卡。 
【破弃时】返回对手的毒袋。</t>
  </si>
  <si>
    <r>
      <rPr>
        <b/>
        <i/>
        <sz val="10"/>
        <rFont val="宋体"/>
        <charset val="128"/>
      </rPr>
      <t xml:space="preserve">Poison
</t>
    </r>
    <r>
      <rPr>
        <b/>
        <sz val="10"/>
        <rFont val="宋体"/>
        <charset val="128"/>
      </rPr>
      <t>Ongoing:</t>
    </r>
    <r>
      <rPr>
        <sz val="10"/>
        <rFont val="宋体"/>
        <charset val="128"/>
      </rPr>
      <t xml:space="preserve"> You cannot play Attack cards.
</t>
    </r>
    <r>
      <rPr>
        <b/>
        <sz val="10"/>
        <rFont val="宋体"/>
        <charset val="128"/>
      </rPr>
      <t>Disenchant:</t>
    </r>
    <r>
      <rPr>
        <sz val="10"/>
        <rFont val="宋体"/>
        <charset val="128"/>
      </rPr>
      <t xml:space="preserve"> Return this card to its pouch.</t>
    </r>
  </si>
  <si>
    <t>09-chikage-o-p-4</t>
  </si>
  <si>
    <t>滅灯毒</t>
  </si>
  <si>
    <t>ほろびどく</t>
  </si>
  <si>
    <t>灭灯毒</t>
  </si>
  <si>
    <t>Fading Light Toxin</t>
  </si>
  <si>
    <t>毒（このカードは伏せ札にできない） 
自オーラ→ダスト：3</t>
  </si>
  <si>
    <t>自装（3）→虚</t>
  </si>
  <si>
    <r>
      <rPr>
        <b/>
        <i/>
        <sz val="10"/>
        <rFont val="宋体"/>
        <charset val="128"/>
      </rPr>
      <t xml:space="preserve">Poison
</t>
    </r>
    <r>
      <rPr>
        <sz val="10"/>
        <rFont val="宋体"/>
        <charset val="128"/>
      </rPr>
      <t xml:space="preserve">
</t>
    </r>
    <r>
      <rPr>
        <b/>
        <sz val="10"/>
        <rFont val="宋体"/>
        <charset val="128"/>
      </rPr>
      <t>Your Aura (3)→ Shadow</t>
    </r>
  </si>
  <si>
    <t>10-kururu-o-n-1</t>
  </si>
  <si>
    <t>kururu</t>
  </si>
  <si>
    <t>えれきてる</t>
  </si>
  <si>
    <t>电击</t>
  </si>
  <si>
    <t>Elekiter</t>
  </si>
  <si>
    <t xml:space="preserve">----
&lt;行行行対対&gt; 相手のライフに1ダメージを与える。 </t>
  </si>
  <si>
    <r>
      <rPr>
        <sz val="11"/>
        <color rgb="FFFF0000"/>
        <rFont val="宋体"/>
        <charset val="128"/>
      </rPr>
      <t>机巧：蓝蓝蓝紫紫</t>
    </r>
    <r>
      <rPr>
        <sz val="11"/>
        <color theme="1"/>
        <rFont val="宋体"/>
        <charset val="128"/>
      </rPr>
      <t xml:space="preserve"> </t>
    </r>
    <r>
      <rPr>
        <sz val="11"/>
        <color rgb="FFFF0000"/>
        <rFont val="宋体"/>
        <charset val="128"/>
      </rPr>
      <t>对敌命造成1点伤害</t>
    </r>
  </si>
  <si>
    <r>
      <rPr>
        <b/>
        <i/>
        <sz val="10"/>
        <rFont val="宋体"/>
        <charset val="128"/>
      </rPr>
      <t>Mechanism</t>
    </r>
    <r>
      <rPr>
        <sz val="10"/>
        <rFont val="宋体"/>
        <charset val="128"/>
      </rPr>
      <t xml:space="preserve"> </t>
    </r>
    <r>
      <rPr>
        <b/>
        <i/>
        <sz val="10"/>
        <rFont val="宋体"/>
        <charset val="128"/>
      </rPr>
      <t>(ACT ACT ACT REA REA)</t>
    </r>
    <r>
      <rPr>
        <sz val="10"/>
        <rFont val="宋体"/>
        <charset val="128"/>
      </rPr>
      <t xml:space="preserve"> - Deal 1 damage to your </t>
    </r>
    <r>
      <rPr>
        <b/>
        <sz val="10"/>
        <rFont val="宋体"/>
        <charset val="128"/>
      </rPr>
      <t>opponent's Life</t>
    </r>
    <r>
      <rPr>
        <sz val="10"/>
        <rFont val="宋体"/>
        <charset val="128"/>
      </rPr>
      <t>.</t>
    </r>
  </si>
  <si>
    <t>10-kururu-o-n-2</t>
  </si>
  <si>
    <t>あくせらー</t>
  </si>
  <si>
    <t>加速</t>
  </si>
  <si>
    <t>Acceler</t>
  </si>
  <si>
    <t xml:space="preserve">----
&lt;行行付&gt; あなたの手札から《全力》カードを1枚選び、そのカードを使用してもよい。 
(フェイズは終了しない) </t>
  </si>
  <si>
    <r>
      <t>机巧：蓝蓝绿</t>
    </r>
    <r>
      <rPr>
        <sz val="11"/>
        <color theme="1"/>
        <rFont val="宋体"/>
        <charset val="128"/>
      </rPr>
      <t xml:space="preserve"> </t>
    </r>
    <r>
      <rPr>
        <sz val="11"/>
        <color theme="1"/>
        <rFont val="ＭＳ Ｐゴシック"/>
        <family val="3"/>
        <charset val="128"/>
        <scheme val="minor"/>
      </rPr>
      <t>你可以</t>
    </r>
    <r>
      <rPr>
        <sz val="11"/>
        <color rgb="FFFF0000"/>
        <rFont val="宋体"/>
        <charset val="128"/>
      </rPr>
      <t>从你的手牌中选择并使用一张《全力》牌（本阶段不会因此而结束）</t>
    </r>
  </si>
  <si>
    <r>
      <rPr>
        <b/>
        <i/>
        <sz val="10"/>
        <rFont val="宋体"/>
        <charset val="128"/>
      </rPr>
      <t>Mechanism</t>
    </r>
    <r>
      <rPr>
        <sz val="10"/>
        <rFont val="宋体"/>
        <charset val="128"/>
      </rPr>
      <t xml:space="preserve"> </t>
    </r>
    <r>
      <rPr>
        <b/>
        <i/>
        <sz val="10"/>
        <rFont val="宋体"/>
        <charset val="128"/>
      </rPr>
      <t>(ENH ACT ACT)</t>
    </r>
    <r>
      <rPr>
        <sz val="10"/>
        <rFont val="宋体"/>
        <charset val="128"/>
      </rPr>
      <t xml:space="preserve"> - You may choose a Throughout card in your hand and play it.</t>
    </r>
  </si>
  <si>
    <t>10-kururu-o-n-3</t>
  </si>
  <si>
    <t>くるるーん</t>
  </si>
  <si>
    <t>枢噜噜</t>
  </si>
  <si>
    <t>Kururu~n</t>
  </si>
  <si>
    <t>【常時】このカードは対応でしか使用できない。 
以下から2つまでを選び、任意の順に行う。 
(同じものを2回選ぶことはできない)
・カードを1枚引く。
・伏せ札1枚を山札の底に置く。
・相手は手札を1枚捨て札にする。</t>
  </si>
  <si>
    <t>【常时】 非对应情况不能使用此卡。
选择至多两项，以任意顺序进行（不能选择同一项2次）：
抽1张牌。
将一张盖牌置于牌堆底。
对手选择一张手牌丢弃。</t>
  </si>
  <si>
    <r>
      <t>Forced:</t>
    </r>
    <r>
      <rPr>
        <sz val="10"/>
        <rFont val="宋体"/>
        <charset val="128"/>
      </rPr>
      <t xml:space="preserve"> This card cannot be played except as a Reaction to an attack.
Choose up to two. You may choose the same option more than once:
</t>
    </r>
    <r>
      <rPr>
        <sz val="10"/>
        <rFont val="MS Gothic"/>
        <family val="3"/>
      </rPr>
      <t>・</t>
    </r>
    <r>
      <rPr>
        <sz val="10"/>
        <rFont val="宋体"/>
        <charset val="128"/>
      </rPr>
      <t xml:space="preserve">Draw a card.
</t>
    </r>
    <r>
      <rPr>
        <sz val="10"/>
        <rFont val="MS Gothic"/>
        <family val="3"/>
      </rPr>
      <t>・</t>
    </r>
    <r>
      <rPr>
        <sz val="10"/>
        <rFont val="宋体"/>
        <charset val="128"/>
      </rPr>
      <t xml:space="preserve">Put a card from your discard pile to the bottom of your deck.
</t>
    </r>
    <r>
      <rPr>
        <sz val="10"/>
        <rFont val="MS Gothic"/>
        <family val="3"/>
      </rPr>
      <t>・</t>
    </r>
    <r>
      <rPr>
        <sz val="10"/>
        <rFont val="宋体"/>
        <charset val="128"/>
      </rPr>
      <t>Your opponent puts a card from their hand into their played pile.</t>
    </r>
  </si>
  <si>
    <t>10-kururu-o-n-4</t>
  </si>
  <si>
    <t>とるねーど</t>
  </si>
  <si>
    <t>龙卷风</t>
  </si>
  <si>
    <t>Tornaydo</t>
  </si>
  <si>
    <t>----
&lt;攻攻&gt; 相手のオーラに5ダメージを与える。 
----
&lt;付付&gt; 相手のライフに1ダメージを与える。</t>
  </si>
  <si>
    <r>
      <rPr>
        <sz val="11"/>
        <color rgb="FFFF0000"/>
        <rFont val="宋体"/>
        <charset val="128"/>
      </rPr>
      <t>机巧：红红</t>
    </r>
    <r>
      <rPr>
        <sz val="11"/>
        <color theme="1"/>
        <rFont val="宋体"/>
        <charset val="128"/>
      </rPr>
      <t xml:space="preserve"> </t>
    </r>
    <r>
      <rPr>
        <sz val="11"/>
        <color rgb="FFFF0000"/>
        <rFont val="宋体"/>
        <charset val="128"/>
      </rPr>
      <t>对敌装造成5点伤害 
机巧：绿绿 对敌命造成1点伤害</t>
    </r>
  </si>
  <si>
    <r>
      <t>Mechanism</t>
    </r>
    <r>
      <rPr>
        <sz val="10"/>
        <rFont val="宋体"/>
        <charset val="128"/>
      </rPr>
      <t xml:space="preserve"> </t>
    </r>
    <r>
      <rPr>
        <b/>
        <i/>
        <sz val="10"/>
        <rFont val="宋体"/>
        <charset val="128"/>
      </rPr>
      <t>(ATK ATK)</t>
    </r>
    <r>
      <rPr>
        <sz val="10"/>
        <rFont val="宋体"/>
        <charset val="128"/>
      </rPr>
      <t xml:space="preserve"> - Deal 5 damage to your </t>
    </r>
    <r>
      <rPr>
        <b/>
        <sz val="10"/>
        <rFont val="宋体"/>
        <charset val="128"/>
      </rPr>
      <t>opponent's Aura</t>
    </r>
    <r>
      <rPr>
        <sz val="10"/>
        <rFont val="宋体"/>
        <charset val="128"/>
      </rPr>
      <t xml:space="preserve">.
----------
</t>
    </r>
    <r>
      <rPr>
        <b/>
        <i/>
        <sz val="10"/>
        <rFont val="宋体"/>
        <charset val="128"/>
      </rPr>
      <t>Mechanism (ENH ENH)</t>
    </r>
    <r>
      <rPr>
        <sz val="10"/>
        <rFont val="宋体"/>
        <charset val="128"/>
      </rPr>
      <t xml:space="preserve"> - Deal 1 damage to your </t>
    </r>
    <r>
      <rPr>
        <b/>
        <sz val="10"/>
        <rFont val="宋体"/>
        <charset val="128"/>
      </rPr>
      <t>opponent's Life</t>
    </r>
    <r>
      <rPr>
        <sz val="10"/>
        <rFont val="宋体"/>
        <charset val="128"/>
      </rPr>
      <t>.</t>
    </r>
  </si>
  <si>
    <t>10-kururu-o-n-5</t>
  </si>
  <si>
    <t>りげいなー</t>
  </si>
  <si>
    <t>回嗖利用</t>
  </si>
  <si>
    <t>Regainah</t>
  </si>
  <si>
    <t>----
&lt;攻対&gt; あなたの使用済の切札を1枚選んでもよい。そのカードを消費を支払わずに使用する。(《全力》カードでもよい) 
----
あなたの集中力は0になる。</t>
  </si>
  <si>
    <r>
      <rPr>
        <sz val="11"/>
        <color rgb="FFFF0000"/>
        <rFont val="宋体"/>
        <charset val="128"/>
      </rPr>
      <t xml:space="preserve">机巧：红紫 你可以选择一张你的使用过的王牌，然后不需任何费用地使用它。（全力也可选） 
</t>
    </r>
    <r>
      <rPr>
        <sz val="11"/>
        <color theme="1"/>
        <rFont val="宋体"/>
        <charset val="128"/>
      </rPr>
      <t>然后，</t>
    </r>
    <r>
      <rPr>
        <sz val="11"/>
        <rFont val="宋体"/>
        <charset val="128"/>
      </rPr>
      <t>你的集中力变为0</t>
    </r>
    <r>
      <rPr>
        <sz val="11"/>
        <rFont val="ＭＳ Ｐゴシック"/>
        <family val="3"/>
        <charset val="128"/>
        <scheme val="minor"/>
      </rPr>
      <t>。</t>
    </r>
  </si>
  <si>
    <r>
      <t>Mechanism</t>
    </r>
    <r>
      <rPr>
        <sz val="10"/>
        <rFont val="宋体"/>
        <charset val="128"/>
      </rPr>
      <t xml:space="preserve"> </t>
    </r>
    <r>
      <rPr>
        <b/>
        <i/>
        <sz val="10"/>
        <rFont val="宋体"/>
        <charset val="128"/>
      </rPr>
      <t>(ATK REA)</t>
    </r>
    <r>
      <rPr>
        <sz val="10"/>
        <rFont val="宋体"/>
        <charset val="128"/>
      </rPr>
      <t xml:space="preserve"> - You may choose one of your Devoted Special cards. Play that card without paying its cost.
----------
Your Vigor becomes 0.</t>
    </r>
  </si>
  <si>
    <t>10-kururu-o-n-6</t>
  </si>
  <si>
    <t>もじゅるー</t>
  </si>
  <si>
    <t>模组</t>
  </si>
  <si>
    <t>Mozule</t>
  </si>
  <si>
    <t>【展开中】当你使用完行动卡时，可以执行一次基础行动。</t>
  </si>
  <si>
    <r>
      <rPr>
        <b/>
        <sz val="10"/>
        <rFont val="宋体"/>
        <charset val="128"/>
      </rPr>
      <t>Ongoing:</t>
    </r>
    <r>
      <rPr>
        <sz val="10"/>
        <rFont val="宋体"/>
        <charset val="128"/>
      </rPr>
      <t xml:space="preserve"> Whenever you play an Action card, you may perform a basic action after it resolves.</t>
    </r>
  </si>
  <si>
    <t>10-kururu-o-n-7</t>
  </si>
  <si>
    <t>りふれくた</t>
  </si>
  <si>
    <t>反射</t>
  </si>
  <si>
    <t>Reflecta</t>
  </si>
  <si>
    <t xml:space="preserve">----
&lt;攻対&gt; 【展開時】このカードの上に桜花結晶を4個ダストから置く。 
----
【展開中】各ターンにおける相手の2回目の《攻撃》は打ち消される。
</t>
  </si>
  <si>
    <r>
      <t xml:space="preserve">机巧：红紫 从虚中拿取4个樱花结晶指示物放在这张卡上面。
</t>
    </r>
    <r>
      <rPr>
        <sz val="11"/>
        <rFont val="宋体"/>
        <charset val="128"/>
      </rPr>
      <t>【展开中】 无效每回合中对手的第二次攻击。</t>
    </r>
  </si>
  <si>
    <r>
      <t>Mechanism (ATK REA)</t>
    </r>
    <r>
      <rPr>
        <sz val="10"/>
        <rFont val="宋体"/>
        <charset val="128"/>
      </rPr>
      <t xml:space="preserve"> - </t>
    </r>
    <r>
      <rPr>
        <b/>
        <sz val="10"/>
        <rFont val="宋体"/>
        <charset val="128"/>
      </rPr>
      <t>Initialize:</t>
    </r>
    <r>
      <rPr>
        <sz val="10"/>
        <rFont val="宋体"/>
        <charset val="128"/>
      </rPr>
      <t xml:space="preserve"> Move 4 Sakura tokens from </t>
    </r>
    <r>
      <rPr>
        <b/>
        <sz val="10"/>
        <rFont val="宋体"/>
        <charset val="128"/>
      </rPr>
      <t>Shadow</t>
    </r>
    <r>
      <rPr>
        <sz val="10"/>
        <rFont val="宋体"/>
        <charset val="128"/>
      </rPr>
      <t xml:space="preserve"> to this card.
----------
</t>
    </r>
    <r>
      <rPr>
        <b/>
        <sz val="10"/>
        <rFont val="宋体"/>
        <charset val="128"/>
      </rPr>
      <t>Ongoing:</t>
    </r>
    <r>
      <rPr>
        <sz val="10"/>
        <rFont val="宋体"/>
        <charset val="128"/>
      </rPr>
      <t xml:space="preserve"> Your opponent's second attack each turn is automatically cancelled.</t>
    </r>
  </si>
  <si>
    <t>10-kururu-o-s-1</t>
  </si>
  <si>
    <t>どれーんでびる</t>
  </si>
  <si>
    <t>魔能吸收</t>
  </si>
  <si>
    <t>Drain Devil</t>
  </si>
  <si>
    <t>相オーラ→自オーラ：1 
【使用済】あなたの使用済の切札が未使用に戻った時、このカードを消費を支払わずに使用してもよい。</t>
  </si>
  <si>
    <t>敌装（1）→自装 
【使用后】当你使用过的王牌翻回未使用时，你可以使用这张牌，并且不需要支付费用。</t>
  </si>
  <si>
    <r>
      <t>Opponent's Aura (1)→ Your Aura
Devoted:</t>
    </r>
    <r>
      <rPr>
        <sz val="10"/>
        <rFont val="宋体"/>
        <charset val="128"/>
      </rPr>
      <t xml:space="preserve"> Whenever one of your Devoted Special cards is turned face-down, you may play this card without paying its cost.</t>
    </r>
  </si>
  <si>
    <t>10-kururu-o-s-2</t>
  </si>
  <si>
    <t>びっぐごーれむ</t>
  </si>
  <si>
    <t>大古雷姆</t>
  </si>
  <si>
    <t>Big Golem</t>
  </si>
  <si>
    <t xml:space="preserve">----
&lt;対全全&gt; 【使用済】あなたの終了フェイズに相手のライフに1ダメージを与えてもよい。そうした場合、山札を再構成する。 
----
【使用済】あなたが《全力》カードを使用した時、その解決後に基本動作を1回行ってもよい。
</t>
  </si>
  <si>
    <r>
      <t xml:space="preserve">机巧：黄黄紫 【使用后】当你回合结束时，你可以对敌命造成1点伤害。
</t>
    </r>
    <r>
      <rPr>
        <sz val="11"/>
        <color rgb="FFFF0000"/>
        <rFont val="ＭＳ Ｐゴシック"/>
        <family val="3"/>
        <charset val="128"/>
        <scheme val="minor"/>
      </rPr>
      <t>然后</t>
    </r>
    <r>
      <rPr>
        <sz val="11"/>
        <color rgb="FFFF0000"/>
        <rFont val="宋体"/>
        <charset val="128"/>
      </rPr>
      <t xml:space="preserve">牌库重置。（不受到伤害）
</t>
    </r>
    <r>
      <rPr>
        <sz val="11"/>
        <rFont val="宋体"/>
        <charset val="128"/>
      </rPr>
      <t>【使用后】当你使用全力牌后，可以进行一次基本动作。</t>
    </r>
  </si>
  <si>
    <r>
      <t>Mechanism (REA THR THR)</t>
    </r>
    <r>
      <rPr>
        <sz val="10"/>
        <rFont val="宋体"/>
        <charset val="128"/>
      </rPr>
      <t xml:space="preserve"> - </t>
    </r>
    <r>
      <rPr>
        <b/>
        <sz val="10"/>
        <rFont val="宋体"/>
        <charset val="128"/>
      </rPr>
      <t>Devoted:</t>
    </r>
    <r>
      <rPr>
        <sz val="10"/>
        <rFont val="宋体"/>
        <charset val="128"/>
      </rPr>
      <t xml:space="preserve"> At the end of your turn, you may deal 1 damage to your </t>
    </r>
    <r>
      <rPr>
        <b/>
        <sz val="10"/>
        <rFont val="宋体"/>
        <charset val="128"/>
      </rPr>
      <t>opponent's Life</t>
    </r>
    <r>
      <rPr>
        <sz val="10"/>
        <rFont val="宋体"/>
        <charset val="128"/>
      </rPr>
      <t xml:space="preserve">. If you do, reshuffle your deck.
----------
</t>
    </r>
    <r>
      <rPr>
        <b/>
        <sz val="10"/>
        <rFont val="宋体"/>
        <charset val="128"/>
      </rPr>
      <t>Devoted:</t>
    </r>
    <r>
      <rPr>
        <sz val="10"/>
        <rFont val="宋体"/>
        <charset val="128"/>
      </rPr>
      <t xml:space="preserve"> Whenever you play a Throughout card, you may perform a basic action after it resolves.</t>
    </r>
  </si>
  <si>
    <t>10-kururu-o-s-3</t>
  </si>
  <si>
    <t>いんだすとりあ</t>
  </si>
  <si>
    <t>齿轮复制术</t>
  </si>
  <si>
    <t>Industria</t>
  </si>
  <si>
    <t>このカードにカードが封印されていないならば、あなたの手札から《付与》でないカードを1枚選び、そのカードをこのカードの下に表向きで封印してもよい。 
あなたの追加札から「でゅーぷりぎあ」を山札の底に1枚置く(最大で合計3枚)。 
----
【即再起】あなたが山札を再構成する(再構成の後に未使用に戻る)。</t>
  </si>
  <si>
    <t>如果此牌下面没有封印牌，那么选择一张你手牌中的一张非付与牌正面朝上封印于此牌底。
之后，将一张齿轮追加牌复制置于牌堆底。（最多3张）
【即再起】重铸牌库</t>
  </si>
  <si>
    <r>
      <t xml:space="preserve">If no card is sealed under this card, you may choose a non-Enhancement card in your hand and seal it under this card, face-up.
Put one of your set aside "Dupligear" on the bottom of your deck.
</t>
    </r>
    <r>
      <rPr>
        <b/>
        <sz val="10"/>
        <rFont val="宋体"/>
        <charset val="128"/>
      </rPr>
      <t>Immediate Resurgence:</t>
    </r>
    <r>
      <rPr>
        <sz val="10"/>
        <rFont val="宋体"/>
        <charset val="128"/>
      </rPr>
      <t xml:space="preserve"> You reshuffle your deck.</t>
    </r>
  </si>
  <si>
    <t>10-kururu-o-s-4</t>
  </si>
  <si>
    <t>かんしょうそうち　くるるしき</t>
  </si>
  <si>
    <t>神涉装置：枢式</t>
  </si>
  <si>
    <t>Godly Intervention Simulator: Kururu-Type</t>
  </si>
  <si>
    <t>----
&lt;攻攻行行行付付&gt; 相手の切札を見て、その中から1枚選び、それを使用済にしてもよい。
----
相手の使用済の切札1枚を選んでもよい。そのカードを消費を支払わずに使用する(《全力》カードでもよい)。その後、このカードを取り除く。</t>
  </si>
  <si>
    <r>
      <t xml:space="preserve">机巧：红红蓝蓝蓝绿绿 查看敌人的王牌，从中选择1张，将其变为使用后状态。 </t>
    </r>
    <r>
      <rPr>
        <sz val="11"/>
        <rFont val="宋体"/>
        <charset val="128"/>
      </rPr>
      <t xml:space="preserve">
你可以选择并免费使用一张敌人已经使用过的王牌。（包括全力）那之后，将这张牌移出游戏。（效果不再生效）</t>
    </r>
  </si>
  <si>
    <r>
      <t>Mechanism (ATK ATK ACT ACT ACT ENH ENH)</t>
    </r>
    <r>
      <rPr>
        <sz val="10"/>
        <rFont val="宋体"/>
        <charset val="128"/>
      </rPr>
      <t xml:space="preserve"> - Look at your opponent's Special cards. You may choose one. That card becomes Devoted.
----------
You may choose one of your oppponent's Devoted Special cards. Play that card without paying its cost. Remove this card from the game.</t>
    </r>
  </si>
  <si>
    <t>10-kururu-o-s-3-ex1</t>
  </si>
  <si>
    <t>でゅーぷりぎあ</t>
  </si>
  <si>
    <t>复制品</t>
  </si>
  <si>
    <t>Dupligear</t>
  </si>
  <si>
    <t>不定</t>
  </si>
  <si>
    <t>(カードタイプが不定のカードは使用できない) 
【常時】このカードはあなたの「いんだすとりあ」に封印されたカードの複製となる。但し、名前は変更されない。 
(「いんだすとりあ」が未使用なら複製とならないので、使用できない)</t>
  </si>
  <si>
    <t>【常时】此牌是封印在齿轮复制术下的衍生牌。当它未使用时，此牌不可使用。
使用后，此卡变成被封印卡牌的同名卡，所有卡牌描述视为与原卡牌相同。</t>
  </si>
  <si>
    <r>
      <t>Forced:</t>
    </r>
    <r>
      <rPr>
        <sz val="10"/>
        <rFont val="宋体"/>
        <charset val="128"/>
      </rPr>
      <t xml:space="preserve"> This card is a copy of the card sealed under your "Industria", except its name is still "Dupligear".
</t>
    </r>
    <r>
      <rPr>
        <i/>
        <sz val="10"/>
        <rFont val="宋体"/>
        <charset val="128"/>
      </rPr>
      <t>(If your "Industria" is face-down, this does not copy anything and cannot be played.)</t>
    </r>
  </si>
  <si>
    <t>11-thallya-o-n-1</t>
  </si>
  <si>
    <t>thallya</t>
  </si>
  <si>
    <t>Burning Steam</t>
  </si>
  <si>
    <t>バーニングスチーム</t>
  </si>
  <si>
    <t>【攻撃後】騎動を行う。</t>
  </si>
  <si>
    <t xml:space="preserve">【攻击后】骑动 </t>
  </si>
  <si>
    <r>
      <rPr>
        <b/>
        <sz val="10"/>
        <rFont val="宋体"/>
        <charset val="128"/>
      </rPr>
      <t>After Attack:</t>
    </r>
    <r>
      <rPr>
        <sz val="10"/>
        <rFont val="宋体"/>
        <charset val="128"/>
      </rPr>
      <t xml:space="preserve"> Maneuver.</t>
    </r>
  </si>
  <si>
    <t>11-thallya-o-n-2</t>
  </si>
  <si>
    <t>Waving Edge</t>
  </si>
  <si>
    <t>ウェービングエッジ</t>
  </si>
  <si>
    <t>燃焼 
【攻撃後】騎動を行う。</t>
  </si>
  <si>
    <r>
      <t xml:space="preserve"> </t>
    </r>
    <r>
      <rPr>
        <sz val="11"/>
        <color rgb="FFFF0000"/>
        <rFont val="宋体"/>
        <charset val="128"/>
      </rPr>
      <t>燃烧</t>
    </r>
    <r>
      <rPr>
        <sz val="11"/>
        <color rgb="FFFF0000"/>
        <rFont val="ＭＳ Ｐゴシック"/>
        <family val="3"/>
        <charset val="128"/>
        <scheme val="minor"/>
      </rPr>
      <t xml:space="preserve">
</t>
    </r>
    <r>
      <rPr>
        <sz val="11"/>
        <color theme="1"/>
        <rFont val="宋体"/>
        <charset val="128"/>
      </rPr>
      <t>【攻击后】骑动</t>
    </r>
  </si>
  <si>
    <r>
      <rPr>
        <b/>
        <i/>
        <sz val="10"/>
        <rFont val="宋体"/>
        <charset val="128"/>
      </rPr>
      <t xml:space="preserve">Combust
</t>
    </r>
    <r>
      <rPr>
        <b/>
        <sz val="10"/>
        <rFont val="宋体"/>
        <charset val="128"/>
      </rPr>
      <t xml:space="preserve">After Attack: </t>
    </r>
    <r>
      <rPr>
        <sz val="10"/>
        <rFont val="宋体"/>
        <charset val="128"/>
      </rPr>
      <t>Maneuver.</t>
    </r>
  </si>
  <si>
    <t>11-thallya-o-n-3</t>
  </si>
  <si>
    <t>Shield Charge</t>
  </si>
  <si>
    <t>シールドチャージ</t>
  </si>
  <si>
    <t>燃焼 
【常時】この《攻撃》のダメージにより移動する桜花結晶は、ダストやフレアでなく間合に動かす。</t>
  </si>
  <si>
    <r>
      <t xml:space="preserve"> </t>
    </r>
    <r>
      <rPr>
        <sz val="11"/>
        <color rgb="FFFF0000"/>
        <rFont val="宋体"/>
        <charset val="128"/>
      </rPr>
      <t>燃烧</t>
    </r>
    <r>
      <rPr>
        <sz val="11"/>
        <color rgb="FFFF0000"/>
        <rFont val="ＭＳ Ｐゴシック"/>
        <family val="3"/>
        <charset val="128"/>
        <scheme val="minor"/>
      </rPr>
      <t xml:space="preserve">
</t>
    </r>
    <r>
      <rPr>
        <sz val="11"/>
        <color theme="1"/>
        <rFont val="宋体"/>
        <charset val="128"/>
      </rPr>
      <t>【常时】因此牌的攻击造成伤害而移动樱花结晶时，将其移动至距。</t>
    </r>
  </si>
  <si>
    <r>
      <rPr>
        <b/>
        <i/>
        <sz val="10"/>
        <rFont val="宋体"/>
        <charset val="128"/>
      </rPr>
      <t xml:space="preserve">Combust
</t>
    </r>
    <r>
      <rPr>
        <b/>
        <sz val="10"/>
        <rFont val="宋体"/>
        <charset val="128"/>
      </rPr>
      <t>Forced:</t>
    </r>
    <r>
      <rPr>
        <sz val="10"/>
        <rFont val="宋体"/>
        <charset val="128"/>
      </rPr>
      <t xml:space="preserve"> Damage dealt by this attack moves Sakura tokens to </t>
    </r>
    <r>
      <rPr>
        <b/>
        <sz val="10"/>
        <rFont val="宋体"/>
        <charset val="128"/>
      </rPr>
      <t>Distance</t>
    </r>
    <r>
      <rPr>
        <sz val="10"/>
        <rFont val="宋体"/>
        <charset val="128"/>
      </rPr>
      <t xml:space="preserve"> instead of to </t>
    </r>
    <r>
      <rPr>
        <b/>
        <sz val="10"/>
        <rFont val="宋体"/>
        <charset val="128"/>
      </rPr>
      <t>Shadow</t>
    </r>
    <r>
      <rPr>
        <sz val="10"/>
        <rFont val="宋体"/>
        <charset val="128"/>
      </rPr>
      <t xml:space="preserve"> or to </t>
    </r>
    <r>
      <rPr>
        <b/>
        <sz val="10"/>
        <rFont val="宋体"/>
        <charset val="128"/>
      </rPr>
      <t>Flare</t>
    </r>
    <r>
      <rPr>
        <sz val="10"/>
        <rFont val="宋体"/>
        <charset val="128"/>
      </rPr>
      <t>.</t>
    </r>
  </si>
  <si>
    <t>11-thallya-o-n-4</t>
  </si>
  <si>
    <t>Steam Cannon</t>
  </si>
  <si>
    <t>スチームカノン</t>
  </si>
  <si>
    <t>2-8</t>
  </si>
  <si>
    <t>3/3</t>
  </si>
  <si>
    <t>燃焼</t>
  </si>
  <si>
    <t>燃烧</t>
  </si>
  <si>
    <t>Combust</t>
  </si>
  <si>
    <t>11-thallya-o-n-5</t>
  </si>
  <si>
    <t>Stunt</t>
  </si>
  <si>
    <t>スタント</t>
  </si>
  <si>
    <t>相手を畏縮させる。 
自オーラ→自フレア：2</t>
  </si>
  <si>
    <t>自装（2）→自气 
对手畏缩</t>
  </si>
  <si>
    <r>
      <rPr>
        <sz val="10"/>
        <rFont val="Arial"/>
        <family val="2"/>
      </rPr>
      <t xml:space="preserve">Flinch your opponent.
</t>
    </r>
    <r>
      <rPr>
        <b/>
        <sz val="10"/>
        <rFont val="宋体"/>
        <charset val="128"/>
      </rPr>
      <t>Your Aura (2)→ Your Flare</t>
    </r>
  </si>
  <si>
    <t>11-thallya-o-n-6</t>
  </si>
  <si>
    <t>Roaring</t>
  </si>
  <si>
    <t>ロアリング</t>
  </si>
  <si>
    <t>コストとして、あなたのマシンにある造花結晶を2つ燃焼済にしても良い。そうした場合、あなたは集中力を1得て、相手は集中力を1失い、相手を畏縮させる。 
コストとして、集中力を2支払ってもよい。そうした場合、あなたの燃焼済の造花結晶を3つ回復する。</t>
  </si>
  <si>
    <t>你可以燃烧两点造花结晶。若你这么做，则获得1点集中力，敌人失去1点集中力。对手畏缩。
你可以支付2点集中力。若你这么做，则回复3点造花结晶。
（这么描述的原因是，这卡可以空放，即不支付Cost，可以给枢妹子+1蓝指示物，而且因为不是抉择，所以可以两个都选）</t>
  </si>
  <si>
    <t>You may burn 2 Artificial Sakura tokens on your machine. If you do, gain 1 Vigor, your opponent loses 1 Vigor, and flinch your opponent.
You may spend 2 Vigor. If you do, recover 3 burned Artificial Sakura tokens.</t>
  </si>
  <si>
    <t>11-thallya-o-n-7</t>
  </si>
  <si>
    <t>Turbo Switch</t>
  </si>
  <si>
    <t>ターボスイッチ</t>
  </si>
  <si>
    <t>燃焼 
騎動を行う。</t>
  </si>
  <si>
    <r>
      <t xml:space="preserve">燃烧
</t>
    </r>
    <r>
      <rPr>
        <sz val="11"/>
        <color theme="1"/>
        <rFont val="宋体"/>
        <charset val="128"/>
      </rPr>
      <t>骑动</t>
    </r>
  </si>
  <si>
    <r>
      <rPr>
        <b/>
        <i/>
        <sz val="10"/>
        <rFont val="宋体"/>
        <charset val="128"/>
      </rPr>
      <t xml:space="preserve">Combust
</t>
    </r>
    <r>
      <rPr>
        <sz val="10"/>
        <rFont val="宋体"/>
        <charset val="128"/>
      </rPr>
      <t>Maneuver.</t>
    </r>
  </si>
  <si>
    <t>11-thallya-o-s-1</t>
  </si>
  <si>
    <t>Alpha-Edge</t>
  </si>
  <si>
    <t>アルファエッジ</t>
  </si>
  <si>
    <t>1,3,5,7</t>
  </si>
  <si>
    <t>【即再起】当你通过骑动使距离变化时</t>
  </si>
  <si>
    <r>
      <rPr>
        <b/>
        <sz val="10"/>
        <rFont val="宋体"/>
        <charset val="128"/>
      </rPr>
      <t>Immediate Resurgence:</t>
    </r>
    <r>
      <rPr>
        <sz val="10"/>
        <rFont val="宋体"/>
        <charset val="128"/>
      </rPr>
      <t xml:space="preserve"> Your Maneuver changes the </t>
    </r>
    <r>
      <rPr>
        <b/>
        <sz val="10"/>
        <rFont val="宋体"/>
        <charset val="128"/>
      </rPr>
      <t>Distance</t>
    </r>
    <r>
      <rPr>
        <sz val="10"/>
        <rFont val="宋体"/>
        <charset val="128"/>
      </rPr>
      <t>.</t>
    </r>
  </si>
  <si>
    <t>11-thallya-o-s-2</t>
  </si>
  <si>
    <t>Omega-Burst</t>
  </si>
  <si>
    <t>オメガバースト</t>
  </si>
  <si>
    <t>あなたの燃焼済の造花結晶を全て回復する。 
対応した、オーラへのダメージが「-」またはX以下の《攻撃》を打ち消す。Xはこのカードにより回復した造花結晶の個数に等しい。</t>
  </si>
  <si>
    <t>回复你所有燃烧过的造花结晶。取消对自装造成的“-”或小于等于X点伤害的攻击。
X等于因此效果而回复的造花结晶个数。</t>
  </si>
  <si>
    <r>
      <rPr>
        <sz val="10"/>
        <rFont val="Arial"/>
        <family val="2"/>
      </rPr>
      <t xml:space="preserve">Recover all your burned Artificial Sakura tokens.
Cancel the attack you played this as a Reaction to if its Damage to </t>
    </r>
    <r>
      <rPr>
        <b/>
        <sz val="10"/>
        <rFont val="宋体"/>
        <charset val="128"/>
      </rPr>
      <t>Aura</t>
    </r>
    <r>
      <rPr>
        <sz val="10"/>
        <rFont val="宋体"/>
        <charset val="128"/>
      </rPr>
      <t xml:space="preserve"> is "-", or if its Damage to </t>
    </r>
    <r>
      <rPr>
        <b/>
        <sz val="10"/>
        <rFont val="宋体"/>
        <charset val="128"/>
      </rPr>
      <t>Aura</t>
    </r>
    <r>
      <rPr>
        <sz val="10"/>
        <rFont val="宋体"/>
        <charset val="128"/>
      </rPr>
      <t xml:space="preserve"> is X or less. X is the number of Artificial Sakura tokens recovered by this card.</t>
    </r>
  </si>
  <si>
    <t>11-thallya-o-s-4</t>
  </si>
  <si>
    <t>ジュリアズ　ブラックボックス</t>
  </si>
  <si>
    <t>Julia's BlackBox</t>
  </si>
  <si>
    <t>あなたのマシンに造花結晶がないならば、あなたのマシンはTransFormし、あなたの燃焼済の造花結晶を2つ回復する。そうでない場合、このカードを未使用に戻す。</t>
  </si>
  <si>
    <t>当你造花结晶为0时，TRANSFORM。然后回复两点造花结晶。不满足条件的场合，将这张卡设置回未使用状态。</t>
  </si>
  <si>
    <r>
      <rPr>
        <sz val="10"/>
        <rFont val="Arial"/>
        <family val="2"/>
      </rPr>
      <t xml:space="preserve">If there are no Artificial Sakura tokens on your machine, </t>
    </r>
    <r>
      <rPr>
        <b/>
        <sz val="10"/>
        <rFont val="宋体"/>
        <charset val="128"/>
      </rPr>
      <t>TransForm</t>
    </r>
    <r>
      <rPr>
        <sz val="10"/>
        <rFont val="宋体"/>
        <charset val="128"/>
      </rPr>
      <t xml:space="preserve"> it and recover 2 burned Artificial Sakura tokens. Otherwise, turn this card face-down.</t>
    </r>
  </si>
  <si>
    <t>12-raira-o-n-1</t>
  </si>
  <si>
    <t>raira</t>
  </si>
  <si>
    <t>獣爪</t>
  </si>
  <si>
    <t>じゅうそう</t>
  </si>
  <si>
    <t>兽爪</t>
  </si>
  <si>
    <t>Bestial Claw</t>
  </si>
  <si>
    <t>12-raira-o-n-2</t>
  </si>
  <si>
    <t>風雷撃</t>
  </si>
  <si>
    <t>ふうらいげき</t>
  </si>
  <si>
    <t>风雷击</t>
  </si>
  <si>
    <t>Wind and Thunder</t>
  </si>
  <si>
    <t>X/2</t>
  </si>
  <si>
    <t>【常時】Xは風神ゲージと雷神ゲージのうち、小さい方の値である。</t>
  </si>
  <si>
    <t>【常时】X等于风神槽或者雷神槽中，数值较小的那个值。</t>
  </si>
  <si>
    <r>
      <rPr>
        <b/>
        <sz val="10"/>
        <rFont val="Arial"/>
        <family val="2"/>
      </rPr>
      <t>Forced:</t>
    </r>
    <r>
      <rPr>
        <sz val="10"/>
        <rFont val="宋体"/>
        <charset val="128"/>
      </rPr>
      <t xml:space="preserve"> X is equal to the lower of your Wind and Thunder God gauges.</t>
    </r>
  </si>
  <si>
    <t>12-raira-o-n-3</t>
  </si>
  <si>
    <t>流転爪</t>
  </si>
  <si>
    <t>るてんそう</t>
  </si>
  <si>
    <t>流转爪</t>
  </si>
  <si>
    <t>Claw of Regrowth</t>
  </si>
  <si>
    <t>【攻撃後】あなたの捨て札にある《攻撃》カード1枚を選び、山札の一番上に置いてもよい。</t>
  </si>
  <si>
    <t>【攻击后】你可以选择一张你的弃牌堆里的攻击卡，将其置于牌堆顶。</t>
  </si>
  <si>
    <r>
      <rPr>
        <b/>
        <sz val="10"/>
        <rFont val="宋体"/>
        <charset val="128"/>
      </rPr>
      <t>After Attack:</t>
    </r>
    <r>
      <rPr>
        <sz val="10"/>
        <rFont val="宋体"/>
        <charset val="128"/>
      </rPr>
      <t xml:space="preserve"> You may put an Attack card from your played pile on top of your deck.</t>
    </r>
  </si>
  <si>
    <t>12-raira-o-n-4</t>
  </si>
  <si>
    <t>風走り</t>
  </si>
  <si>
    <t>かぜばしり</t>
  </si>
  <si>
    <t>疾风步</t>
  </si>
  <si>
    <t>Windrun</t>
  </si>
  <si>
    <t>現在の間合が3以上ならば、間合→ダスト：2</t>
  </si>
  <si>
    <t>如果当前的距离大于等于3，距（2）→虚</t>
  </si>
  <si>
    <r>
      <rPr>
        <sz val="10"/>
        <rFont val="Arial"/>
        <family val="2"/>
      </rPr>
      <t xml:space="preserve">If the current </t>
    </r>
    <r>
      <rPr>
        <b/>
        <sz val="10"/>
        <rFont val="宋体"/>
        <charset val="128"/>
      </rPr>
      <t>Distance</t>
    </r>
    <r>
      <rPr>
        <sz val="10"/>
        <rFont val="宋体"/>
        <charset val="128"/>
      </rPr>
      <t xml:space="preserve"> is 3 or more:
</t>
    </r>
    <r>
      <rPr>
        <b/>
        <sz val="10"/>
        <rFont val="宋体"/>
        <charset val="128"/>
      </rPr>
      <t>Distance (2)→ Shadow</t>
    </r>
  </si>
  <si>
    <t>12-raira-o-n-5</t>
  </si>
  <si>
    <t>風雷の知恵</t>
  </si>
  <si>
    <t>ふうらいのちえ</t>
  </si>
  <si>
    <t>风雷的知慧</t>
  </si>
  <si>
    <t>Wisdom of the Gods</t>
  </si>
  <si>
    <t>風神ゲージと雷神ゲージの合計が4以上ならば、あなたの捨て札にある他のメガミのカード1枚を選び、山札の一番上に置いてもよい。 
風神ゲージか雷神ゲージを1上げる。</t>
  </si>
  <si>
    <t>如果风神槽和雷神槽的合计数值在4以上、你可以选择你弃牌堆中其他女神的一张卡，将其置于牌堆顶。选择风神槽或雷神槽上升1</t>
  </si>
  <si>
    <t>If the total of your Wind and Thunder God gauges is 4 or more, you may put one of your other Megami's cards from your played pile on top of your deck.
Increase your Wind God or Thunder God gauge by 1.</t>
  </si>
  <si>
    <t>12-raira-o-n-6</t>
  </si>
  <si>
    <t>呼び声</t>
  </si>
  <si>
    <t>よびごえ</t>
  </si>
  <si>
    <t>召唤之声</t>
  </si>
  <si>
    <t>Roar</t>
  </si>
  <si>
    <t>相手を畏縮させ、以下から1つを選ぶ。
・風神ゲージと雷神ゲージを1ずつ上げる。
・手札を全て伏せ札にし、雷神ゲージを2倍にする。</t>
  </si>
  <si>
    <t>对手畏缩。选择以下1项：
风神槽和雷神槽各上升1
将手牌全部盖伏，雷神槽变成2倍。</t>
  </si>
  <si>
    <t>Flinch your opponent. Choose one:
・Increase your Wind and Thunder God gauges by 1 each.
・Discard your hand. Double your Thunder God gauge.</t>
  </si>
  <si>
    <t>12-raira-o-n-7</t>
  </si>
  <si>
    <t>空駆け</t>
  </si>
  <si>
    <t>そらかけ</t>
  </si>
  <si>
    <t>驭空术</t>
  </si>
  <si>
    <t>Pounce</t>
  </si>
  <si>
    <t>間合⇔ダスト：3</t>
  </si>
  <si>
    <t>距（3）⇔ 虚</t>
  </si>
  <si>
    <r>
      <t>Distance (3)</t>
    </r>
    <r>
      <rPr>
        <b/>
        <sz val="10"/>
        <rFont val="宋体"/>
        <charset val="128"/>
      </rPr>
      <t>⇔</t>
    </r>
    <r>
      <rPr>
        <b/>
        <sz val="10"/>
        <rFont val="Arial"/>
        <family val="2"/>
      </rPr>
      <t xml:space="preserve"> Shadow</t>
    </r>
  </si>
  <si>
    <t>12-raira-o-s-1</t>
  </si>
  <si>
    <t>雷螺風神爪</t>
  </si>
  <si>
    <t>らいらふうじんそう</t>
  </si>
  <si>
    <t>雷螺风神爪</t>
  </si>
  <si>
    <t>Stormcharged Claw</t>
  </si>
  <si>
    <t>【常時】あなたの雷神ゲージが4以上ならば、この《攻撃》は+1/+0となる。 
----
【再起】あなたの風神ゲージが4以上である。</t>
  </si>
  <si>
    <t>【常时】如果雷神槽在4以上，此攻击获得+1/+0 再起：风神槽在4以上</t>
  </si>
  <si>
    <r>
      <rPr>
        <b/>
        <sz val="10"/>
        <rFont val="宋体"/>
        <charset val="128"/>
      </rPr>
      <t>Forced:</t>
    </r>
    <r>
      <rPr>
        <sz val="10"/>
        <rFont val="宋体"/>
        <charset val="128"/>
      </rPr>
      <t xml:space="preserve"> This attack gains +1/+0 if your Thunder God gauge is 4 or more.
</t>
    </r>
    <r>
      <rPr>
        <b/>
        <sz val="10"/>
        <rFont val="宋体"/>
        <charset val="128"/>
      </rPr>
      <t>Resurgence:</t>
    </r>
    <r>
      <rPr>
        <sz val="10"/>
        <rFont val="宋体"/>
        <charset val="128"/>
      </rPr>
      <t xml:space="preserve"> Your Wind God gauge is 4 or more.</t>
    </r>
  </si>
  <si>
    <t>12-raira-o-s-2</t>
  </si>
  <si>
    <t>天雷召喚陣</t>
  </si>
  <si>
    <t>てんらいしょうかんじん</t>
  </si>
  <si>
    <t>天雷召唤阵</t>
  </si>
  <si>
    <t>Thundercall Ritual</t>
  </si>
  <si>
    <t>攻撃『適正距離0-10、1/1』をX回行う。Xは雷神ゲージの半分(切り上げ)に等しい。</t>
  </si>
  <si>
    <t>进行X次“攻击距离0-10 1/1”的攻击。 X等于雷神槽的一半（向上取整）</t>
  </si>
  <si>
    <r>
      <rPr>
        <sz val="10"/>
        <rFont val="Arial"/>
        <family val="2"/>
      </rPr>
      <t>You attack with "</t>
    </r>
    <r>
      <rPr>
        <b/>
        <sz val="10"/>
        <rFont val="宋体"/>
        <charset val="128"/>
      </rPr>
      <t>Range:</t>
    </r>
    <r>
      <rPr>
        <sz val="10"/>
        <rFont val="宋体"/>
        <charset val="128"/>
      </rPr>
      <t xml:space="preserve"> 0-10, </t>
    </r>
    <r>
      <rPr>
        <b/>
        <sz val="10"/>
        <rFont val="宋体"/>
        <charset val="128"/>
      </rPr>
      <t>Damage:</t>
    </r>
    <r>
      <rPr>
        <sz val="10"/>
        <rFont val="宋体"/>
        <charset val="128"/>
      </rPr>
      <t xml:space="preserve"> 1/1" X times, where X is equal to half your Thunder God gauge, rounded up.</t>
    </r>
  </si>
  <si>
    <t>12-raira-o-s-3</t>
  </si>
  <si>
    <t>風魔招来孔</t>
  </si>
  <si>
    <t>ふうましょうらいこう</t>
  </si>
  <si>
    <t>风魔招来孔</t>
  </si>
  <si>
    <t>Windbeast Invocation</t>
  </si>
  <si>
    <t>現在の風神ゲージに応じて、以下の切札を追加札から未使用で得る(条件を満たしたものは全て得る)。その後、このカードを取り除く。 
3以上……風魔旋風 
6以上……風魔纏廻 
10以上……風魔天狗道</t>
  </si>
  <si>
    <t>根据现在的风神槽的值，以未使用状态获得以下追加卡（满足条件的卡都可以获得），那之后，把这张卡移出游戏。
3以上……风魔旋风
6以上……风魔缠回
10以上……风魔天狗道</t>
  </si>
  <si>
    <r>
      <t xml:space="preserve">Based on your Wind God gauge, add your set aside "Windbeast" cards to your Special cards, face-down. Remove this card from the game.
3 or more: Windbeast Manifestation
6 or more: Windbeast Reincarnation
10 or more: Windbeast Perdition
</t>
    </r>
    <r>
      <rPr>
        <i/>
        <sz val="10"/>
        <rFont val="宋体"/>
        <charset val="128"/>
      </rPr>
      <t>(Add all cards you meet the requirement for.)</t>
    </r>
  </si>
  <si>
    <t>12-raira-o-s-4</t>
  </si>
  <si>
    <t>円環輪廻旋</t>
  </si>
  <si>
    <t>えんかんりんかいせん</t>
  </si>
  <si>
    <t>圆环轮回旋</t>
  </si>
  <si>
    <t>Death and Rebirth</t>
  </si>
  <si>
    <t>【展開中】あなたが《付与》でない通常札を使用した場合、それを捨て札にする代わりに山札の底に置く。</t>
  </si>
  <si>
    <t>你使用付与牌以外的通常卡后，作为代替将其置于牌堆底而不是弃牌堆。</t>
  </si>
  <si>
    <r>
      <rPr>
        <b/>
        <sz val="10"/>
        <rFont val="宋体"/>
        <charset val="128"/>
      </rPr>
      <t>Ongoing:</t>
    </r>
    <r>
      <rPr>
        <sz val="10"/>
        <rFont val="宋体"/>
        <charset val="128"/>
      </rPr>
      <t xml:space="preserve"> Whenever you play a non-Special, non-Enhancement card, put that card on the bottom of your deck instead of into your played pile after it resolves.</t>
    </r>
  </si>
  <si>
    <t>12-raira-o-s-3-ex1</t>
  </si>
  <si>
    <t>風魔旋風</t>
  </si>
  <si>
    <t>ふうませんぷう</t>
  </si>
  <si>
    <t>风魔旋风</t>
  </si>
  <si>
    <t>Windbeast Manifestation</t>
  </si>
  <si>
    <t>12-raira-o-s-3-ex2</t>
  </si>
  <si>
    <t>風魔纏廻</t>
  </si>
  <si>
    <t>ふうまてんかい</t>
  </si>
  <si>
    <t>风魔缠回</t>
  </si>
  <si>
    <t>Windbeast Reincarnation</t>
  </si>
  <si>
    <t>あなたの使用済の切札を1枚選び、それを未使用に戻す。 
【使用済】あなたの切札の消費は1少なくなる(0未満にはならない)。</t>
  </si>
  <si>
    <t>选择一张你的使用后的王牌，将其设置为未使用状态。【使用后】你的王牌的消费减少1（不会少于0）</t>
  </si>
  <si>
    <r>
      <rPr>
        <sz val="10"/>
        <rFont val="Arial"/>
        <family val="2"/>
      </rPr>
      <t xml:space="preserve">Turn one of your Devoted Special cards face-down.
</t>
    </r>
    <r>
      <rPr>
        <b/>
        <sz val="10"/>
        <rFont val="宋体"/>
        <charset val="128"/>
      </rPr>
      <t>Devoted:</t>
    </r>
    <r>
      <rPr>
        <sz val="10"/>
        <rFont val="宋体"/>
        <charset val="128"/>
      </rPr>
      <t xml:space="preserve"> Your Special cards cost 1 less </t>
    </r>
    <r>
      <rPr>
        <b/>
        <sz val="10"/>
        <rFont val="宋体"/>
        <charset val="128"/>
      </rPr>
      <t>Flare</t>
    </r>
    <r>
      <rPr>
        <sz val="10"/>
        <rFont val="宋体"/>
        <charset val="128"/>
      </rPr>
      <t xml:space="preserve"> </t>
    </r>
    <r>
      <rPr>
        <i/>
        <sz val="10"/>
        <rFont val="宋体"/>
        <charset val="128"/>
      </rPr>
      <t>(to a minimum of 0)</t>
    </r>
    <r>
      <rPr>
        <sz val="10"/>
        <rFont val="宋体"/>
        <charset val="128"/>
      </rPr>
      <t>.</t>
    </r>
  </si>
  <si>
    <t>12-raira-o-s-3-ex3</t>
  </si>
  <si>
    <t>風魔天狗道</t>
  </si>
  <si>
    <t>ふうまてんぐどう</t>
  </si>
  <si>
    <t>风魔天狗道</t>
  </si>
  <si>
    <t>Windbeast Perdition</t>
  </si>
  <si>
    <t>ダスト⇔間合：5 
あなたはこの効果で本来より少ない個数の桜花結晶を動かしてもよい。その後、このカードを取り除く。</t>
  </si>
  <si>
    <t>距(5)⇔ 虚
你可以移动比记述于这张卡上的樱花结晶少的任意个数的樱花结晶。
那之后，将这张卡移出游戏。</t>
  </si>
  <si>
    <r>
      <t>Distance (5)</t>
    </r>
    <r>
      <rPr>
        <b/>
        <sz val="10"/>
        <rFont val="宋体"/>
        <charset val="128"/>
      </rPr>
      <t>⇔</t>
    </r>
    <r>
      <rPr>
        <b/>
        <sz val="10"/>
        <rFont val="Arial"/>
        <family val="2"/>
      </rPr>
      <t xml:space="preserve"> Shadow
</t>
    </r>
    <r>
      <rPr>
        <sz val="10"/>
        <rFont val="宋体"/>
        <charset val="128"/>
      </rPr>
      <t>You may choose to move fewer than 5 Sakura tokens with this effect.
Remove this card from the game.</t>
    </r>
  </si>
  <si>
    <t>12-utsuro-o-n-1</t>
  </si>
  <si>
    <t>utsuro</t>
  </si>
  <si>
    <t>円月</t>
  </si>
  <si>
    <t>えんげつ</t>
  </si>
  <si>
    <t>圆月</t>
  </si>
  <si>
    <t>Full Moon</t>
  </si>
  <si>
    <t>6-7</t>
  </si>
  <si>
    <t>【常時】灰塵-ダストが12以上ならば、この《攻撃》のオーラへのダメージは「-」になる。</t>
  </si>
  <si>
    <r>
      <t>【常时】</t>
    </r>
    <r>
      <rPr>
        <sz val="11"/>
        <color rgb="FFFF0000"/>
        <rFont val="宋体"/>
        <charset val="128"/>
      </rPr>
      <t>灰尘</t>
    </r>
    <r>
      <rPr>
        <sz val="11"/>
        <color theme="1"/>
        <rFont val="宋体"/>
        <charset val="128"/>
      </rPr>
      <t xml:space="preserve"> 这张牌对装的伤害视为“-”</t>
    </r>
  </si>
  <si>
    <r>
      <rPr>
        <b/>
        <sz val="10"/>
        <rFont val="宋体"/>
        <charset val="128"/>
      </rPr>
      <t xml:space="preserve">Forced: </t>
    </r>
    <r>
      <rPr>
        <b/>
        <i/>
        <sz val="10"/>
        <rFont val="宋体"/>
        <charset val="128"/>
      </rPr>
      <t>Ashen</t>
    </r>
    <r>
      <rPr>
        <sz val="10"/>
        <rFont val="宋体"/>
        <charset val="128"/>
      </rPr>
      <t xml:space="preserve"> - If there are 12 or more Sakura tokens on </t>
    </r>
    <r>
      <rPr>
        <b/>
        <sz val="10"/>
        <rFont val="宋体"/>
        <charset val="128"/>
      </rPr>
      <t>Shadow</t>
    </r>
    <r>
      <rPr>
        <sz val="10"/>
        <rFont val="宋体"/>
        <charset val="128"/>
      </rPr>
      <t xml:space="preserve">, this attack's Damage to </t>
    </r>
    <r>
      <rPr>
        <b/>
        <sz val="10"/>
        <rFont val="宋体"/>
        <charset val="128"/>
      </rPr>
      <t>Aura</t>
    </r>
    <r>
      <rPr>
        <sz val="10"/>
        <rFont val="宋体"/>
        <charset val="128"/>
      </rPr>
      <t xml:space="preserve"> becomes "-".</t>
    </r>
  </si>
  <si>
    <t>12-utsuro-o-n-2</t>
  </si>
  <si>
    <t>黒き波動</t>
  </si>
  <si>
    <t>くろきはどう</t>
  </si>
  <si>
    <t>黑之波动</t>
  </si>
  <si>
    <t>Dark Pulse</t>
  </si>
  <si>
    <t>4-7</t>
  </si>
  <si>
    <t>【攻撃後】相手がオーラへのダメージを選んだならば、相手の手札を見てその中から1枚を選び、それを捨て札にする。</t>
  </si>
  <si>
    <t>【攻击后】若对手对于这次攻击选择由装承受伤害，察看对手的手牌，选择其中一张丢弃。</t>
  </si>
  <si>
    <r>
      <rPr>
        <b/>
        <sz val="10"/>
        <rFont val="Arial"/>
        <family val="2"/>
      </rPr>
      <t>After Attack:</t>
    </r>
    <r>
      <rPr>
        <sz val="10"/>
        <rFont val="宋体"/>
        <charset val="128"/>
      </rPr>
      <t xml:space="preserve"> If your opponent chose to take damage to </t>
    </r>
    <r>
      <rPr>
        <sz val="10"/>
        <rFont val="宋体"/>
        <charset val="128"/>
      </rPr>
      <t>Aura</t>
    </r>
    <r>
      <rPr>
        <sz val="10"/>
        <rFont val="宋体"/>
        <charset val="128"/>
      </rPr>
      <t>, look at their hand. Choose a card from it and put it into their played pile.</t>
    </r>
  </si>
  <si>
    <t>12-utsuro-o-n-3</t>
  </si>
  <si>
    <t>刈取り</t>
  </si>
  <si>
    <t>かりとり</t>
  </si>
  <si>
    <t>收割</t>
  </si>
  <si>
    <t>Reap</t>
  </si>
  <si>
    <t>-/0</t>
  </si>
  <si>
    <t>【攻撃後】相手は相手のオーラ、フレア、ライフのいずれかから桜花結晶を合計2つダストへ移動させる。 
【攻撃後】相手の付与札を1枚選んでもよい。そうした場合、その付与札の上から桜花結晶を2つダストへ送る。</t>
  </si>
  <si>
    <t>【攻击后】对手从对手的装、气、命三个区域中选择合计2个樱花结晶移动到虚。
【攻击后】选择对手的一张付与牌，移除其上的两个樱花结晶。</t>
  </si>
  <si>
    <r>
      <t xml:space="preserve">After Attack: </t>
    </r>
    <r>
      <rPr>
        <sz val="10"/>
        <rFont val="宋体"/>
        <charset val="128"/>
      </rPr>
      <t xml:space="preserve">Your opponent moves a total of 2 Sakura tokens from </t>
    </r>
    <r>
      <rPr>
        <b/>
        <sz val="10"/>
        <rFont val="宋体"/>
        <charset val="128"/>
      </rPr>
      <t>their Aura</t>
    </r>
    <r>
      <rPr>
        <sz val="10"/>
        <rFont val="宋体"/>
        <charset val="128"/>
      </rPr>
      <t xml:space="preserve">, </t>
    </r>
    <r>
      <rPr>
        <b/>
        <sz val="10"/>
        <rFont val="宋体"/>
        <charset val="128"/>
      </rPr>
      <t>Flare</t>
    </r>
    <r>
      <rPr>
        <sz val="10"/>
        <rFont val="宋体"/>
        <charset val="128"/>
      </rPr>
      <t xml:space="preserve">, and </t>
    </r>
    <r>
      <rPr>
        <b/>
        <sz val="10"/>
        <rFont val="宋体"/>
        <charset val="128"/>
      </rPr>
      <t>Life</t>
    </r>
    <r>
      <rPr>
        <sz val="10"/>
        <rFont val="宋体"/>
        <charset val="128"/>
      </rPr>
      <t xml:space="preserve"> to </t>
    </r>
    <r>
      <rPr>
        <b/>
        <sz val="10"/>
        <rFont val="宋体"/>
        <charset val="128"/>
      </rPr>
      <t>Shadow</t>
    </r>
    <r>
      <rPr>
        <sz val="10"/>
        <rFont val="宋体"/>
        <charset val="128"/>
      </rPr>
      <t xml:space="preserve">, in any combination.
</t>
    </r>
    <r>
      <rPr>
        <b/>
        <sz val="10"/>
        <rFont val="宋体"/>
        <charset val="128"/>
      </rPr>
      <t>After Attack</t>
    </r>
    <r>
      <rPr>
        <sz val="10"/>
        <rFont val="宋体"/>
        <charset val="128"/>
      </rPr>
      <t xml:space="preserve">: You may choose one of your opponent's Enhancements. If you do, move 2 Sakura tokens from it to </t>
    </r>
    <r>
      <rPr>
        <b/>
        <sz val="10"/>
        <rFont val="宋体"/>
        <charset val="128"/>
      </rPr>
      <t>Shadow</t>
    </r>
    <r>
      <rPr>
        <sz val="10"/>
        <rFont val="宋体"/>
        <charset val="128"/>
      </rPr>
      <t>.</t>
    </r>
  </si>
  <si>
    <t>12-utsuro-o-n-4</t>
  </si>
  <si>
    <t>重圧</t>
  </si>
  <si>
    <t>じゅうあつ</t>
  </si>
  <si>
    <t>重压</t>
  </si>
  <si>
    <t>Pressure</t>
  </si>
  <si>
    <t>相手は相手のオーラ、フレア、ライフのいずれかから桜花結晶を1つダストへ移動させる。 
灰塵-ダストが12以上ならば、相手を畏縮させる。</t>
  </si>
  <si>
    <t>对手从对手的装、气、命三个区域中选择1个樱花结晶移动到虚。 灰尘-若虚中有12个樱花结晶，对手畏缩。</t>
  </si>
  <si>
    <r>
      <t xml:space="preserve">Your opponent moves 1 Sakura token from </t>
    </r>
    <r>
      <rPr>
        <b/>
        <sz val="10"/>
        <rFont val="宋体"/>
        <charset val="128"/>
      </rPr>
      <t>their Aura</t>
    </r>
    <r>
      <rPr>
        <sz val="10"/>
        <rFont val="宋体"/>
        <charset val="128"/>
      </rPr>
      <t xml:space="preserve">, </t>
    </r>
    <r>
      <rPr>
        <b/>
        <sz val="10"/>
        <rFont val="宋体"/>
        <charset val="128"/>
      </rPr>
      <t>Flare</t>
    </r>
    <r>
      <rPr>
        <sz val="10"/>
        <rFont val="宋体"/>
        <charset val="128"/>
      </rPr>
      <t xml:space="preserve">, or </t>
    </r>
    <r>
      <rPr>
        <b/>
        <sz val="10"/>
        <rFont val="宋体"/>
        <charset val="128"/>
      </rPr>
      <t xml:space="preserve">Life </t>
    </r>
    <r>
      <rPr>
        <sz val="10"/>
        <rFont val="宋体"/>
        <charset val="128"/>
      </rPr>
      <t xml:space="preserve">to </t>
    </r>
    <r>
      <rPr>
        <b/>
        <sz val="10"/>
        <rFont val="宋体"/>
        <charset val="128"/>
      </rPr>
      <t>Shadow</t>
    </r>
    <r>
      <rPr>
        <sz val="10"/>
        <rFont val="宋体"/>
        <charset val="128"/>
      </rPr>
      <t xml:space="preserve">.
</t>
    </r>
    <r>
      <rPr>
        <b/>
        <i/>
        <sz val="10"/>
        <rFont val="宋体"/>
        <charset val="128"/>
      </rPr>
      <t>Ashen</t>
    </r>
    <r>
      <rPr>
        <sz val="10"/>
        <rFont val="宋体"/>
        <charset val="128"/>
      </rPr>
      <t xml:space="preserve"> - If there are 12 or more Sakura tokens on </t>
    </r>
    <r>
      <rPr>
        <b/>
        <sz val="10"/>
        <rFont val="宋体"/>
        <charset val="128"/>
      </rPr>
      <t>Shadow</t>
    </r>
    <r>
      <rPr>
        <sz val="10"/>
        <rFont val="宋体"/>
        <charset val="128"/>
      </rPr>
      <t>, flinch your opponent.</t>
    </r>
  </si>
  <si>
    <t>12-utsuro-o-n-5</t>
  </si>
  <si>
    <t>影の翅</t>
  </si>
  <si>
    <t>かげのはね</t>
  </si>
  <si>
    <t>影之翅</t>
  </si>
  <si>
    <t>Shadow Wing</t>
  </si>
  <si>
    <t>このターン中、現在の間合は2増加し、達人の間合は2大きくなる。</t>
  </si>
  <si>
    <t>这个回合内，现在的距增加2，达人间合增加2.</t>
  </si>
  <si>
    <r>
      <rPr>
        <sz val="10"/>
        <rFont val="Arial"/>
        <family val="2"/>
      </rPr>
      <t xml:space="preserve">For the rest of the turn, the current </t>
    </r>
    <r>
      <rPr>
        <b/>
        <sz val="10"/>
        <rFont val="宋体"/>
        <charset val="128"/>
      </rPr>
      <t>Distance</t>
    </r>
    <r>
      <rPr>
        <sz val="10"/>
        <rFont val="宋体"/>
        <charset val="128"/>
      </rPr>
      <t xml:space="preserve"> is increased by 2, and the size of the Mastery Zone is increased by 2.</t>
    </r>
  </si>
  <si>
    <t>12-utsuro-o-n-6</t>
  </si>
  <si>
    <t>影の壁</t>
  </si>
  <si>
    <t>かげのかべ</t>
  </si>
  <si>
    <t>影之壁</t>
  </si>
  <si>
    <t>Shadow Wall</t>
  </si>
  <si>
    <t>対応した《攻撃》は+0/-1となる。</t>
  </si>
  <si>
    <t>对应的攻击获得-0/-1</t>
  </si>
  <si>
    <t>The attack this card was played as a Reaction to gets +0/-1.</t>
  </si>
  <si>
    <t>12-utsuro-o-n-7</t>
  </si>
  <si>
    <t>遺灰呪</t>
  </si>
  <si>
    <t>いかいじゅ</t>
  </si>
  <si>
    <t>遗灰咒</t>
  </si>
  <si>
    <t>Curse of Ashes</t>
  </si>
  <si>
    <t>【展開時】相オーラ→ダスト：3 
【破棄時】灰塵-ダストが12以上ならば以下を行う。 
ダスト→相オーラ：2、相ライフ→ダスト：1</t>
  </si>
  <si>
    <r>
      <t>【展开时】敌装（3）→虚 
【破弃时】</t>
    </r>
    <r>
      <rPr>
        <sz val="11"/>
        <color rgb="FFFF0000"/>
        <rFont val="宋体"/>
        <charset val="128"/>
      </rPr>
      <t>灰尘</t>
    </r>
    <r>
      <rPr>
        <sz val="11"/>
        <color theme="1"/>
        <rFont val="宋体"/>
        <charset val="128"/>
      </rPr>
      <t xml:space="preserve"> 虚（</t>
    </r>
    <r>
      <rPr>
        <sz val="11"/>
        <color theme="1"/>
        <rFont val="ＭＳ Ｐゴシック"/>
        <family val="3"/>
        <charset val="128"/>
        <scheme val="minor"/>
      </rPr>
      <t>2</t>
    </r>
    <r>
      <rPr>
        <sz val="11"/>
        <color theme="1"/>
        <rFont val="宋体"/>
        <charset val="128"/>
      </rPr>
      <t>）→敌装 敌命（1）→虚</t>
    </r>
  </si>
  <si>
    <r>
      <t>Initialize:</t>
    </r>
    <r>
      <rPr>
        <sz val="10"/>
        <rFont val="宋体"/>
        <charset val="128"/>
      </rPr>
      <t xml:space="preserve"> Opponent's Aura (3)→ Shadow
Disenchant:</t>
    </r>
    <r>
      <rPr>
        <i/>
        <sz val="10"/>
        <rFont val="宋体"/>
        <charset val="128"/>
      </rPr>
      <t xml:space="preserve"> Ashen</t>
    </r>
    <r>
      <rPr>
        <sz val="10"/>
        <rFont val="宋体"/>
        <charset val="128"/>
      </rPr>
      <t xml:space="preserve"> - If there are 12 or more Sakura tokens on Shadow:
Shadow (3)→ Opponent's Aura
Opponent's Life (1)→ Shadow</t>
    </r>
  </si>
  <si>
    <t>12-utsuro-o-s-1</t>
  </si>
  <si>
    <t>灰滅</t>
  </si>
  <si>
    <t>ヴィミラニエ</t>
  </si>
  <si>
    <t>灰灭</t>
  </si>
  <si>
    <t>вымирание</t>
  </si>
  <si>
    <t>24</t>
  </si>
  <si>
    <t>【常時】このカードの消費はダストの数だけ少なくなる。 
相ライフ→ダスト：3 
このカードを取り除く。</t>
  </si>
  <si>
    <t>【常时】这张卡的消费减去当前的虚中樱花结晶的数量 敌命（3）→虚 然后将这张卡除外。</t>
  </si>
  <si>
    <r>
      <t>Forced:</t>
    </r>
    <r>
      <rPr>
        <sz val="10"/>
        <rFont val="宋体"/>
        <charset val="128"/>
      </rPr>
      <t xml:space="preserve"> This card costs 1 less for each Sakura token on </t>
    </r>
    <r>
      <rPr>
        <b/>
        <sz val="10"/>
        <rFont val="宋体"/>
        <charset val="128"/>
      </rPr>
      <t>Shadow</t>
    </r>
    <r>
      <rPr>
        <sz val="10"/>
        <rFont val="宋体"/>
        <charset val="128"/>
      </rPr>
      <t xml:space="preserve">.
</t>
    </r>
    <r>
      <rPr>
        <b/>
        <sz val="10"/>
        <rFont val="宋体"/>
        <charset val="128"/>
      </rPr>
      <t>Opponent's Life (3)→ Shadow</t>
    </r>
    <r>
      <rPr>
        <sz val="10"/>
        <rFont val="宋体"/>
        <charset val="128"/>
      </rPr>
      <t xml:space="preserve">
Remove this card from the game.</t>
    </r>
  </si>
  <si>
    <t>12-utsuro-o-s-2</t>
  </si>
  <si>
    <t>虚偽</t>
  </si>
  <si>
    <t>ローシェ</t>
  </si>
  <si>
    <t>虚伪</t>
  </si>
  <si>
    <t>Ложь</t>
  </si>
  <si>
    <t>【展開中】相手の《攻撃》は距離縮小(近1)を得て、【攻撃後】効果が解決されない。 
【展開中】相手の《付与》カードは納が1減少し、【破棄時】効果が解決されない。</t>
  </si>
  <si>
    <t>【展开中】对手的攻击获得距离缩小（近1），并且不结算攻击后效果。
【展开中】对手的付与牌减少1点纳，并且不结算破弃时效果。</t>
  </si>
  <si>
    <r>
      <t>Ongoing:</t>
    </r>
    <r>
      <rPr>
        <sz val="10"/>
        <rFont val="宋体"/>
        <charset val="128"/>
      </rPr>
      <t xml:space="preserve"> All your opponent's attacks have their Ranges reduced by 1 in the close direction, and lose their After Attack effects.
Ongoing: All your opponent's Enhancements have their Charges reduced by 1, and lose their Disenchant effects.</t>
    </r>
  </si>
  <si>
    <t>12-utsuro-o-s-3</t>
  </si>
  <si>
    <t>終末</t>
  </si>
  <si>
    <t>カニェッツ</t>
  </si>
  <si>
    <t>终末</t>
  </si>
  <si>
    <t>Конец</t>
  </si>
  <si>
    <t>【展開中】あなたに1以上のダメージを与えた《攻撃》の解決後に、このカードの上の桜花結晶を全てをダストに送る。 
【破棄時】現在のフェイズを終了する。 
----
【再起】灰塵-ダストが12以上である。</t>
  </si>
  <si>
    <r>
      <t>【展开中】对你造成大于等于1点伤害的攻击被处理后，将此牌上所有的樱花结晶置入虚。
【破弃时】强制结束当前阶段
【再起】</t>
    </r>
    <r>
      <rPr>
        <sz val="11"/>
        <color rgb="FFFF0000"/>
        <rFont val="宋体"/>
        <charset val="128"/>
      </rPr>
      <t>灰尘</t>
    </r>
  </si>
  <si>
    <r>
      <t xml:space="preserve">Ongoing: </t>
    </r>
    <r>
      <rPr>
        <sz val="10"/>
        <rFont val="宋体"/>
        <charset val="128"/>
      </rPr>
      <t xml:space="preserve">When you are dealt 1 or more damage from an attack, move all Sakura tokens on this card to </t>
    </r>
    <r>
      <rPr>
        <b/>
        <sz val="10"/>
        <rFont val="宋体"/>
        <charset val="128"/>
      </rPr>
      <t>Shadow</t>
    </r>
    <r>
      <rPr>
        <sz val="10"/>
        <rFont val="宋体"/>
        <charset val="128"/>
      </rPr>
      <t xml:space="preserve">.
</t>
    </r>
    <r>
      <rPr>
        <b/>
        <sz val="10"/>
        <rFont val="宋体"/>
        <charset val="128"/>
      </rPr>
      <t>Disenchant:</t>
    </r>
    <r>
      <rPr>
        <sz val="10"/>
        <rFont val="宋体"/>
        <charset val="128"/>
      </rPr>
      <t xml:space="preserve"> End the current phase.
</t>
    </r>
    <r>
      <rPr>
        <b/>
        <sz val="10"/>
        <rFont val="宋体"/>
        <charset val="128"/>
      </rPr>
      <t xml:space="preserve">Resurgence: </t>
    </r>
    <r>
      <rPr>
        <b/>
        <i/>
        <sz val="10"/>
        <rFont val="宋体"/>
        <charset val="128"/>
      </rPr>
      <t>Ashen</t>
    </r>
    <r>
      <rPr>
        <sz val="10"/>
        <rFont val="宋体"/>
        <charset val="128"/>
      </rPr>
      <t xml:space="preserve"> - There are 12 or more Sakura tokens on </t>
    </r>
    <r>
      <rPr>
        <b/>
        <sz val="10"/>
        <rFont val="宋体"/>
        <charset val="128"/>
      </rPr>
      <t>Shadow</t>
    </r>
    <r>
      <rPr>
        <sz val="10"/>
        <rFont val="宋体"/>
        <charset val="128"/>
      </rPr>
      <t>.</t>
    </r>
  </si>
  <si>
    <t>12-utsuro-o-s-4</t>
  </si>
  <si>
    <t>魔食</t>
  </si>
  <si>
    <t>エロージャ</t>
  </si>
  <si>
    <t>Эрозия</t>
  </si>
  <si>
    <t>【使用済】あなたの開始フェイズの開始時に相手は以下のどちらかを選ぶ。
・相オーラ→ダスト：1
・相フレア→ダスト：2</t>
  </si>
  <si>
    <t>【使用后】在你的回合开始时，敌人选择一下之一执行：
1.敌装（1）→虚
2.敌气（2）→虚</t>
  </si>
  <si>
    <r>
      <t>Devoted:</t>
    </r>
    <r>
      <rPr>
        <sz val="10"/>
        <rFont val="宋体"/>
        <charset val="128"/>
      </rPr>
      <t xml:space="preserve"> At the beginning of your turn, your opponent chooses one:
</t>
    </r>
    <r>
      <rPr>
        <sz val="10"/>
        <rFont val="MS Gothic"/>
        <family val="3"/>
      </rPr>
      <t>・</t>
    </r>
    <r>
      <rPr>
        <b/>
        <sz val="10"/>
        <rFont val="宋体"/>
        <charset val="128"/>
      </rPr>
      <t xml:space="preserve">Opponent's Aura (1)→ Shadow
</t>
    </r>
    <r>
      <rPr>
        <sz val="10"/>
        <rFont val="MS Gothic"/>
        <family val="3"/>
      </rPr>
      <t>・</t>
    </r>
    <r>
      <rPr>
        <b/>
        <sz val="10"/>
        <rFont val="宋体"/>
        <charset val="128"/>
      </rPr>
      <t>Opponent's Flare (2)→ Shadow</t>
    </r>
  </si>
  <si>
    <t>QA</t>
  </si>
  <si>
    <t>normal</t>
  </si>
  <si>
    <t>attack</t>
  </si>
  <si>
    <t>special</t>
  </si>
  <si>
    <t>action</t>
  </si>
  <si>
    <t>extra</t>
  </si>
  <si>
    <t>variable</t>
  </si>
  <si>
    <t>reaction</t>
  </si>
  <si>
    <t>fullpower</t>
  </si>
  <si>
    <t>enhance</t>
  </si>
  <si>
    <t>石突き</t>
    <rPh sb="0" eb="1">
      <t>イシ</t>
    </rPh>
    <rPh sb="1" eb="2">
      <t>ツ</t>
    </rPh>
    <phoneticPr fontId="26"/>
  </si>
  <si>
    <t>いしづき</t>
    <phoneticPr fontId="26"/>
  </si>
  <si>
    <r>
      <t>2</t>
    </r>
    <r>
      <rPr>
        <sz val="10"/>
        <color theme="1"/>
        <rFont val="ＭＳ Ｐゴシック"/>
        <family val="3"/>
        <charset val="128"/>
        <scheme val="minor"/>
      </rPr>
      <t>-3</t>
    </r>
    <phoneticPr fontId="26"/>
  </si>
  <si>
    <r>
      <t>2</t>
    </r>
    <r>
      <rPr>
        <sz val="10"/>
        <color theme="1"/>
        <rFont val="ＭＳ Ｐゴシック"/>
        <family val="3"/>
        <charset val="128"/>
        <scheme val="minor"/>
      </rPr>
      <t>/1</t>
    </r>
    <phoneticPr fontId="26"/>
  </si>
  <si>
    <t>【攻撃後】八相-あなたのオーラが0ならば、攻撃『適正距離4-5、2/1』を行う。</t>
    <phoneticPr fontId="26"/>
  </si>
  <si>
    <t>相オーラ→ダスト：1
このカードを対応で使用したならば、さらに
相オーラ→ダスト：1</t>
    <phoneticPr fontId="26"/>
  </si>
  <si>
    <t>連火-このカードがこのターンに使用した3枚目以降のカードならば、ダスト→間合：2
----
【再起】あなたの手札が0枚である。</t>
    <phoneticPr fontId="26"/>
  </si>
  <si>
    <t>【攻撃後】八相-あなたのオーラが0ならば、ダスト→間合：1</t>
    <phoneticPr fontId="26"/>
  </si>
  <si>
    <t>saine</t>
    <phoneticPr fontId="26"/>
  </si>
  <si>
    <t>【展開時】ダスト→間合：1
【展開中】達人の間合は2大きくなる。</t>
    <phoneticPr fontId="26"/>
  </si>
  <si>
    <t>【展開時】対応した《攻撃》は-1/+0となる。
【破棄時】攻撃『適正距離0-10、1/-、対応不可』を行い、ダスト→間合：1</t>
    <phoneticPr fontId="26"/>
  </si>
  <si>
    <t>【展開中】あなたが《対応》カードを使用した時、その解決後にダスト→自オーラ：1 
【展開中】相手のターンにこのカードの上の桜花結晶は移動しない。</t>
    <phoneticPr fontId="26"/>
  </si>
  <si>
    <t>【使用済】あなたの開始フェイズの開始時に捨て札または伏せ札からカード1枚を選び、それを山札の底に置いてもよい。 
----
【即再起】あなたが再構成以外でライフに1以上のダメージを受ける。</t>
    <phoneticPr fontId="26"/>
  </si>
  <si>
    <t>【展開中】あなたが《行動》カードを使用した時、その解決後に基本動作を1回行ってもよい。</t>
    <phoneticPr fontId="26"/>
  </si>
  <si>
    <t>【使用済】あなたの開始フェイズの開始時に以下のどちらかを行ってもよい。
・あなたの伏せ札からカード1枚を選び、山札の底に置く。 
・あなたの捨て札から《行動》カード1枚を選び、山札の底に置く。 
----
【即再起】あなたが再構成以外でライフに1以上のダメージを受ける。</t>
    <rPh sb="20" eb="22">
      <t>イカ</t>
    </rPh>
    <rPh sb="28" eb="29">
      <t>オコナ</t>
    </rPh>
    <rPh sb="60" eb="61">
      <t>オ</t>
    </rPh>
    <rPh sb="70" eb="71">
      <t>ス</t>
    </rPh>
    <rPh sb="72" eb="73">
      <t>フダ</t>
    </rPh>
    <phoneticPr fontId="26"/>
  </si>
  <si>
    <t>設置 
間合→ダスト：1 
このカードを伏せ札から使用したならば、伏せ札から設置を持つカードを1枚使用してもよい。</t>
    <phoneticPr fontId="26"/>
  </si>
  <si>
    <r>
      <rPr>
        <sz val="11"/>
        <color theme="1"/>
        <rFont val="ＭＳ Ｐゴシック"/>
        <family val="3"/>
        <charset val="134"/>
        <scheme val="minor"/>
      </rPr>
      <t>设</t>
    </r>
    <r>
      <rPr>
        <sz val="11"/>
        <color theme="1"/>
        <rFont val="ＭＳ Ｐゴシック"/>
        <family val="3"/>
        <charset val="128"/>
        <scheme val="minor"/>
      </rPr>
      <t xml:space="preserve">置 </t>
    </r>
    <r>
      <rPr>
        <sz val="11"/>
        <color theme="1"/>
        <rFont val="ＭＳ Ｐゴシック"/>
        <family val="3"/>
        <charset val="134"/>
        <scheme val="minor"/>
      </rPr>
      <t>选择</t>
    </r>
    <r>
      <rPr>
        <sz val="11"/>
        <color theme="1"/>
        <rFont val="ＭＳ Ｐゴシック"/>
        <family val="3"/>
        <charset val="128"/>
        <scheme val="minor"/>
      </rPr>
      <t>以下一</t>
    </r>
    <r>
      <rPr>
        <sz val="11"/>
        <color theme="1"/>
        <rFont val="ＭＳ Ｐゴシック"/>
        <family val="3"/>
        <charset val="134"/>
        <scheme val="minor"/>
      </rPr>
      <t>项</t>
    </r>
    <r>
      <rPr>
        <sz val="11"/>
        <color theme="1"/>
        <rFont val="ＭＳ Ｐゴシック"/>
        <family val="3"/>
        <charset val="128"/>
        <scheme val="minor"/>
      </rPr>
      <t>：
距（1）→</t>
    </r>
    <r>
      <rPr>
        <sz val="11"/>
        <color theme="1"/>
        <rFont val="ＭＳ Ｐゴシック"/>
        <family val="3"/>
        <charset val="134"/>
        <scheme val="minor"/>
      </rPr>
      <t>敌</t>
    </r>
    <r>
      <rPr>
        <sz val="11"/>
        <color theme="1"/>
        <rFont val="ＭＳ Ｐゴシック"/>
        <family val="3"/>
        <charset val="128"/>
        <scheme val="minor"/>
      </rPr>
      <t xml:space="preserve">装
</t>
    </r>
    <r>
      <rPr>
        <sz val="11"/>
        <color theme="1"/>
        <rFont val="ＭＳ Ｐゴシック"/>
        <family val="3"/>
        <charset val="134"/>
        <scheme val="minor"/>
      </rPr>
      <t>敌</t>
    </r>
    <r>
      <rPr>
        <sz val="11"/>
        <color theme="1"/>
        <rFont val="ＭＳ Ｐゴシック"/>
        <family val="3"/>
        <charset val="128"/>
        <scheme val="minor"/>
      </rPr>
      <t>装（1）→</t>
    </r>
    <r>
      <rPr>
        <sz val="11"/>
        <color theme="1"/>
        <rFont val="ＭＳ Ｐゴシック"/>
        <family val="3"/>
        <charset val="134"/>
        <scheme val="minor"/>
      </rPr>
      <t>敌</t>
    </r>
    <r>
      <rPr>
        <sz val="11"/>
        <color theme="1"/>
        <rFont val="ＭＳ Ｐゴシック"/>
        <family val="3"/>
        <charset val="128"/>
        <scheme val="minor"/>
      </rPr>
      <t>气</t>
    </r>
    <phoneticPr fontId="26"/>
  </si>
  <si>
    <r>
      <t>设</t>
    </r>
    <r>
      <rPr>
        <sz val="10"/>
        <color theme="1"/>
        <rFont val="ＭＳ Ｐゴシック"/>
        <family val="3"/>
        <charset val="128"/>
        <scheme val="minor"/>
      </rPr>
      <t>置
距 (1)→ 虚
如果</t>
    </r>
    <r>
      <rPr>
        <sz val="10"/>
        <color theme="1"/>
        <rFont val="ＭＳ Ｐゴシック"/>
        <family val="3"/>
        <charset val="134"/>
        <scheme val="minor"/>
      </rPr>
      <t>这张</t>
    </r>
    <r>
      <rPr>
        <sz val="10"/>
        <color theme="1"/>
        <rFont val="ＭＳ Ｐゴシック"/>
        <family val="3"/>
        <charset val="128"/>
        <scheme val="minor"/>
      </rPr>
      <t>牌从盖牌区使用，可以再从盖牌区中</t>
    </r>
    <r>
      <rPr>
        <sz val="10"/>
        <color theme="1"/>
        <rFont val="ＭＳ Ｐゴシック"/>
        <family val="3"/>
        <charset val="134"/>
        <scheme val="minor"/>
      </rPr>
      <t>选择</t>
    </r>
    <r>
      <rPr>
        <sz val="10"/>
        <color theme="1"/>
        <rFont val="ＭＳ Ｐゴシック"/>
        <family val="3"/>
        <charset val="128"/>
        <scheme val="minor"/>
      </rPr>
      <t>一</t>
    </r>
    <r>
      <rPr>
        <sz val="10"/>
        <color theme="1"/>
        <rFont val="ＭＳ Ｐゴシック"/>
        <family val="3"/>
        <charset val="134"/>
        <scheme val="minor"/>
      </rPr>
      <t>张带</t>
    </r>
    <r>
      <rPr>
        <sz val="10"/>
        <color theme="1"/>
        <rFont val="ＭＳ Ｐゴシック"/>
        <family val="3"/>
        <charset val="128"/>
        <scheme val="minor"/>
      </rPr>
      <t>有</t>
    </r>
    <r>
      <rPr>
        <sz val="10"/>
        <color theme="1"/>
        <rFont val="ＭＳ Ｐゴシック"/>
        <family val="3"/>
        <charset val="134"/>
        <scheme val="minor"/>
      </rPr>
      <t>设</t>
    </r>
    <r>
      <rPr>
        <sz val="10"/>
        <color theme="1"/>
        <rFont val="ＭＳ Ｐゴシック"/>
        <family val="3"/>
        <charset val="128"/>
        <scheme val="minor"/>
      </rPr>
      <t>置关</t>
    </r>
    <r>
      <rPr>
        <sz val="10"/>
        <color theme="1"/>
        <rFont val="ＭＳ Ｐゴシック"/>
        <family val="3"/>
        <charset val="134"/>
        <scheme val="minor"/>
      </rPr>
      <t>键</t>
    </r>
    <r>
      <rPr>
        <sz val="10"/>
        <color theme="1"/>
        <rFont val="ＭＳ Ｐゴシック"/>
        <family val="3"/>
        <charset val="128"/>
        <scheme val="minor"/>
      </rPr>
      <t>字的卡牌使用。</t>
    </r>
    <phoneticPr fontId="26"/>
  </si>
  <si>
    <r>
      <t>Trap</t>
    </r>
    <r>
      <rPr>
        <sz val="10"/>
        <rFont val="宋体"/>
        <charset val="128"/>
      </rPr>
      <t xml:space="preserve">
Distance (1)</t>
    </r>
    <r>
      <rPr>
        <sz val="10"/>
        <rFont val="ＭＳ Ｐゴシック"/>
        <family val="3"/>
        <charset val="128"/>
      </rPr>
      <t>→</t>
    </r>
    <r>
      <rPr>
        <sz val="10"/>
        <rFont val="宋体"/>
        <charset val="128"/>
      </rPr>
      <t xml:space="preserve"> Shadow
If this card was played from your discard pile, you may play a card with Trap from your discard pile.</t>
    </r>
    <phoneticPr fontId="26"/>
  </si>
  <si>
    <t>4</t>
    <phoneticPr fontId="26"/>
  </si>
  <si>
    <r>
      <t>3</t>
    </r>
    <r>
      <rPr>
        <sz val="10"/>
        <color theme="1"/>
        <rFont val="ＭＳ Ｐゴシック"/>
        <family val="3"/>
        <charset val="128"/>
        <scheme val="minor"/>
      </rPr>
      <t>-7</t>
    </r>
    <phoneticPr fontId="26"/>
  </si>
  <si>
    <r>
      <t>1</t>
    </r>
    <r>
      <rPr>
        <sz val="10"/>
        <color theme="1"/>
        <rFont val="ＭＳ Ｐゴシック"/>
        <family val="3"/>
        <charset val="128"/>
        <scheme val="minor"/>
      </rPr>
      <t>/1</t>
    </r>
    <phoneticPr fontId="26"/>
  </si>
  <si>
    <t>ダスト→自フレア：1 
----
【再起】あなたのフレアが0である。</t>
    <phoneticPr fontId="26"/>
  </si>
  <si>
    <r>
      <rPr>
        <sz val="11"/>
        <color theme="1"/>
        <rFont val="ＭＳ Ｐゴシック"/>
        <family val="3"/>
        <charset val="134"/>
        <scheme val="minor"/>
      </rPr>
      <t>闭伞</t>
    </r>
    <r>
      <rPr>
        <sz val="11"/>
        <color theme="1"/>
        <rFont val="ＭＳ Ｐゴシック"/>
        <family val="3"/>
        <charset val="128"/>
        <scheme val="minor"/>
      </rPr>
      <t>：虚（1）→距 
开</t>
    </r>
    <r>
      <rPr>
        <sz val="11"/>
        <color theme="1"/>
        <rFont val="ＭＳ Ｐゴシック"/>
        <family val="3"/>
        <charset val="134"/>
        <scheme val="minor"/>
      </rPr>
      <t>伞</t>
    </r>
    <r>
      <rPr>
        <sz val="11"/>
        <color theme="1"/>
        <rFont val="ＭＳ Ｐゴシック"/>
        <family val="3"/>
        <charset val="128"/>
        <scheme val="minor"/>
      </rPr>
      <t>：距（1）→虚</t>
    </r>
    <phoneticPr fontId="26"/>
  </si>
  <si>
    <r>
      <t>Shadow (1)</t>
    </r>
    <r>
      <rPr>
        <b/>
        <sz val="10"/>
        <rFont val="ＭＳ Ｐゴシック"/>
        <family val="3"/>
        <charset val="128"/>
      </rPr>
      <t>→</t>
    </r>
    <r>
      <rPr>
        <b/>
        <sz val="10"/>
        <rFont val="Arial"/>
        <family val="2"/>
      </rPr>
      <t xml:space="preserve"> Your Flare</t>
    </r>
    <r>
      <rPr>
        <sz val="10"/>
        <rFont val="宋体"/>
        <charset val="128"/>
      </rPr>
      <t xml:space="preserve">
Resurgence: There are no Sakura tokens on your Flare.</t>
    </r>
    <phoneticPr fontId="26"/>
  </si>
  <si>
    <r>
      <rPr>
        <b/>
        <sz val="10"/>
        <rFont val="宋体"/>
        <charset val="128"/>
      </rPr>
      <t>Initialize:
Distance (1)→ Shadow</t>
    </r>
    <r>
      <rPr>
        <sz val="10"/>
        <rFont val="宋体"/>
        <charset val="128"/>
      </rPr>
      <t xml:space="preserve">
</t>
    </r>
    <r>
      <rPr>
        <b/>
        <sz val="10"/>
        <rFont val="宋体"/>
        <charset val="128"/>
      </rPr>
      <t>Disenchant:
Shadow (1)→ Distance
Forced:</t>
    </r>
    <r>
      <rPr>
        <sz val="10"/>
        <rFont val="宋体"/>
        <charset val="128"/>
      </rPr>
      <t xml:space="preserve"> If your umbrella is open, the arrows on this card are reversed.</t>
    </r>
    <phoneticPr fontId="26"/>
  </si>
  <si>
    <r>
      <t>Closed</t>
    </r>
    <r>
      <rPr>
        <sz val="10"/>
        <rFont val="宋体"/>
        <charset val="128"/>
      </rPr>
      <t xml:space="preserve"> -
</t>
    </r>
    <r>
      <rPr>
        <sz val="10"/>
        <rFont val="宋体"/>
        <charset val="128"/>
      </rPr>
      <t>Shadow (1)→ Distance</t>
    </r>
    <r>
      <rPr>
        <sz val="10"/>
        <rFont val="宋体"/>
        <charset val="128"/>
      </rPr>
      <t xml:space="preserve">
Open</t>
    </r>
    <r>
      <rPr>
        <sz val="10"/>
        <rFont val="宋体"/>
        <charset val="128"/>
      </rPr>
      <t xml:space="preserve"> -
</t>
    </r>
    <r>
      <rPr>
        <sz val="10"/>
        <rFont val="宋体"/>
        <charset val="128"/>
      </rPr>
      <t>Distance (1)→ Shadow</t>
    </r>
    <phoneticPr fontId="26"/>
  </si>
  <si>
    <r>
      <t>虚</t>
    </r>
    <r>
      <rPr>
        <sz val="11"/>
        <color theme="1"/>
        <rFont val="ＭＳ Ｐゴシック"/>
        <family val="3"/>
        <charset val="128"/>
        <scheme val="minor"/>
      </rPr>
      <t>（1）→自气 
----
【再起】自气</t>
    </r>
    <r>
      <rPr>
        <sz val="11"/>
        <color theme="1"/>
        <rFont val="ＭＳ Ｐゴシック"/>
        <family val="3"/>
        <charset val="134"/>
        <scheme val="minor"/>
      </rPr>
      <t>为</t>
    </r>
    <r>
      <rPr>
        <sz val="11"/>
        <color theme="1"/>
        <rFont val="ＭＳ Ｐゴシック"/>
        <family val="3"/>
        <charset val="128"/>
        <scheme val="minor"/>
      </rPr>
      <t>0</t>
    </r>
    <phoneticPr fontId="26"/>
  </si>
  <si>
    <t>05-oboro-o-s-4</t>
    <phoneticPr fontId="26"/>
  </si>
  <si>
    <r>
      <t>【破棄時】計略を実行し、次の計略を準備する。 
[神算] あなたは集中力を1得て</t>
    </r>
    <r>
      <rPr>
        <sz val="10"/>
        <color theme="1"/>
        <rFont val="ＭＳ Ｐゴシック"/>
        <family val="3"/>
        <charset val="128"/>
        <scheme val="minor"/>
      </rPr>
      <t>、このカードを山札の一番上に置く。 
[鬼謀] 相手の手札が</t>
    </r>
    <r>
      <rPr>
        <sz val="10"/>
        <color theme="1"/>
        <rFont val="ＭＳ Ｐゴシック"/>
        <family val="3"/>
        <charset val="128"/>
        <scheme val="minor"/>
      </rPr>
      <t>1枚以下ならば、相手を畏縮させ、相手はカードを3枚引き、相手は手札を2枚捨て札にする。</t>
    </r>
    <rPh sb="38" eb="39">
      <t>エ</t>
    </rPh>
    <rPh sb="64" eb="66">
      <t>アイテ</t>
    </rPh>
    <rPh sb="67" eb="69">
      <t>テフダ</t>
    </rPh>
    <rPh sb="71" eb="72">
      <t>マイ</t>
    </rPh>
    <rPh sb="72" eb="74">
      <t>イカ</t>
    </rPh>
    <rPh sb="78" eb="80">
      <t>アイテ</t>
    </rPh>
    <rPh sb="81" eb="83">
      <t>イシュク</t>
    </rPh>
    <rPh sb="86" eb="88">
      <t>アイテ</t>
    </rPh>
    <rPh sb="94" eb="95">
      <t>マイ</t>
    </rPh>
    <rPh sb="95" eb="96">
      <t>ヒ</t>
    </rPh>
    <rPh sb="98" eb="100">
      <t>アイテ</t>
    </rPh>
    <rPh sb="101" eb="103">
      <t>テフダ</t>
    </rPh>
    <rPh sb="105" eb="106">
      <t>マイ</t>
    </rPh>
    <rPh sb="106" eb="107">
      <t>ス</t>
    </rPh>
    <rPh sb="108" eb="109">
      <t>フダ</t>
    </rPh>
    <phoneticPr fontId="26"/>
  </si>
  <si>
    <r>
      <t>11-thallya-o-s</t>
    </r>
    <r>
      <rPr>
        <sz val="10"/>
        <color theme="1"/>
        <rFont val="ＭＳ Ｐゴシック"/>
        <family val="3"/>
        <charset val="128"/>
        <scheme val="minor"/>
      </rPr>
      <t>-3</t>
    </r>
    <phoneticPr fontId="26"/>
  </si>
  <si>
    <t>Julia's BlackBox</t>
    <phoneticPr fontId="26"/>
  </si>
  <si>
    <t>Thallya's Masterpiece</t>
    <phoneticPr fontId="26"/>
  </si>
  <si>
    <t>サリヤズ　マスターピース</t>
    <phoneticPr fontId="26"/>
  </si>
  <si>
    <t>【使用済】あなたのターンに、あなたが基本動作以外の方法で騎動を行い、間合を変化させるたびに
ダスト⇔自オーラ：1 
を行ってもよい。</t>
    <rPh sb="1" eb="3">
      <t>シヨウ</t>
    </rPh>
    <rPh sb="3" eb="4">
      <t>ス</t>
    </rPh>
    <rPh sb="18" eb="20">
      <t>キホン</t>
    </rPh>
    <rPh sb="20" eb="22">
      <t>ドウサ</t>
    </rPh>
    <rPh sb="22" eb="24">
      <t>イガイ</t>
    </rPh>
    <rPh sb="25" eb="27">
      <t>ホウホウ</t>
    </rPh>
    <rPh sb="28" eb="29">
      <t>キ</t>
    </rPh>
    <rPh sb="29" eb="30">
      <t>ドウ</t>
    </rPh>
    <rPh sb="31" eb="32">
      <t>オコナ</t>
    </rPh>
    <rPh sb="34" eb="36">
      <t>マア</t>
    </rPh>
    <rPh sb="37" eb="39">
      <t>ヘンカ</t>
    </rPh>
    <rPh sb="59" eb="60">
      <t>オコナ</t>
    </rPh>
    <phoneticPr fontId="26"/>
  </si>
  <si>
    <t>2</t>
    <phoneticPr fontId="26"/>
  </si>
  <si>
    <t>05-oboro-A1-n-2</t>
    <phoneticPr fontId="26"/>
  </si>
  <si>
    <t>oboro</t>
    <phoneticPr fontId="26"/>
  </si>
  <si>
    <t>05-oboro-o-n-2</t>
    <phoneticPr fontId="26"/>
  </si>
  <si>
    <t>04-tokoyo-A1-n-5</t>
    <phoneticPr fontId="26"/>
  </si>
  <si>
    <r>
      <t>04-tokoyo-o-n-</t>
    </r>
    <r>
      <rPr>
        <sz val="10"/>
        <color theme="1"/>
        <rFont val="ＭＳ Ｐゴシック"/>
        <family val="3"/>
        <charset val="128"/>
        <scheme val="minor"/>
      </rPr>
      <t>5</t>
    </r>
    <phoneticPr fontId="26"/>
  </si>
  <si>
    <t>04-tokoyo-A1-n-7</t>
    <phoneticPr fontId="26"/>
  </si>
  <si>
    <t>(削除)</t>
    <rPh sb="1" eb="3">
      <t>サクジョ</t>
    </rPh>
    <phoneticPr fontId="26"/>
  </si>
  <si>
    <t>手裏剣</t>
    <rPh sb="0" eb="3">
      <t>シュリケン</t>
    </rPh>
    <phoneticPr fontId="26"/>
  </si>
  <si>
    <t>しゅりけん</t>
    <phoneticPr fontId="26"/>
  </si>
  <si>
    <t>通常札</t>
    <rPh sb="0" eb="2">
      <t>ツウジョウ</t>
    </rPh>
    <rPh sb="2" eb="3">
      <t>フダ</t>
    </rPh>
    <phoneticPr fontId="26"/>
  </si>
  <si>
    <t>攻撃</t>
    <rPh sb="0" eb="2">
      <t>コウゲキ</t>
    </rPh>
    <phoneticPr fontId="26"/>
  </si>
  <si>
    <t>3-5</t>
    <phoneticPr fontId="26"/>
  </si>
  <si>
    <t>2/1</t>
    <phoneticPr fontId="26"/>
  </si>
  <si>
    <t>【常時】あなたの終了フェイズに両者の伏せ札が合計5枚以上あるならば、このカードを捨て札から手札に戻してもよい。</t>
    <phoneticPr fontId="26"/>
  </si>
  <si>
    <t>05-oboro-A1-n-3</t>
    <phoneticPr fontId="26"/>
  </si>
  <si>
    <t>05-oboro-o-n-3</t>
    <phoneticPr fontId="26"/>
  </si>
  <si>
    <t>05-oboro-A1-s-4</t>
    <phoneticPr fontId="26"/>
  </si>
  <si>
    <t>05-oboro-o-s-4</t>
    <phoneticPr fontId="26"/>
  </si>
  <si>
    <t>不意打ち</t>
    <phoneticPr fontId="26"/>
  </si>
  <si>
    <t>神代枝</t>
    <phoneticPr fontId="26"/>
  </si>
  <si>
    <t>最後の結晶</t>
    <phoneticPr fontId="26"/>
  </si>
  <si>
    <t>ふいうち</t>
    <phoneticPr fontId="26"/>
  </si>
  <si>
    <t>かみしろのえ</t>
    <phoneticPr fontId="26"/>
  </si>
  <si>
    <t>さいごのけっしょう</t>
    <phoneticPr fontId="26"/>
  </si>
  <si>
    <t>1-4</t>
    <phoneticPr fontId="26"/>
  </si>
  <si>
    <t>4/3</t>
    <phoneticPr fontId="26"/>
  </si>
  <si>
    <t>切札</t>
    <phoneticPr fontId="26"/>
  </si>
  <si>
    <t>対応不可（通常札） 
【常時】この《攻撃》は-X/+0となる。Xは相手の伏せ札の枚数に等しい。</t>
    <phoneticPr fontId="26"/>
  </si>
  <si>
    <t>0</t>
    <phoneticPr fontId="26"/>
  </si>
  <si>
    <t>2</t>
    <phoneticPr fontId="26"/>
  </si>
  <si>
    <t>ゲーム外→自オーラ：1 
ゲーム外→自フレア：1 
このカードを取り除き、切札「最後の結晶」を追加札から未使用で得る。</t>
    <phoneticPr fontId="26"/>
  </si>
  <si>
    <t>【常時】このカードは通常の方法では使用できない。あなたが初めて敗北するならば、代わりにこのカードを使用してもよい(消費は支払う)。 
ダスト→自ライフ：1</t>
    <phoneticPr fontId="26"/>
  </si>
  <si>
    <t>chikage</t>
    <phoneticPr fontId="26"/>
  </si>
  <si>
    <t>仕掛け番傘</t>
    <rPh sb="0" eb="2">
      <t>シカ</t>
    </rPh>
    <rPh sb="3" eb="5">
      <t>バンガサ</t>
    </rPh>
    <phoneticPr fontId="26"/>
  </si>
  <si>
    <t>しかけばんがさ</t>
    <phoneticPr fontId="26"/>
  </si>
  <si>
    <t>ふんじん</t>
    <phoneticPr fontId="26"/>
  </si>
  <si>
    <t>ざんしのきずなどく</t>
    <phoneticPr fontId="26"/>
  </si>
  <si>
    <t>不可避 
【常時】相手の手札が2枚以上あるならば、この《攻撃》は距離拡大(近2)と距離拡大(遠2)を得る。 
(他に何もなければ、適正距離は2-6になる)</t>
    <phoneticPr fontId="26"/>
  </si>
  <si>
    <t>相手の手札が2枚以上あるならば、あなたは集中力を1得る。 
間合⇔ダスト：1</t>
    <phoneticPr fontId="26"/>
  </si>
  <si>
    <t>【常時】Xは相手の手札にあるカードの枚数の2倍に等しい。</t>
    <phoneticPr fontId="26"/>
  </si>
  <si>
    <t>○</t>
    <phoneticPr fontId="26"/>
  </si>
  <si>
    <t>09-chikage-A1-n-5</t>
    <phoneticPr fontId="26"/>
  </si>
  <si>
    <t>09-chikage-o-n-5</t>
    <phoneticPr fontId="26"/>
  </si>
  <si>
    <t>09-chikage-o-n-6</t>
    <phoneticPr fontId="26"/>
  </si>
  <si>
    <t>09-chikage-A1-n-6</t>
    <phoneticPr fontId="26"/>
  </si>
  <si>
    <t>09-chikage-o-s-4</t>
    <phoneticPr fontId="26"/>
  </si>
  <si>
    <t>09-chikage-A1-s-4</t>
    <phoneticPr fontId="26"/>
  </si>
  <si>
    <t>4</t>
    <phoneticPr fontId="26"/>
  </si>
  <si>
    <t>0-1</t>
    <phoneticPr fontId="26"/>
  </si>
  <si>
    <t>2/1</t>
    <phoneticPr fontId="26"/>
  </si>
  <si>
    <t>4/X</t>
    <phoneticPr fontId="26"/>
  </si>
  <si>
    <t>5</t>
    <phoneticPr fontId="26"/>
  </si>
  <si>
    <t>utsuro</t>
    <phoneticPr fontId="26"/>
  </si>
  <si>
    <t>蝕みの塵</t>
    <phoneticPr fontId="26"/>
  </si>
  <si>
    <t>残滓の絆毒</t>
    <phoneticPr fontId="26"/>
  </si>
  <si>
    <t>奮迅</t>
    <phoneticPr fontId="26"/>
  </si>
  <si>
    <t>むしばみのちり</t>
    <phoneticPr fontId="26"/>
  </si>
  <si>
    <t>13-utsuro-A1-n-2</t>
    <phoneticPr fontId="26"/>
  </si>
  <si>
    <t>13-utsuro-o-n-2</t>
    <phoneticPr fontId="26"/>
  </si>
  <si>
    <t>13-utsuro-o-s-1</t>
    <phoneticPr fontId="26"/>
  </si>
  <si>
    <t>神渉装置:枢式</t>
    <phoneticPr fontId="26"/>
  </si>
  <si>
    <t>残響装置:枢式</t>
    <phoneticPr fontId="26"/>
  </si>
  <si>
    <t>ざんきょうそうち　くるるしき</t>
    <phoneticPr fontId="26"/>
  </si>
  <si>
    <t>相手のライフが8以上ならば、相ライフ→ダスト：1 
【使用済み】あなたか相手の終了フェイズにダストが13以上ならば、終焉の影が蘇る。その後、このカードを取り除き、あなたの追加札から切札「望我」を使用済で得て、カードを1枚引く。</t>
    <phoneticPr fontId="26"/>
  </si>
  <si>
    <t>13-utsuro-A1-s-1-ex1</t>
    <phoneticPr fontId="26"/>
  </si>
  <si>
    <t>13-utsuro-A1-s-1-ex2</t>
  </si>
  <si>
    <t>13-utsuro-A1-s-1-ex3</t>
  </si>
  <si>
    <t>13-utsuro-A1-s-1-ex4</t>
  </si>
  <si>
    <t>A1</t>
    <phoneticPr fontId="26"/>
  </si>
  <si>
    <t>A1</t>
    <phoneticPr fontId="26"/>
  </si>
  <si>
    <t>望我</t>
    <phoneticPr fontId="26"/>
  </si>
  <si>
    <t>ジェラーニエ</t>
    <phoneticPr fontId="26"/>
  </si>
  <si>
    <t>○</t>
    <phoneticPr fontId="26"/>
  </si>
  <si>
    <t>【即再起】あなたが騎動により間合を変化させる。</t>
    <phoneticPr fontId="26"/>
  </si>
  <si>
    <t>【使用済】あなたはダメージを受けない。 
----
【即再起】あなたのメインフェイズが開始する。</t>
    <rPh sb="27" eb="28">
      <t>ソク</t>
    </rPh>
    <phoneticPr fontId="26"/>
  </si>
  <si>
    <t>対応不可 
【攻撃後】相手は相手のオーラ、フレア、ライフのいずれかから桜花結晶を合計6つダストへ移動させる。</t>
    <phoneticPr fontId="26"/>
  </si>
  <si>
    <t>あなたは《前進》以外の基本動作を5回まで行ってもよい。 
攻撃「適正距離4-10、3/2」を行う。 
攻撃「適正距離5-10、1/1」を行う。 
攻撃「適正距離6-10、1/1」を行う。</t>
    <phoneticPr fontId="26"/>
  </si>
  <si>
    <t>【破棄時】相手は手札と山札をすべて捨て札にする。相手の集中力は0になる。相手を畏縮させる。</t>
    <phoneticPr fontId="26"/>
  </si>
  <si>
    <t>我ヲ亡クシテ静寂ヲ往ク</t>
    <phoneticPr fontId="26"/>
  </si>
  <si>
    <t>われをなくしてせいじゃくをゆく</t>
    <phoneticPr fontId="26"/>
  </si>
  <si>
    <t>万象乖ク殲滅ノ影</t>
    <phoneticPr fontId="26"/>
  </si>
  <si>
    <t>ばんしょうそむくせんめつのかげ</t>
    <phoneticPr fontId="26"/>
  </si>
  <si>
    <t>終焉、来タレ</t>
    <phoneticPr fontId="26"/>
  </si>
  <si>
    <t>しゅうえん、きたれ</t>
    <phoneticPr fontId="26"/>
  </si>
  <si>
    <t>付与</t>
    <rPh sb="0" eb="2">
      <t>フヨ</t>
    </rPh>
    <phoneticPr fontId="26"/>
  </si>
  <si>
    <t>3-6</t>
    <phoneticPr fontId="26"/>
  </si>
  <si>
    <t>0-3</t>
    <phoneticPr fontId="26"/>
  </si>
  <si>
    <t>2/0</t>
    <phoneticPr fontId="26"/>
  </si>
  <si>
    <t>-/0</t>
    <phoneticPr fontId="26"/>
  </si>
  <si>
    <t>2</t>
    <phoneticPr fontId="26"/>
  </si>
  <si>
    <t>6</t>
    <phoneticPr fontId="26"/>
  </si>
  <si>
    <t>2</t>
    <phoneticPr fontId="26"/>
  </si>
  <si>
    <t>【攻撃後】相手がライフへのダメージを選んだならば、相フレア→ダスト：2</t>
    <phoneticPr fontId="26"/>
  </si>
  <si>
    <t>追加元カード</t>
    <rPh sb="0" eb="2">
      <t>ツイカ</t>
    </rPh>
    <rPh sb="2" eb="3">
      <t>モト</t>
    </rPh>
    <phoneticPr fontId="26"/>
  </si>
  <si>
    <t>13-utsuro-A1-s-1</t>
  </si>
  <si>
    <t>13-utsuro-A1-s-1</t>
    <phoneticPr fontId="26"/>
  </si>
  <si>
    <t>05-oboro-A1-s-4-ex1</t>
    <phoneticPr fontId="26"/>
  </si>
  <si>
    <t>05-oboro-A1-s-4-ex1</t>
    <phoneticPr fontId="26"/>
  </si>
  <si>
    <t>honoka</t>
    <phoneticPr fontId="26"/>
  </si>
  <si>
    <t>14-honoka-o-n-1</t>
    <phoneticPr fontId="26"/>
  </si>
  <si>
    <t>14-honoka-o-n-2</t>
  </si>
  <si>
    <t>14-honoka-o-n-3</t>
  </si>
  <si>
    <t>14-honoka-o-n-4</t>
  </si>
  <si>
    <t>14-honoka-o-n-5</t>
  </si>
  <si>
    <t>14-honoka-o-n-6</t>
  </si>
  <si>
    <t>14-honoka-o-n-7</t>
  </si>
  <si>
    <t>14-honoka-o-s-1</t>
    <phoneticPr fontId="26"/>
  </si>
  <si>
    <t>14-honoka-o-s-2</t>
  </si>
  <si>
    <t>14-honoka-o-s-3</t>
  </si>
  <si>
    <t>14-honoka-o-s-4</t>
  </si>
  <si>
    <t>14-honoka-o-s-1-ex1</t>
    <phoneticPr fontId="26"/>
  </si>
  <si>
    <t>14-honoka-o-n-5-ex1</t>
    <phoneticPr fontId="26"/>
  </si>
  <si>
    <t>14-honoka-o-n-4-ex1</t>
    <phoneticPr fontId="26"/>
  </si>
  <si>
    <t>14-honoka-o-n-1-ex3</t>
    <phoneticPr fontId="26"/>
  </si>
  <si>
    <t>14-honoka-o-n-1-ex2</t>
    <phoneticPr fontId="26"/>
  </si>
  <si>
    <t>14-honoka-o-n-1-ex1</t>
    <phoneticPr fontId="26"/>
  </si>
  <si>
    <t>14-honoka-o-s-1-ex2</t>
  </si>
  <si>
    <t>精霊式</t>
  </si>
  <si>
    <t>桜吹雪</t>
  </si>
  <si>
    <t>義旗共振</t>
  </si>
  <si>
    <t>桜の翅</t>
  </si>
  <si>
    <t>桜花のお守り</t>
  </si>
  <si>
    <t>微光結界</t>
  </si>
  <si>
    <t>追い風</t>
  </si>
  <si>
    <t>胸に想いを</t>
  </si>
  <si>
    <t>この旗の名の下に</t>
  </si>
  <si>
    <t>四季はまた廻り来る</t>
  </si>
  <si>
    <t>満天の花道で</t>
  </si>
  <si>
    <t>守護霊式</t>
  </si>
  <si>
    <t>突撃霊式</t>
  </si>
  <si>
    <t>神霊ヲウカ</t>
  </si>
  <si>
    <t>再生</t>
  </si>
  <si>
    <t>仄かなる輝き</t>
  </si>
  <si>
    <t>両手に華を</t>
  </si>
  <si>
    <t>そして新たな幕開けを</t>
  </si>
  <si>
    <t>せいれいしき</t>
    <phoneticPr fontId="26"/>
  </si>
  <si>
    <t>さくらふぶき</t>
    <phoneticPr fontId="26"/>
  </si>
  <si>
    <t>ぎききょうしん</t>
    <phoneticPr fontId="26"/>
  </si>
  <si>
    <t>さくらのはね</t>
    <phoneticPr fontId="26"/>
  </si>
  <si>
    <t>とつげきれいしき</t>
    <phoneticPr fontId="26"/>
  </si>
  <si>
    <t>おうかのおまもり</t>
    <phoneticPr fontId="26"/>
  </si>
  <si>
    <t>びこうけっかい</t>
    <phoneticPr fontId="26"/>
  </si>
  <si>
    <t>おいかぜ</t>
    <phoneticPr fontId="26"/>
  </si>
  <si>
    <t>むねにおもいを</t>
    <phoneticPr fontId="26"/>
  </si>
  <si>
    <t>このはたのなのもとに</t>
    <phoneticPr fontId="26"/>
  </si>
  <si>
    <t>しきはまためぐりくる</t>
    <phoneticPr fontId="26"/>
  </si>
  <si>
    <t>まんてんのはなみちで</t>
    <phoneticPr fontId="26"/>
  </si>
  <si>
    <t>しゅごれいしき</t>
    <phoneticPr fontId="26"/>
  </si>
  <si>
    <t>しんれいをうか</t>
    <phoneticPr fontId="26"/>
  </si>
  <si>
    <t>さいせい</t>
    <phoneticPr fontId="26"/>
  </si>
  <si>
    <t>ほのかなるかがやき</t>
    <phoneticPr fontId="26"/>
  </si>
  <si>
    <t>りょうてにはなを</t>
    <phoneticPr fontId="26"/>
  </si>
  <si>
    <t>そしてあらたなまくあけを</t>
    <phoneticPr fontId="26"/>
  </si>
  <si>
    <t>2-9</t>
  </si>
  <si>
    <t>2-3</t>
  </si>
  <si>
    <t>対応不可 
【攻撃後】開花-この「精霊式」を追加札の「守護霊式」と交換してもよい。そうした場合、その「守護霊式」を山札の底に置いてもよい。</t>
    <phoneticPr fontId="26"/>
  </si>
  <si>
    <t>【攻撃後】カードを１枚引いてもよい。 
【攻撃後】あなたは手札を1枚選び、それを山札の底に置いてもよい。 
【攻撃後】このカードを山札の底に置いてもよい。</t>
    <phoneticPr fontId="26"/>
  </si>
  <si>
    <t>あなたは手札を１枚選び、それを伏せ札にしてもよい。そうした場合、対応した切札でない《攻撃》を打ち消す。 
開花-この「桜花のお守り」を追加札の「仄かなる輝き」と交換してもよい。そうした場合、その「仄かなる輝き」を山札の底に置いてもよい。</t>
    <phoneticPr fontId="26"/>
  </si>
  <si>
    <t>【展開中】相手のターンにあなたの手札と山札にあるカードは伏せ札、捨て札にならない。 
(使用したカードは通常通り捨て札になる) 
【展開中】あなたは畏縮しない 
【破棄時】あなたは集中力を1得る。</t>
    <phoneticPr fontId="26"/>
  </si>
  <si>
    <t>【展開中】あなたの《攻撃》は距離拡大(遠1)を得る。</t>
    <phoneticPr fontId="26"/>
  </si>
  <si>
    <t>開花-この「胸に想いを」を追加札の「両手に華を」に交換し、未使用に戻す。</t>
    <phoneticPr fontId="26"/>
  </si>
  <si>
    <t>【常時】このカードを使用するに際し、あなたの付与札を1つ選んでもよい。この《攻撃》のダメージにより移動する桜花結晶はダストやフレアでなく選ばれた付与札に可能ならば動かす。 
(付与札が存在しないなど不可能な場合は通常通りに桜花結晶を動かす)</t>
    <phoneticPr fontId="26"/>
  </si>
  <si>
    <t>あなたの山札を全て伏せ札にする。伏せ札、捨て札からカードを4枚まで選び、それらを好きな順番で山札の上に置く。</t>
    <phoneticPr fontId="26"/>
  </si>
  <si>
    <t>【展開中】この付与札の上の桜花結晶がダストへと送られるならば、それは代わりにあなたのオーラへと移動する。あなたのオーラが5以上ならば、代わりにあなたのフレアへ移動する。</t>
    <phoneticPr fontId="26"/>
  </si>
  <si>
    <t>不可避 
【攻撃後】開花-この「突撃霊式」を追加札の「神霊ヲウカ」と交換してもよい。そうした場合、その「神霊ヲウカ」を山札の底に置いてもよい。</t>
    <phoneticPr fontId="26"/>
  </si>
  <si>
    <t>ダスト→自オーラ：1 
ダスト→自フレア：1 
この「再生」を追加札の「桜の翅」と交換する。</t>
    <phoneticPr fontId="26"/>
  </si>
  <si>
    <t>【攻撃後】ダスト→自オーラ：1 
【攻撃後】開花-この「守護霊式」を追加札の「突撃霊式」と交換してもよい。そうした場合、その「突撃霊式」を山札の底に置いてもよい。</t>
    <phoneticPr fontId="26"/>
  </si>
  <si>
    <t>【攻撃後】相手は以下のどちらかを選ぶ。
・間合→ダスト：1
・ダスト→間合：1</t>
    <phoneticPr fontId="26"/>
  </si>
  <si>
    <t>対応不可 
【攻撃後】ダスト→自オーラ：2</t>
    <phoneticPr fontId="26"/>
  </si>
  <si>
    <t>攻撃</t>
    <phoneticPr fontId="26"/>
  </si>
  <si>
    <t>間合⇔ダスト：2 
この「桜の翅」を追加札の「再生」と交換する。</t>
    <phoneticPr fontId="26"/>
  </si>
  <si>
    <t>【使用済】開花-あなたの終了フェイズにあなたのオーラにある桜花結晶を2つまでこのカードの上に置いてもよい。その結果、ちょうど5つになったならば、それらの桜花結晶をあなたのフレアへと移動させ、この「両手に華を」を追加札の「そして新たな幕開けを」に交換し、未使用に戻す。</t>
    <phoneticPr fontId="26"/>
  </si>
  <si>
    <t>【使用済】あなたの終了フェイズに攻撃「適正距離0-10、X/X、対応不可 【常時】Xは桜花結晶がちょうど5つある領域の数に等しい」を行う。</t>
    <phoneticPr fontId="26"/>
  </si>
  <si>
    <t>14-honoka-o-s-1-ex1</t>
    <phoneticPr fontId="26"/>
  </si>
  <si>
    <t>交換先</t>
    <rPh sb="0" eb="2">
      <t>コウカン</t>
    </rPh>
    <rPh sb="2" eb="3">
      <t>サキ</t>
    </rPh>
    <phoneticPr fontId="26"/>
  </si>
  <si>
    <t>【展開時】対応した《攻撃》は-1/+0となる。
【破棄時】攻撃『適正距離0-10、1/-、対応不可』を行う。</t>
    <phoneticPr fontId="26"/>
  </si>
  <si>
    <t>現在のフェイズを終了する。
【使用済】あなたの他のメガミによる《攻撃》は+0/+1となる。
----
【即再起】あなたが再構成以外でライフに1以上のダメージを受ける。</t>
    <phoneticPr fontId="26"/>
  </si>
  <si>
    <t>追加札</t>
    <rPh sb="0" eb="2">
      <t>ツイカ</t>
    </rPh>
    <rPh sb="2" eb="3">
      <t>フダ</t>
    </rPh>
    <phoneticPr fontId="26"/>
  </si>
  <si>
    <t>○</t>
    <phoneticPr fontId="26"/>
  </si>
  <si>
    <t>毒</t>
    <rPh sb="0" eb="1">
      <t>ドク</t>
    </rPh>
    <phoneticPr fontId="26"/>
  </si>
</sst>
</file>

<file path=xl/styles.xml><?xml version="1.0" encoding="utf-8"?>
<styleSheet xmlns="http://schemas.openxmlformats.org/spreadsheetml/2006/main" xmlns:mc="http://schemas.openxmlformats.org/markup-compatibility/2006" xmlns:x14ac="http://schemas.microsoft.com/office/spreadsheetml/2009/9/ac" mc:Ignorable="x14ac">
  <fonts count="34">
    <font>
      <sz val="11"/>
      <color theme="1"/>
      <name val="ＭＳ Ｐゴシック"/>
      <charset val="128"/>
      <scheme val="minor"/>
    </font>
    <font>
      <sz val="10"/>
      <color theme="1"/>
      <name val="ＭＳ Ｐゴシック"/>
      <family val="3"/>
      <charset val="128"/>
      <scheme val="minor"/>
    </font>
    <font>
      <sz val="11"/>
      <color theme="1"/>
      <name val="ＭＳ Ｐゴシック"/>
      <family val="3"/>
      <charset val="128"/>
      <scheme val="minor"/>
    </font>
    <font>
      <sz val="10"/>
      <name val="Arial"/>
      <family val="2"/>
    </font>
    <font>
      <sz val="9"/>
      <color rgb="FF0000FF"/>
      <name val="ＭＳ ゴシック"/>
      <family val="3"/>
      <charset val="128"/>
    </font>
    <font>
      <b/>
      <sz val="10"/>
      <name val="Arial"/>
      <family val="2"/>
    </font>
    <font>
      <sz val="10"/>
      <color rgb="FF000000"/>
      <name val="Arial"/>
      <family val="2"/>
    </font>
    <font>
      <b/>
      <sz val="10"/>
      <name val="宋体"/>
      <family val="3"/>
      <charset val="128"/>
    </font>
    <font>
      <b/>
      <i/>
      <sz val="10"/>
      <name val="宋体"/>
      <charset val="128"/>
    </font>
    <font>
      <sz val="9"/>
      <color rgb="FF2A2A2A"/>
      <name val="Arial"/>
      <family val="2"/>
    </font>
    <font>
      <sz val="10"/>
      <color rgb="FF2A2A2A"/>
      <name val="宋体"/>
      <charset val="128"/>
    </font>
    <font>
      <b/>
      <i/>
      <sz val="10"/>
      <name val="Arial"/>
      <family val="2"/>
    </font>
    <font>
      <sz val="9"/>
      <color rgb="FF2A2A2A"/>
      <name val="ＭＳ Ｐゴシック"/>
      <family val="3"/>
      <charset val="128"/>
    </font>
    <font>
      <sz val="10"/>
      <color rgb="FF2A2A2A"/>
      <name val="宋体"/>
      <charset val="128"/>
    </font>
    <font>
      <i/>
      <sz val="10"/>
      <name val="宋体"/>
      <charset val="128"/>
    </font>
    <font>
      <sz val="9"/>
      <name val="Arial"/>
      <family val="2"/>
    </font>
    <font>
      <sz val="9"/>
      <color rgb="FFFF0000"/>
      <name val="ＭＳ ゴシック"/>
      <family val="3"/>
      <charset val="128"/>
    </font>
    <font>
      <sz val="11"/>
      <color rgb="FFFF0000"/>
      <name val="宋体"/>
      <charset val="128"/>
    </font>
    <font>
      <sz val="11"/>
      <color rgb="FFFF0000"/>
      <name val="ＭＳ Ｐゴシック"/>
      <family val="3"/>
      <charset val="128"/>
      <scheme val="minor"/>
    </font>
    <font>
      <sz val="11"/>
      <name val="ＭＳ Ｐゴシック"/>
      <family val="3"/>
      <charset val="128"/>
      <scheme val="minor"/>
    </font>
    <font>
      <b/>
      <sz val="10"/>
      <color theme="1"/>
      <name val="ＭＳ Ｐゴシック"/>
      <family val="3"/>
      <charset val="128"/>
      <scheme val="minor"/>
    </font>
    <font>
      <sz val="10"/>
      <name val="宋体"/>
      <charset val="128"/>
    </font>
    <font>
      <sz val="10"/>
      <color rgb="FF2A2A2A"/>
      <name val="ＭＳ Ｐゴシック"/>
      <family val="3"/>
      <charset val="128"/>
    </font>
    <font>
      <sz val="11"/>
      <name val="宋体"/>
      <charset val="128"/>
    </font>
    <font>
      <sz val="11"/>
      <color theme="1"/>
      <name val="宋体"/>
      <charset val="128"/>
    </font>
    <font>
      <sz val="10"/>
      <name val="MS Gothic"/>
      <family val="3"/>
    </font>
    <font>
      <sz val="6"/>
      <name val="ＭＳ Ｐゴシック"/>
      <family val="3"/>
      <charset val="128"/>
      <scheme val="minor"/>
    </font>
    <font>
      <sz val="10"/>
      <color theme="1"/>
      <name val="ＭＳ Ｐゴシック"/>
      <family val="3"/>
      <charset val="128"/>
      <scheme val="minor"/>
    </font>
    <font>
      <sz val="10"/>
      <color theme="1"/>
      <name val="ＭＳ Ｐゴシック"/>
      <family val="3"/>
      <charset val="134"/>
      <scheme val="minor"/>
    </font>
    <font>
      <sz val="11"/>
      <color theme="1"/>
      <name val="ＭＳ Ｐゴシック"/>
      <family val="3"/>
      <charset val="134"/>
      <scheme val="minor"/>
    </font>
    <font>
      <sz val="10"/>
      <name val="ＭＳ Ｐゴシック"/>
      <family val="3"/>
      <charset val="128"/>
    </font>
    <font>
      <b/>
      <sz val="10"/>
      <name val="ＭＳ Ｐゴシック"/>
      <family val="3"/>
      <charset val="128"/>
    </font>
    <font>
      <sz val="10"/>
      <color rgb="FFFF0000"/>
      <name val="ＭＳ Ｐゴシック"/>
      <family val="3"/>
      <charset val="128"/>
      <scheme val="minor"/>
    </font>
    <font>
      <b/>
      <sz val="10"/>
      <name val="宋体"/>
      <charset val="128"/>
    </font>
  </fonts>
  <fills count="5">
    <fill>
      <patternFill patternType="none"/>
    </fill>
    <fill>
      <patternFill patternType="gray125"/>
    </fill>
    <fill>
      <patternFill patternType="solid">
        <fgColor theme="0" tint="-0.249977111117893"/>
        <bgColor indexed="64"/>
      </patternFill>
    </fill>
    <fill>
      <patternFill patternType="solid">
        <fgColor rgb="FFFFFFFF"/>
        <bgColor rgb="FFFFFFFF"/>
      </patternFill>
    </fill>
    <fill>
      <patternFill patternType="solid">
        <fgColor theme="0"/>
        <bgColor indexed="64"/>
      </patternFill>
    </fill>
  </fills>
  <borders count="1">
    <border>
      <left/>
      <right/>
      <top/>
      <bottom/>
      <diagonal/>
    </border>
  </borders>
  <cellStyleXfs count="1">
    <xf numFmtId="0" fontId="0" fillId="0" borderId="0">
      <alignment vertical="center"/>
    </xf>
  </cellStyleXfs>
  <cellXfs count="55">
    <xf numFmtId="0" fontId="0" fillId="0" borderId="0" xfId="0">
      <alignment vertical="center"/>
    </xf>
    <xf numFmtId="49" fontId="1" fillId="0" borderId="0" xfId="0" applyNumberFormat="1" applyFont="1">
      <alignment vertical="center"/>
    </xf>
    <xf numFmtId="0" fontId="1" fillId="0" borderId="0" xfId="0" applyFont="1">
      <alignment vertical="center"/>
    </xf>
    <xf numFmtId="0" fontId="2" fillId="0" borderId="0" xfId="0" applyFont="1" applyFill="1" applyAlignment="1">
      <alignment vertical="center"/>
    </xf>
    <xf numFmtId="0" fontId="3" fillId="0" borderId="0" xfId="0" applyFont="1" applyFill="1" applyAlignment="1"/>
    <xf numFmtId="49" fontId="1" fillId="2" borderId="0" xfId="0" applyNumberFormat="1" applyFont="1" applyFill="1">
      <alignment vertical="center"/>
    </xf>
    <xf numFmtId="49" fontId="1" fillId="0" borderId="0" xfId="0" applyNumberFormat="1" applyFont="1" applyAlignment="1">
      <alignment vertical="center" wrapText="1"/>
    </xf>
    <xf numFmtId="0" fontId="4" fillId="0" borderId="0" xfId="0" applyFont="1">
      <alignment vertical="center"/>
    </xf>
    <xf numFmtId="0" fontId="5" fillId="0" borderId="0" xfId="0" applyFont="1" applyFill="1" applyAlignment="1"/>
    <xf numFmtId="0" fontId="6" fillId="0" borderId="0" xfId="0" applyFont="1" applyFill="1" applyAlignment="1"/>
    <xf numFmtId="0" fontId="7" fillId="0" borderId="0" xfId="0" applyFont="1" applyFill="1" applyAlignment="1">
      <alignment wrapText="1"/>
    </xf>
    <xf numFmtId="0" fontId="8" fillId="0" borderId="0" xfId="0" applyFont="1" applyFill="1" applyAlignment="1">
      <alignment wrapText="1"/>
    </xf>
    <xf numFmtId="0" fontId="5" fillId="0" borderId="0" xfId="0" applyFont="1" applyFill="1" applyAlignment="1"/>
    <xf numFmtId="0" fontId="3" fillId="0" borderId="0" xfId="0" applyFont="1" applyFill="1" applyAlignment="1">
      <alignment wrapText="1"/>
    </xf>
    <xf numFmtId="0" fontId="2" fillId="0" borderId="0" xfId="0" applyFont="1" applyFill="1" applyAlignment="1">
      <alignment vertical="center" wrapText="1"/>
    </xf>
    <xf numFmtId="0" fontId="2" fillId="0" borderId="0" xfId="0" applyFont="1" applyFill="1" applyAlignment="1">
      <alignment vertical="center" wrapText="1"/>
    </xf>
    <xf numFmtId="0" fontId="7" fillId="0" borderId="0" xfId="0" applyFont="1" applyFill="1" applyAlignment="1">
      <alignment wrapText="1"/>
    </xf>
    <xf numFmtId="0" fontId="7" fillId="0" borderId="0" xfId="0" applyFont="1" applyFill="1" applyAlignment="1"/>
    <xf numFmtId="0" fontId="5" fillId="0" borderId="0" xfId="0" applyFont="1" applyFill="1" applyAlignment="1">
      <alignment wrapText="1"/>
    </xf>
    <xf numFmtId="0" fontId="9" fillId="0" borderId="0" xfId="0" applyFont="1">
      <alignment vertical="center"/>
    </xf>
    <xf numFmtId="0" fontId="10" fillId="0" borderId="0" xfId="0" applyFont="1">
      <alignment vertical="center"/>
    </xf>
    <xf numFmtId="0" fontId="11" fillId="0" borderId="0" xfId="0" applyFont="1" applyFill="1" applyAlignment="1"/>
    <xf numFmtId="0" fontId="12" fillId="0" borderId="0" xfId="0" applyFont="1" applyAlignment="1">
      <alignment vertical="center" wrapText="1"/>
    </xf>
    <xf numFmtId="0" fontId="13" fillId="0" borderId="0" xfId="0" applyFont="1" applyAlignment="1">
      <alignment vertical="center" wrapText="1"/>
    </xf>
    <xf numFmtId="0" fontId="14" fillId="0" borderId="0" xfId="0" applyFont="1" applyFill="1" applyAlignment="1">
      <alignment wrapText="1"/>
    </xf>
    <xf numFmtId="0" fontId="14" fillId="0" borderId="0" xfId="0" applyFont="1" applyFill="1" applyAlignment="1">
      <alignment wrapText="1"/>
    </xf>
    <xf numFmtId="0" fontId="15" fillId="3" borderId="0" xfId="0" applyFont="1" applyFill="1" applyAlignment="1"/>
    <xf numFmtId="0" fontId="15" fillId="0" borderId="0" xfId="0" applyFont="1" applyFill="1" applyAlignment="1"/>
    <xf numFmtId="49" fontId="1" fillId="0" borderId="0" xfId="0" applyNumberFormat="1" applyFont="1" applyAlignment="1">
      <alignment vertical="center"/>
    </xf>
    <xf numFmtId="49" fontId="1" fillId="4" borderId="0" xfId="0" applyNumberFormat="1" applyFont="1" applyFill="1" applyAlignment="1">
      <alignment vertical="center"/>
    </xf>
    <xf numFmtId="49" fontId="1" fillId="4" borderId="0" xfId="0" applyNumberFormat="1" applyFont="1" applyFill="1">
      <alignment vertical="center"/>
    </xf>
    <xf numFmtId="0" fontId="5" fillId="0" borderId="0" xfId="0" applyFont="1" applyFill="1" applyAlignment="1">
      <alignment wrapText="1"/>
    </xf>
    <xf numFmtId="0" fontId="2" fillId="0" borderId="0" xfId="0" applyFont="1" applyFill="1" applyAlignment="1">
      <alignment vertical="center"/>
    </xf>
    <xf numFmtId="0" fontId="16" fillId="0" borderId="0" xfId="0" applyFont="1">
      <alignment vertical="center"/>
    </xf>
    <xf numFmtId="0" fontId="11" fillId="0" borderId="0" xfId="0" applyFont="1" applyFill="1" applyAlignment="1">
      <alignment wrapText="1"/>
    </xf>
    <xf numFmtId="0" fontId="3" fillId="0" borderId="0" xfId="0" applyFont="1" applyFill="1" applyAlignment="1">
      <alignment wrapText="1"/>
    </xf>
    <xf numFmtId="0" fontId="17" fillId="0" borderId="0" xfId="0" applyFont="1" applyFill="1" applyAlignment="1">
      <alignment vertical="center" wrapText="1"/>
    </xf>
    <xf numFmtId="0" fontId="8" fillId="0" borderId="0" xfId="0" applyFont="1" applyFill="1" applyAlignment="1">
      <alignment wrapText="1"/>
    </xf>
    <xf numFmtId="0" fontId="18" fillId="0" borderId="0" xfId="0" applyFont="1" applyFill="1" applyAlignment="1">
      <alignment vertical="center"/>
    </xf>
    <xf numFmtId="0" fontId="18" fillId="0" borderId="0" xfId="0" applyFont="1" applyFill="1" applyAlignment="1">
      <alignment vertical="center" wrapText="1"/>
    </xf>
    <xf numFmtId="0" fontId="19" fillId="0" borderId="0" xfId="0" applyFont="1" applyFill="1" applyAlignment="1">
      <alignment vertical="center"/>
    </xf>
    <xf numFmtId="0" fontId="19" fillId="0" borderId="0" xfId="0" applyFont="1" applyFill="1" applyAlignment="1">
      <alignment vertical="center" wrapText="1"/>
    </xf>
    <xf numFmtId="0" fontId="17" fillId="0" borderId="0" xfId="0" applyFont="1" applyFill="1" applyAlignment="1">
      <alignment vertical="center"/>
    </xf>
    <xf numFmtId="0" fontId="1" fillId="0" borderId="0" xfId="0" applyNumberFormat="1" applyFont="1">
      <alignment vertical="center"/>
    </xf>
    <xf numFmtId="49" fontId="1" fillId="0" borderId="0" xfId="0" quotePrefix="1" applyNumberFormat="1" applyFont="1" applyAlignment="1">
      <alignment vertical="center" wrapText="1"/>
    </xf>
    <xf numFmtId="49" fontId="27" fillId="0" borderId="0" xfId="0" applyNumberFormat="1" applyFont="1">
      <alignment vertical="center"/>
    </xf>
    <xf numFmtId="49" fontId="27" fillId="0" borderId="0" xfId="0" applyNumberFormat="1" applyFont="1" applyAlignment="1">
      <alignment vertical="center" wrapText="1"/>
    </xf>
    <xf numFmtId="49" fontId="28" fillId="0" borderId="0" xfId="0" applyNumberFormat="1" applyFont="1" applyAlignment="1">
      <alignment vertical="center" wrapText="1"/>
    </xf>
    <xf numFmtId="0" fontId="29" fillId="0" borderId="0" xfId="0" applyFont="1" applyFill="1" applyAlignment="1">
      <alignment vertical="center" wrapText="1"/>
    </xf>
    <xf numFmtId="0" fontId="21" fillId="0" borderId="0" xfId="0" applyFont="1" applyFill="1" applyAlignment="1">
      <alignment wrapText="1"/>
    </xf>
    <xf numFmtId="49" fontId="32" fillId="0" borderId="0" xfId="0" applyNumberFormat="1" applyFont="1">
      <alignment vertical="center"/>
    </xf>
    <xf numFmtId="49" fontId="32" fillId="2" borderId="0" xfId="0" applyNumberFormat="1" applyFont="1" applyFill="1">
      <alignment vertical="center"/>
    </xf>
    <xf numFmtId="49" fontId="32" fillId="0" borderId="0" xfId="0" applyNumberFormat="1" applyFont="1" applyAlignment="1">
      <alignment vertical="center" wrapText="1"/>
    </xf>
    <xf numFmtId="49" fontId="0" fillId="0" borderId="0" xfId="0" applyNumberFormat="1">
      <alignment vertical="center"/>
    </xf>
    <xf numFmtId="49" fontId="2" fillId="0" borderId="0" xfId="0" applyNumberFormat="1" applyFont="1">
      <alignment vertical="center"/>
    </xf>
  </cellXfs>
  <cellStyles count="1">
    <cellStyle name="標準" xfId="0" builtinId="0"/>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180"/>
  <sheetViews>
    <sheetView tabSelected="1" workbookViewId="0">
      <pane xSplit="1" ySplit="1" topLeftCell="AB62" activePane="bottomRight" state="frozen"/>
      <selection pane="topRight"/>
      <selection pane="bottomLeft"/>
      <selection pane="bottomRight" activeCell="AB64" sqref="AB64"/>
    </sheetView>
  </sheetViews>
  <sheetFormatPr defaultColWidth="9" defaultRowHeight="12"/>
  <cols>
    <col min="1" max="1" width="16.5" style="1" customWidth="1"/>
    <col min="2" max="3" width="9" style="1"/>
    <col min="4" max="4" width="14.625" style="1" customWidth="1"/>
    <col min="5" max="5" width="18.375" style="1" customWidth="1"/>
    <col min="6" max="7" width="21.5" style="1" customWidth="1"/>
    <col min="8" max="8" width="18.375" style="1" customWidth="1"/>
    <col min="9" max="9" width="9" style="1"/>
    <col min="10" max="10" width="6.375" style="1" bestFit="1" customWidth="1"/>
    <col min="11" max="11" width="18.5" style="1" bestFit="1" customWidth="1"/>
    <col min="12" max="12" width="18.625" style="1" bestFit="1" customWidth="1"/>
    <col min="13" max="13" width="5.125" style="1" customWidth="1"/>
    <col min="14" max="15" width="9" style="1"/>
    <col min="16" max="19" width="12.75" style="1" customWidth="1"/>
    <col min="20" max="23" width="9" style="1"/>
    <col min="24" max="24" width="75" style="1" customWidth="1"/>
    <col min="25" max="25" width="59.375" style="1" customWidth="1"/>
    <col min="26" max="26" width="56" style="1" customWidth="1"/>
    <col min="27" max="27" width="12.75" style="1" customWidth="1"/>
    <col min="28" max="28" width="255.625" style="2" customWidth="1"/>
    <col min="29" max="16384" width="9" style="2"/>
  </cols>
  <sheetData>
    <row r="1" spans="1:28" ht="11.25" customHeight="1">
      <c r="A1" s="1" t="s">
        <v>0</v>
      </c>
      <c r="B1" s="1" t="s">
        <v>1</v>
      </c>
      <c r="C1" s="1" t="s">
        <v>2</v>
      </c>
      <c r="D1" s="1" t="s">
        <v>3</v>
      </c>
      <c r="E1" s="1" t="s">
        <v>4</v>
      </c>
      <c r="F1" s="1" t="s">
        <v>5</v>
      </c>
      <c r="G1" s="1" t="s">
        <v>6</v>
      </c>
      <c r="H1" s="1" t="s">
        <v>7</v>
      </c>
      <c r="I1" s="1" t="s">
        <v>8</v>
      </c>
      <c r="J1" s="1" t="s">
        <v>1520</v>
      </c>
      <c r="K1" s="1" t="s">
        <v>1436</v>
      </c>
      <c r="L1" s="1" t="s">
        <v>1517</v>
      </c>
      <c r="M1" s="1" t="s">
        <v>1522</v>
      </c>
      <c r="N1" s="1" t="s">
        <v>9</v>
      </c>
      <c r="O1" s="1" t="s">
        <v>10</v>
      </c>
      <c r="P1" s="1" t="s">
        <v>11</v>
      </c>
      <c r="Q1" s="5" t="s">
        <v>12</v>
      </c>
      <c r="R1" s="1" t="s">
        <v>13</v>
      </c>
      <c r="S1" s="5" t="s">
        <v>12</v>
      </c>
      <c r="T1" s="1" t="s">
        <v>14</v>
      </c>
      <c r="U1" s="1" t="s">
        <v>15</v>
      </c>
      <c r="V1" s="1" t="s">
        <v>16</v>
      </c>
      <c r="W1" s="1" t="s">
        <v>17</v>
      </c>
      <c r="X1" s="1" t="s">
        <v>18</v>
      </c>
      <c r="Y1" s="1" t="s">
        <v>19</v>
      </c>
      <c r="Z1" s="1" t="s">
        <v>20</v>
      </c>
      <c r="AA1" s="1" t="s">
        <v>12</v>
      </c>
    </row>
    <row r="2" spans="1:28">
      <c r="A2" s="1" t="s">
        <v>21</v>
      </c>
      <c r="B2" s="1" t="s">
        <v>22</v>
      </c>
      <c r="E2" s="1" t="s">
        <v>23</v>
      </c>
      <c r="F2" s="1" t="s">
        <v>24</v>
      </c>
      <c r="G2" s="1" t="s">
        <v>25</v>
      </c>
      <c r="H2" s="1" t="s">
        <v>26</v>
      </c>
      <c r="I2" s="1" t="s">
        <v>27</v>
      </c>
      <c r="N2" s="1" t="s">
        <v>28</v>
      </c>
      <c r="P2" s="1" t="s">
        <v>29</v>
      </c>
      <c r="Q2" s="5"/>
      <c r="R2" s="1" t="s">
        <v>30</v>
      </c>
      <c r="S2" s="5"/>
      <c r="X2" s="6"/>
      <c r="Y2" s="6"/>
      <c r="Z2" s="6"/>
      <c r="AA2" s="5"/>
      <c r="AB2" s="7" t="str">
        <f>", '"&amp;A2&amp;"': {megami: '"&amp;B2&amp;"'"&amp;IF(C2&lt;&gt;"",", anotherID: '"&amp;C2&amp;"', replace: '"&amp;D2&amp;"'","")&amp;", name: '"&amp;SUBSTITUTE(E2,"'","\'")&amp;"', nameEn: '"&amp;SUBSTITUTE(H2,"'","\'")&amp;"', ruby: '"&amp;F2&amp;"', baseType: '"&amp;VLOOKUP(I2,マスタ!$A$1:$B$99,2,FALSE)&amp;"'" &amp; IF(J2 = "○", ", extra: true'", "")  &amp; IF(K2 &lt;&gt; "", ", extraFrom: '" &amp; K2 &amp; "'", "")  &amp; IF(L2 &lt;&gt; "", ", exchanbaleTo: '" &amp; L2 &amp; "'", "")&amp; IF(M2 = "○", ", poison: true'", "")&amp; ", types: ['"&amp;VLOOKUP(N2,マスタ!$D$1:$E$99,2,FALSE)&amp;"'"&amp;IF(O2&lt;&gt;"",", '"&amp;VLOOKUP(O2,マスタ!$D$1:$E$99,2,FALSE)&amp;"'","")&amp;"]"&amp;IF(P2&lt;&gt;"",", range: '"&amp;P2&amp;"'","")&amp;IF(R2&lt;&gt;"",", damage: '"&amp;R2&amp;"'","")&amp;IF(T2&lt;&gt;"",", capacity: '"&amp;T2&amp;"'","")&amp;IF(U2&lt;&gt;"",", cost: '"&amp;U2&amp;"'","")&amp;", text: '"&amp;SUBSTITUTE(X2,CHAR(10),"\n")&amp;"', textEn: '"&amp;SUBSTITUTE(SUBSTITUTE(Z2,CHAR(10),"\n"),"'","\'")&amp;"'"&amp;IF(V2="○",", sealable: true","")&amp;IF(W2="○",", removable: true","")&amp;"}"</f>
        <v>, '01-yurina-o-n-1': {megami: 'yurina', name: '斬', nameEn: 'Slash', ruby: 'ざん', baseType: 'normal', types: ['attack'], range: '3-4', damage: '3/1', text: '', textEn: ''}</v>
      </c>
    </row>
    <row r="3" spans="1:28" ht="24">
      <c r="A3" s="1" t="s">
        <v>31</v>
      </c>
      <c r="B3" s="1" t="s">
        <v>22</v>
      </c>
      <c r="C3" s="1" t="s">
        <v>32</v>
      </c>
      <c r="D3" s="1" t="s">
        <v>21</v>
      </c>
      <c r="E3" s="1" t="s">
        <v>33</v>
      </c>
      <c r="F3" s="1" t="s">
        <v>34</v>
      </c>
      <c r="G3" s="1" t="s">
        <v>33</v>
      </c>
      <c r="H3" s="1" t="s">
        <v>35</v>
      </c>
      <c r="I3" s="1" t="s">
        <v>27</v>
      </c>
      <c r="N3" s="1" t="s">
        <v>28</v>
      </c>
      <c r="P3" s="1" t="s">
        <v>36</v>
      </c>
      <c r="Q3" s="5"/>
      <c r="R3" s="1" t="s">
        <v>37</v>
      </c>
      <c r="S3" s="5"/>
      <c r="X3" s="6" t="s">
        <v>38</v>
      </c>
      <c r="Y3" s="6" t="s">
        <v>39</v>
      </c>
      <c r="Z3" s="6" t="s">
        <v>40</v>
      </c>
      <c r="AA3" s="5"/>
      <c r="AB3" s="7" t="str">
        <f>", '"&amp;A3&amp;"': {megami: '"&amp;B3&amp;"'"&amp;IF(C3&lt;&gt;"",", anotherID: '"&amp;C3&amp;"', replace: '"&amp;D3&amp;"'","")&amp;", name: '"&amp;SUBSTITUTE(E3,"'","\'")&amp;"', nameEn: '"&amp;SUBSTITUTE(H3,"'","\'")&amp;"', ruby: '"&amp;F3&amp;"', baseType: '"&amp;VLOOKUP(I3,マスタ!$A$1:$B$99,2,FALSE)&amp;"'" &amp; IF(J3 = "○", ", extra: true'", "")  &amp; IF(K3 &lt;&gt; "", ", extraFrom: '" &amp; K3 &amp; "'", "")  &amp; IF(L3 &lt;&gt; "", ", exchanbaleTo: '" &amp; L3 &amp; "'", "")&amp; IF(M3 = "○", ", poison: true'", "")&amp; ", types: ['"&amp;VLOOKUP(N3,マスタ!$D$1:$E$99,2,FALSE)&amp;"'"&amp;IF(O3&lt;&gt;"",", '"&amp;VLOOKUP(O3,マスタ!$D$1:$E$99,2,FALSE)&amp;"'","")&amp;"]"&amp;IF(P3&lt;&gt;"",", range: '"&amp;P3&amp;"'","")&amp;IF(R3&lt;&gt;"",", damage: '"&amp;R3&amp;"'","")&amp;IF(T3&lt;&gt;"",", capacity: '"&amp;T3&amp;"'","")&amp;IF(U3&lt;&gt;"",", cost: '"&amp;U3&amp;"'","")&amp;", text: '"&amp;SUBSTITUTE(X3,CHAR(10),"\n")&amp;"', textEn: '"&amp;SUBSTITUTE(SUBSTITUTE(Z3,CHAR(10),"\n"),"'","\'")&amp;"'"&amp;IF(V3="○",", sealable: true","")&amp;IF(W3="○",", removable: true","")&amp;"}"</f>
        <v>, '01-yurina-A1-n-1': {megami: 'yurina', anotherID: 'A1', replace: '01-yurina-o-n-1', name: '乱打', nameEn: 'Wild Swing', ruby: 'らんだ', baseType: 'normal', types: ['attack'], range: '2', damage: '2/1', text: '【常時】決死-あなたのライフが3以下ならば、この《攻撃》は+0/+2となり、対応不可を得る。', textEn: 'Forced: Resolve - If your Life is 3 or less, this attack gains +0/+2 and No Reactions.'}</v>
      </c>
    </row>
    <row r="4" spans="1:28">
      <c r="A4" s="1" t="s">
        <v>41</v>
      </c>
      <c r="B4" s="1" t="s">
        <v>22</v>
      </c>
      <c r="E4" s="1" t="s">
        <v>42</v>
      </c>
      <c r="F4" s="1" t="s">
        <v>43</v>
      </c>
      <c r="G4" s="1" t="s">
        <v>44</v>
      </c>
      <c r="H4" s="1" t="s">
        <v>45</v>
      </c>
      <c r="I4" s="1" t="s">
        <v>27</v>
      </c>
      <c r="J4" s="50"/>
      <c r="K4" s="50"/>
      <c r="L4" s="50"/>
      <c r="M4" s="50"/>
      <c r="N4" s="1" t="s">
        <v>28</v>
      </c>
      <c r="P4" s="1" t="s">
        <v>46</v>
      </c>
      <c r="Q4" s="5"/>
      <c r="R4" s="1" t="s">
        <v>47</v>
      </c>
      <c r="S4" s="5"/>
      <c r="X4" s="6" t="s">
        <v>48</v>
      </c>
      <c r="Y4" s="6" t="s">
        <v>49</v>
      </c>
      <c r="Z4" s="6" t="s">
        <v>50</v>
      </c>
      <c r="AA4" s="5"/>
      <c r="AB4" s="7" t="str">
        <f>", '"&amp;A4&amp;"': {megami: '"&amp;B4&amp;"'"&amp;IF(C4&lt;&gt;"",", anotherID: '"&amp;C4&amp;"', replace: '"&amp;D4&amp;"'","")&amp;", name: '"&amp;SUBSTITUTE(E4,"'","\'")&amp;"', nameEn: '"&amp;SUBSTITUTE(H4,"'","\'")&amp;"', ruby: '"&amp;F4&amp;"', baseType: '"&amp;VLOOKUP(I4,マスタ!$A$1:$B$99,2,FALSE)&amp;"'" &amp; IF(J4 = "○", ", extra: true'", "")  &amp; IF(K4 &lt;&gt; "", ", extraFrom: '" &amp; K4 &amp; "'", "")  &amp; IF(L4 &lt;&gt; "", ", exchanbaleTo: '" &amp; L4 &amp; "'", "")&amp; IF(M4 = "○", ", poison: true'", "")&amp; ", types: ['"&amp;VLOOKUP(N4,マスタ!$D$1:$E$99,2,FALSE)&amp;"'"&amp;IF(O4&lt;&gt;"",", '"&amp;VLOOKUP(O4,マスタ!$D$1:$E$99,2,FALSE)&amp;"'","")&amp;"]"&amp;IF(P4&lt;&gt;"",", range: '"&amp;P4&amp;"'","")&amp;IF(R4&lt;&gt;"",", damage: '"&amp;R4&amp;"'","")&amp;IF(T4&lt;&gt;"",", capacity: '"&amp;T4&amp;"'","")&amp;IF(U4&lt;&gt;"",", cost: '"&amp;U4&amp;"'","")&amp;", text: '"&amp;SUBSTITUTE(X4,CHAR(10),"\n")&amp;"', textEn: '"&amp;SUBSTITUTE(SUBSTITUTE(Z4,CHAR(10),"\n"),"'","\'")&amp;"'"&amp;IF(V4="○",", sealable: true","")&amp;IF(W4="○",", removable: true","")&amp;"}"</f>
        <v>, '01-yurina-o-n-2': {megami: 'yurina', name: '一閃', nameEn: 'Brandish', ruby: 'いっせん', baseType: 'normal', types: ['attack'], range: '3', damage: '2/2', text: '【常時】決死-あなたのライフが3以下ならば、この《攻撃》は+1/+0となる。', textEn: 'Forced: Resolve - This attack gains +1/+0 if your Life is 3 or less.'}</v>
      </c>
    </row>
    <row r="5" spans="1:28" ht="24">
      <c r="A5" s="1" t="s">
        <v>51</v>
      </c>
      <c r="B5" s="1" t="s">
        <v>22</v>
      </c>
      <c r="E5" s="1" t="s">
        <v>52</v>
      </c>
      <c r="F5" s="1" t="s">
        <v>53</v>
      </c>
      <c r="G5" s="1" t="s">
        <v>54</v>
      </c>
      <c r="H5" s="1" t="s">
        <v>55</v>
      </c>
      <c r="I5" s="1" t="s">
        <v>27</v>
      </c>
      <c r="N5" s="1" t="s">
        <v>28</v>
      </c>
      <c r="P5" s="1" t="s">
        <v>56</v>
      </c>
      <c r="Q5" s="5"/>
      <c r="R5" s="1" t="s">
        <v>37</v>
      </c>
      <c r="S5" s="5"/>
      <c r="X5" s="6" t="s">
        <v>57</v>
      </c>
      <c r="Y5" s="6" t="s">
        <v>58</v>
      </c>
      <c r="Z5" s="6" t="s">
        <v>59</v>
      </c>
      <c r="AA5" s="5"/>
      <c r="AB5" s="7" t="str">
        <f>", '"&amp;A5&amp;"': {megami: '"&amp;B5&amp;"'"&amp;IF(C5&lt;&gt;"",", anotherID: '"&amp;C5&amp;"', replace: '"&amp;D5&amp;"'","")&amp;", name: '"&amp;SUBSTITUTE(E5,"'","\'")&amp;"', nameEn: '"&amp;SUBSTITUTE(H5,"'","\'")&amp;"', ruby: '"&amp;F5&amp;"', baseType: '"&amp;VLOOKUP(I5,マスタ!$A$1:$B$99,2,FALSE)&amp;"'" &amp; IF(J5 = "○", ", extra: true'", "")  &amp; IF(K5 &lt;&gt; "", ", extraFrom: '" &amp; K5 &amp; "'", "")  &amp; IF(L5 &lt;&gt; "", ", exchanbaleTo: '" &amp; L5 &amp; "'", "")&amp; IF(M5 = "○", ", poison: true'", "")&amp; ", types: ['"&amp;VLOOKUP(N5,マスタ!$D$1:$E$99,2,FALSE)&amp;"'"&amp;IF(O5&lt;&gt;"",", '"&amp;VLOOKUP(O5,マスタ!$D$1:$E$99,2,FALSE)&amp;"'","")&amp;"]"&amp;IF(P5&lt;&gt;"",", range: '"&amp;P5&amp;"'","")&amp;IF(R5&lt;&gt;"",", damage: '"&amp;R5&amp;"'","")&amp;IF(T5&lt;&gt;"",", capacity: '"&amp;T5&amp;"'","")&amp;IF(U5&lt;&gt;"",", cost: '"&amp;U5&amp;"'","")&amp;", text: '"&amp;SUBSTITUTE(X5,CHAR(10),"\n")&amp;"', textEn: '"&amp;SUBSTITUTE(SUBSTITUTE(Z5,CHAR(10),"\n"),"'","\'")&amp;"'"&amp;IF(V5="○",", sealable: true","")&amp;IF(W5="○",", removable: true","")&amp;"}"</f>
        <v>, '01-yurina-o-n-3': {megami: 'yurina', name: '柄打ち', nameEn: 'Hilt Strike', ruby: 'つかうち', baseType: 'normal', types: ['attack'], range: '1-2', damage: '2/1', text: '【攻撃後】決死-あなたのライフが3以下ならば、このターンにあなたが次に行う《攻撃》は+1/+0となる。', textEn: 'After Attack: Resolve - The next attack you make this turn gains +1/+0 if your Life is 3 or less.'}</v>
      </c>
    </row>
    <row r="6" spans="1:28">
      <c r="A6" s="1" t="s">
        <v>60</v>
      </c>
      <c r="B6" s="1" t="s">
        <v>22</v>
      </c>
      <c r="E6" s="1" t="s">
        <v>61</v>
      </c>
      <c r="F6" s="1" t="s">
        <v>62</v>
      </c>
      <c r="G6" s="1" t="s">
        <v>63</v>
      </c>
      <c r="H6" s="1" t="s">
        <v>64</v>
      </c>
      <c r="I6" s="1" t="s">
        <v>27</v>
      </c>
      <c r="N6" s="1" t="s">
        <v>28</v>
      </c>
      <c r="O6" s="1" t="s">
        <v>65</v>
      </c>
      <c r="P6" s="1" t="s">
        <v>66</v>
      </c>
      <c r="Q6" s="5"/>
      <c r="R6" s="1" t="s">
        <v>67</v>
      </c>
      <c r="S6" s="5"/>
      <c r="X6" s="44" t="s">
        <v>68</v>
      </c>
      <c r="Y6" s="6" t="s">
        <v>69</v>
      </c>
      <c r="Z6" s="44" t="s">
        <v>70</v>
      </c>
      <c r="AA6" s="5"/>
      <c r="AB6" s="7" t="str">
        <f>", '"&amp;A6&amp;"': {megami: '"&amp;B6&amp;"'"&amp;IF(C6&lt;&gt;"",", anotherID: '"&amp;C6&amp;"', replace: '"&amp;D6&amp;"'","")&amp;", name: '"&amp;SUBSTITUTE(E6,"'","\'")&amp;"', nameEn: '"&amp;SUBSTITUTE(H6,"'","\'")&amp;"', ruby: '"&amp;F6&amp;"', baseType: '"&amp;VLOOKUP(I6,マスタ!$A$1:$B$99,2,FALSE)&amp;"'" &amp; IF(J6 = "○", ", extra: true'", "")  &amp; IF(K6 &lt;&gt; "", ", extraFrom: '" &amp; K6 &amp; "'", "")  &amp; IF(L6 &lt;&gt; "", ", exchanbaleTo: '" &amp; L6 &amp; "'", "")&amp; IF(M6 = "○", ", poison: true'", "")&amp; ", types: ['"&amp;VLOOKUP(N6,マスタ!$D$1:$E$99,2,FALSE)&amp;"'"&amp;IF(O6&lt;&gt;"",", '"&amp;VLOOKUP(O6,マスタ!$D$1:$E$99,2,FALSE)&amp;"'","")&amp;"]"&amp;IF(P6&lt;&gt;"",", range: '"&amp;P6&amp;"'","")&amp;IF(R6&lt;&gt;"",", damage: '"&amp;R6&amp;"'","")&amp;IF(T6&lt;&gt;"",", capacity: '"&amp;T6&amp;"'","")&amp;IF(U6&lt;&gt;"",", cost: '"&amp;U6&amp;"'","")&amp;", text: '"&amp;SUBSTITUTE(X6,CHAR(10),"\n")&amp;"', textEn: '"&amp;SUBSTITUTE(SUBSTITUTE(Z6,CHAR(10),"\n"),"'","\'")&amp;"'"&amp;IF(V6="○",", sealable: true","")&amp;IF(W6="○",", removable: true","")&amp;"}"</f>
        <v>, '01-yurina-o-n-4': {megami: 'yurina', name: '居合', nameEn: 'Art of Drawing', ruby: 'いあい', baseType: 'normal', types: ['attack', 'fullpower'], range: '2-4', damage: '4/3', text: '【常時】現在の間合が2以下ならば、この攻撃は-1/-1となる。', textEn: 'Forced: If the current Distance is 2 or less, this attack gets -1/-1.'}</v>
      </c>
    </row>
    <row r="7" spans="1:28" ht="60">
      <c r="A7" s="1" t="s">
        <v>71</v>
      </c>
      <c r="B7" s="1" t="s">
        <v>22</v>
      </c>
      <c r="E7" s="1" t="s">
        <v>72</v>
      </c>
      <c r="F7" s="1" t="s">
        <v>73</v>
      </c>
      <c r="G7" s="1" t="s">
        <v>74</v>
      </c>
      <c r="H7" s="1" t="s">
        <v>75</v>
      </c>
      <c r="I7" s="1" t="s">
        <v>27</v>
      </c>
      <c r="N7" s="1" t="s">
        <v>76</v>
      </c>
      <c r="Q7" s="5"/>
      <c r="S7" s="5"/>
      <c r="X7" s="6" t="s">
        <v>77</v>
      </c>
      <c r="Y7" s="6" t="s">
        <v>78</v>
      </c>
      <c r="Z7" s="6" t="s">
        <v>79</v>
      </c>
      <c r="AA7" s="5"/>
      <c r="AB7" s="7" t="str">
        <f>", '"&amp;A7&amp;"': {megami: '"&amp;B7&amp;"'"&amp;IF(C7&lt;&gt;"",", anotherID: '"&amp;C7&amp;"', replace: '"&amp;D7&amp;"'","")&amp;", name: '"&amp;SUBSTITUTE(E7,"'","\'")&amp;"', nameEn: '"&amp;SUBSTITUTE(H7,"'","\'")&amp;"', ruby: '"&amp;F7&amp;"', baseType: '"&amp;VLOOKUP(I7,マスタ!$A$1:$B$99,2,FALSE)&amp;"'" &amp; IF(J7 = "○", ", extra: true'", "")  &amp; IF(K7 &lt;&gt; "", ", extraFrom: '" &amp; K7 &amp; "'", "")  &amp; IF(L7 &lt;&gt; "", ", exchanbaleTo: '" &amp; L7 &amp; "'", "")&amp; IF(M7 = "○", ", poison: true'", "")&amp; ", types: ['"&amp;VLOOKUP(N7,マスタ!$D$1:$E$99,2,FALSE)&amp;"'"&amp;IF(O7&lt;&gt;"",", '"&amp;VLOOKUP(O7,マスタ!$D$1:$E$99,2,FALSE)&amp;"'","")&amp;"]"&amp;IF(P7&lt;&gt;"",", range: '"&amp;P7&amp;"'","")&amp;IF(R7&lt;&gt;"",", damage: '"&amp;R7&amp;"'","")&amp;IF(T7&lt;&gt;"",", capacity: '"&amp;T7&amp;"'","")&amp;IF(U7&lt;&gt;"",", cost: '"&amp;U7&amp;"'","")&amp;", text: '"&amp;SUBSTITUTE(X7,CHAR(10),"\n")&amp;"', textEn: '"&amp;SUBSTITUTE(SUBSTITUTE(Z7,CHAR(10),"\n"),"'","\'")&amp;"'"&amp;IF(V7="○",", sealable: true","")&amp;IF(W7="○",", removable: true","")&amp;"}"</f>
        <v>, '01-yurina-o-n-5': {megami: 'yurina', name: '足捌き', nameEn: 'Footwork', ruby: 'あしさばき', baseType: 'normal', types: ['action'], text: '現在の間合が4以上ならば、間合→ダスト：2\n現在の間合が1以下ならば、ダスト→間合：2', textEn: 'If the current Distance is 4 or more:\nDistance (2)→ Shadow\n\nIf the current Distance is 1 or less:\nShadow (2)→ Distance'}</v>
      </c>
    </row>
    <row r="8" spans="1:28" ht="24">
      <c r="A8" s="1" t="s">
        <v>80</v>
      </c>
      <c r="B8" s="1" t="s">
        <v>22</v>
      </c>
      <c r="E8" s="1" t="s">
        <v>81</v>
      </c>
      <c r="F8" s="1" t="s">
        <v>82</v>
      </c>
      <c r="G8" s="1" t="s">
        <v>83</v>
      </c>
      <c r="H8" s="1" t="s">
        <v>84</v>
      </c>
      <c r="I8" s="1" t="s">
        <v>27</v>
      </c>
      <c r="N8" s="1" t="s">
        <v>85</v>
      </c>
      <c r="Q8" s="5"/>
      <c r="S8" s="5"/>
      <c r="T8" s="1" t="s">
        <v>36</v>
      </c>
      <c r="X8" s="6" t="s">
        <v>86</v>
      </c>
      <c r="Y8" s="6" t="s">
        <v>87</v>
      </c>
      <c r="Z8" s="6" t="s">
        <v>88</v>
      </c>
      <c r="AA8" s="5"/>
      <c r="AB8" s="7" t="str">
        <f>", '"&amp;A8&amp;"': {megami: '"&amp;B8&amp;"'"&amp;IF(C8&lt;&gt;"",", anotherID: '"&amp;C8&amp;"', replace: '"&amp;D8&amp;"'","")&amp;", name: '"&amp;SUBSTITUTE(E8,"'","\'")&amp;"', nameEn: '"&amp;SUBSTITUTE(H8,"'","\'")&amp;"', ruby: '"&amp;F8&amp;"', baseType: '"&amp;VLOOKUP(I8,マスタ!$A$1:$B$99,2,FALSE)&amp;"'" &amp; IF(J8 = "○", ", extra: true'", "")  &amp; IF(K8 &lt;&gt; "", ", extraFrom: '" &amp; K8 &amp; "'", "")  &amp; IF(L8 &lt;&gt; "", ", exchanbaleTo: '" &amp; L8 &amp; "'", "")&amp; IF(M8 = "○", ", poison: true'", "")&amp; ", types: ['"&amp;VLOOKUP(N8,マスタ!$D$1:$E$99,2,FALSE)&amp;"'"&amp;IF(O8&lt;&gt;"",", '"&amp;VLOOKUP(O8,マスタ!$D$1:$E$99,2,FALSE)&amp;"'","")&amp;"]"&amp;IF(P8&lt;&gt;"",", range: '"&amp;P8&amp;"'","")&amp;IF(R8&lt;&gt;"",", damage: '"&amp;R8&amp;"'","")&amp;IF(T8&lt;&gt;"",", capacity: '"&amp;T8&amp;"'","")&amp;IF(U8&lt;&gt;"",", cost: '"&amp;U8&amp;"'","")&amp;", text: '"&amp;SUBSTITUTE(X8,CHAR(10),"\n")&amp;"', textEn: '"&amp;SUBSTITUTE(SUBSTITUTE(Z8,CHAR(10),"\n"),"'","\'")&amp;"'"&amp;IF(V8="○",", sealable: true","")&amp;IF(W8="○",", removable: true","")&amp;"}"</f>
        <v>, '01-yurina-o-n-6': {megami: 'yurina', name: '圧気', nameEn: 'Overawe', ruby: 'あっき', baseType: 'normal', types: ['enhance'], capacity: '2', text: '隙\n【破棄時】攻撃『適正距離1-4、3/-』を行う。', textEn: 'Unguarded\nDisenchant: You attack with "Range: 1-4, Damage: 3/-".'}</v>
      </c>
    </row>
    <row r="9" spans="1:28" ht="24">
      <c r="A9" s="1" t="s">
        <v>89</v>
      </c>
      <c r="B9" s="1" t="s">
        <v>22</v>
      </c>
      <c r="C9" s="1" t="s">
        <v>32</v>
      </c>
      <c r="D9" s="1" t="s">
        <v>80</v>
      </c>
      <c r="E9" s="1" t="s">
        <v>90</v>
      </c>
      <c r="F9" s="1" t="s">
        <v>91</v>
      </c>
      <c r="G9" s="1" t="s">
        <v>92</v>
      </c>
      <c r="H9" s="1" t="s">
        <v>93</v>
      </c>
      <c r="I9" s="1" t="s">
        <v>27</v>
      </c>
      <c r="N9" s="1" t="s">
        <v>85</v>
      </c>
      <c r="O9" s="1" t="s">
        <v>94</v>
      </c>
      <c r="Q9" s="5"/>
      <c r="S9" s="5"/>
      <c r="T9" s="1" t="s">
        <v>95</v>
      </c>
      <c r="X9" s="6" t="s">
        <v>96</v>
      </c>
      <c r="Y9" s="6" t="s">
        <v>97</v>
      </c>
      <c r="Z9" s="6" t="s">
        <v>98</v>
      </c>
      <c r="AA9" s="5"/>
      <c r="AB9" s="7" t="str">
        <f>", '"&amp;A9&amp;"': {megami: '"&amp;B9&amp;"'"&amp;IF(C9&lt;&gt;"",", anotherID: '"&amp;C9&amp;"', replace: '"&amp;D9&amp;"'","")&amp;", name: '"&amp;SUBSTITUTE(E9,"'","\'")&amp;"', nameEn: '"&amp;SUBSTITUTE(H9,"'","\'")&amp;"', ruby: '"&amp;F9&amp;"', baseType: '"&amp;VLOOKUP(I9,マスタ!$A$1:$B$99,2,FALSE)&amp;"'" &amp; IF(J9 = "○", ", extra: true'", "")  &amp; IF(K9 &lt;&gt; "", ", extraFrom: '" &amp; K9 &amp; "'", "")  &amp; IF(L9 &lt;&gt; "", ", exchanbaleTo: '" &amp; L9 &amp; "'", "")&amp; IF(M9 = "○", ", poison: true'", "")&amp; ", types: ['"&amp;VLOOKUP(N9,マスタ!$D$1:$E$99,2,FALSE)&amp;"'"&amp;IF(O9&lt;&gt;"",", '"&amp;VLOOKUP(O9,マスタ!$D$1:$E$99,2,FALSE)&amp;"'","")&amp;"]"&amp;IF(P9&lt;&gt;"",", range: '"&amp;P9&amp;"'","")&amp;IF(R9&lt;&gt;"",", damage: '"&amp;R9&amp;"'","")&amp;IF(T9&lt;&gt;"",", capacity: '"&amp;T9&amp;"'","")&amp;IF(U9&lt;&gt;"",", cost: '"&amp;U9&amp;"'","")&amp;", text: '"&amp;SUBSTITUTE(X9,CHAR(10),"\n")&amp;"', textEn: '"&amp;SUBSTITUTE(SUBSTITUTE(Z9,CHAR(10),"\n"),"'","\'")&amp;"'"&amp;IF(V9="○",", sealable: true","")&amp;IF(W9="○",", removable: true","")&amp;"}"</f>
        <v>, '01-yurina-A1-n-6': {megami: 'yurina', anotherID: 'A1', replace: '01-yurina-o-n-6', name: '癇癪玉', nameEn: 'Outrage', ruby: 'かんしゃくだま ', baseType: 'normal', types: ['enhance', 'reaction'], capacity: '１', text: '【破棄時】攻撃『適正距離0-4、1/-、対応不可、【攻撃後】相手を畏縮させる』を行う。', textEn: 'Disenchant: You attack with "Range: 0-4, Damage: 1/-, No Reactions, After Attack: Flinch your opponent."'}</v>
      </c>
    </row>
    <row r="10" spans="1:28" ht="24">
      <c r="A10" s="1" t="s">
        <v>99</v>
      </c>
      <c r="B10" s="1" t="s">
        <v>22</v>
      </c>
      <c r="E10" s="1" t="s">
        <v>100</v>
      </c>
      <c r="F10" s="1" t="s">
        <v>101</v>
      </c>
      <c r="G10" s="1" t="s">
        <v>102</v>
      </c>
      <c r="H10" s="1" t="s">
        <v>103</v>
      </c>
      <c r="I10" s="1" t="s">
        <v>27</v>
      </c>
      <c r="N10" s="1" t="s">
        <v>85</v>
      </c>
      <c r="O10" s="1" t="s">
        <v>65</v>
      </c>
      <c r="Q10" s="5"/>
      <c r="S10" s="5"/>
      <c r="T10" s="1" t="s">
        <v>104</v>
      </c>
      <c r="X10" s="6" t="s">
        <v>105</v>
      </c>
      <c r="Y10" s="6" t="s">
        <v>106</v>
      </c>
      <c r="Z10" s="6" t="s">
        <v>107</v>
      </c>
      <c r="AA10" s="5"/>
      <c r="AB10" s="7" t="str">
        <f>", '"&amp;A10&amp;"': {megami: '"&amp;B10&amp;"'"&amp;IF(C10&lt;&gt;"",", anotherID: '"&amp;C10&amp;"', replace: '"&amp;D10&amp;"'","")&amp;", name: '"&amp;SUBSTITUTE(E10,"'","\'")&amp;"', nameEn: '"&amp;SUBSTITUTE(H10,"'","\'")&amp;"', ruby: '"&amp;F10&amp;"', baseType: '"&amp;VLOOKUP(I10,マスタ!$A$1:$B$99,2,FALSE)&amp;"'" &amp; IF(J10 = "○", ", extra: true'", "")  &amp; IF(K10 &lt;&gt; "", ", extraFrom: '" &amp; K10 &amp; "'", "")  &amp; IF(L10 &lt;&gt; "", ", exchanbaleTo: '" &amp; L10 &amp; "'", "")&amp; IF(M10 = "○", ", poison: true'", "")&amp; ", types: ['"&amp;VLOOKUP(N10,マスタ!$D$1:$E$99,2,FALSE)&amp;"'"&amp;IF(O10&lt;&gt;"",", '"&amp;VLOOKUP(O10,マスタ!$D$1:$E$99,2,FALSE)&amp;"'","")&amp;"]"&amp;IF(P10&lt;&gt;"",", range: '"&amp;P10&amp;"'","")&amp;IF(R10&lt;&gt;"",", damage: '"&amp;R10&amp;"'","")&amp;IF(T10&lt;&gt;"",", capacity: '"&amp;T10&amp;"'","")&amp;IF(U10&lt;&gt;"",", cost: '"&amp;U10&amp;"'","")&amp;", text: '"&amp;SUBSTITUTE(X10,CHAR(10),"\n")&amp;"', textEn: '"&amp;SUBSTITUTE(SUBSTITUTE(Z10,CHAR(10),"\n"),"'","\'")&amp;"'"&amp;IF(V10="○",", sealable: true","")&amp;IF(W10="○",", removable: true","")&amp;"}"</f>
        <v>, '01-yurina-o-n-7': {megami: 'yurina', name: '気炎万丈', nameEn: 'Spirit of Fire', ruby: 'きえんばんじょう', baseType: 'normal', types: ['enhance', 'fullpower'], capacity: '4', text: '【展開中】決死-あなたのライフが3以下ならば、あなたの他のメガミによる《攻撃》は+1/+1となるとともに超克を得る。', textEn: 'Ongoing: Resolve - All your other Megami\'s attacks gain +1/+1 and Overwhelm if your Life is 3 or less.'}</v>
      </c>
    </row>
    <row r="11" spans="1:28">
      <c r="A11" s="1" t="s">
        <v>108</v>
      </c>
      <c r="B11" s="1" t="s">
        <v>22</v>
      </c>
      <c r="E11" s="1" t="s">
        <v>109</v>
      </c>
      <c r="F11" s="1" t="s">
        <v>110</v>
      </c>
      <c r="G11" s="1" t="s">
        <v>109</v>
      </c>
      <c r="H11" s="1" t="s">
        <v>111</v>
      </c>
      <c r="I11" s="1" t="s">
        <v>112</v>
      </c>
      <c r="N11" s="1" t="s">
        <v>28</v>
      </c>
      <c r="P11" s="1" t="s">
        <v>29</v>
      </c>
      <c r="Q11" s="5"/>
      <c r="R11" s="1" t="s">
        <v>113</v>
      </c>
      <c r="S11" s="5"/>
      <c r="U11" s="1" t="s">
        <v>114</v>
      </c>
      <c r="X11" s="6"/>
      <c r="Y11" s="6"/>
      <c r="Z11" s="6"/>
      <c r="AA11" s="5"/>
      <c r="AB11" s="7" t="str">
        <f>", '"&amp;A11&amp;"': {megami: '"&amp;B11&amp;"'"&amp;IF(C11&lt;&gt;"",", anotherID: '"&amp;C11&amp;"', replace: '"&amp;D11&amp;"'","")&amp;", name: '"&amp;SUBSTITUTE(E11,"'","\'")&amp;"', nameEn: '"&amp;SUBSTITUTE(H11,"'","\'")&amp;"', ruby: '"&amp;F11&amp;"', baseType: '"&amp;VLOOKUP(I11,マスタ!$A$1:$B$99,2,FALSE)&amp;"'" &amp; IF(J11 = "○", ", extra: true'", "")  &amp; IF(K11 &lt;&gt; "", ", extraFrom: '" &amp; K11 &amp; "'", "")  &amp; IF(L11 &lt;&gt; "", ", exchanbaleTo: '" &amp; L11 &amp; "'", "")&amp; IF(M11 = "○", ", poison: true'", "")&amp; ", types: ['"&amp;VLOOKUP(N11,マスタ!$D$1:$E$99,2,FALSE)&amp;"'"&amp;IF(O11&lt;&gt;"",", '"&amp;VLOOKUP(O11,マスタ!$D$1:$E$99,2,FALSE)&amp;"'","")&amp;"]"&amp;IF(P11&lt;&gt;"",", range: '"&amp;P11&amp;"'","")&amp;IF(R11&lt;&gt;"",", damage: '"&amp;R11&amp;"'","")&amp;IF(T11&lt;&gt;"",", capacity: '"&amp;T11&amp;"'","")&amp;IF(U11&lt;&gt;"",", cost: '"&amp;U11&amp;"'","")&amp;", text: '"&amp;SUBSTITUTE(X11,CHAR(10),"\n")&amp;"', textEn: '"&amp;SUBSTITUTE(SUBSTITUTE(Z11,CHAR(10),"\n"),"'","\'")&amp;"'"&amp;IF(V11="○",", sealable: true","")&amp;IF(W11="○",", removable: true","")&amp;"}"</f>
        <v>, '01-yurina-o-s-1': {megami: 'yurina', name: '月影落', nameEn: 'Tsukikage Crush', ruby: 'つきかげおとし', baseType: 'special', types: ['attack'], range: '3-4', damage: '4/4', cost: '7', text: '', textEn: ''}</v>
      </c>
    </row>
    <row r="12" spans="1:28">
      <c r="A12" s="1" t="s">
        <v>115</v>
      </c>
      <c r="B12" s="1" t="s">
        <v>22</v>
      </c>
      <c r="E12" s="1" t="s">
        <v>116</v>
      </c>
      <c r="F12" s="1" t="s">
        <v>117</v>
      </c>
      <c r="G12" s="1" t="s">
        <v>118</v>
      </c>
      <c r="H12" s="1" t="s">
        <v>119</v>
      </c>
      <c r="I12" s="1" t="s">
        <v>112</v>
      </c>
      <c r="N12" s="1" t="s">
        <v>28</v>
      </c>
      <c r="O12" s="1" t="s">
        <v>94</v>
      </c>
      <c r="P12" s="1" t="s">
        <v>120</v>
      </c>
      <c r="Q12" s="5"/>
      <c r="R12" s="1" t="s">
        <v>121</v>
      </c>
      <c r="S12" s="5"/>
      <c r="U12" s="1" t="s">
        <v>46</v>
      </c>
      <c r="X12" s="6" t="s">
        <v>122</v>
      </c>
      <c r="Y12" s="6" t="s">
        <v>123</v>
      </c>
      <c r="Z12" s="6" t="s">
        <v>124</v>
      </c>
      <c r="AA12" s="5"/>
      <c r="AB12" s="7" t="str">
        <f>", '"&amp;A12&amp;"': {megami: '"&amp;B12&amp;"'"&amp;IF(C12&lt;&gt;"",", anotherID: '"&amp;C12&amp;"', replace: '"&amp;D12&amp;"'","")&amp;", name: '"&amp;SUBSTITUTE(E12,"'","\'")&amp;"', nameEn: '"&amp;SUBSTITUTE(H12,"'","\'")&amp;"', ruby: '"&amp;F12&amp;"', baseType: '"&amp;VLOOKUP(I12,マスタ!$A$1:$B$99,2,FALSE)&amp;"'" &amp; IF(J12 = "○", ", extra: true'", "")  &amp; IF(K12 &lt;&gt; "", ", extraFrom: '" &amp; K12 &amp; "'", "")  &amp; IF(L12 &lt;&gt; "", ", exchanbaleTo: '" &amp; L12 &amp; "'", "")&amp; IF(M12 = "○", ", poison: true'", "")&amp; ", types: ['"&amp;VLOOKUP(N12,マスタ!$D$1:$E$99,2,FALSE)&amp;"'"&amp;IF(O12&lt;&gt;"",", '"&amp;VLOOKUP(O12,マスタ!$D$1:$E$99,2,FALSE)&amp;"'","")&amp;"]"&amp;IF(P12&lt;&gt;"",", range: '"&amp;P12&amp;"'","")&amp;IF(R12&lt;&gt;"",", damage: '"&amp;R12&amp;"'","")&amp;IF(T12&lt;&gt;"",", capacity: '"&amp;T12&amp;"'","")&amp;IF(U12&lt;&gt;"",", cost: '"&amp;U12&amp;"'","")&amp;", text: '"&amp;SUBSTITUTE(X12,CHAR(10),"\n")&amp;"', textEn: '"&amp;SUBSTITUTE(SUBSTITUTE(Z12,CHAR(10),"\n"),"'","\'")&amp;"'"&amp;IF(V12="○",", sealable: true","")&amp;IF(W12="○",", removable: true","")&amp;"}"</f>
        <v>, '01-yurina-o-s-2': {megami: 'yurina', name: '浦波嵐', nameEn: 'Uranami Storm', ruby: 'うらなみあらし', baseType: 'special', types: ['attack', 'reaction'], range: '0-10', damage: '2/-', cost: '3', text: '【攻撃後】対応した《攻撃》は-2/+0となる。', textEn: 'After Attack: The attack this card was played as a Reaction to gets -2/+0.'}</v>
      </c>
    </row>
    <row r="13" spans="1:28">
      <c r="A13" s="1" t="s">
        <v>125</v>
      </c>
      <c r="B13" s="1" t="s">
        <v>22</v>
      </c>
      <c r="C13" s="1" t="s">
        <v>32</v>
      </c>
      <c r="D13" s="1" t="s">
        <v>115</v>
      </c>
      <c r="E13" s="1" t="s">
        <v>126</v>
      </c>
      <c r="F13" s="1" t="s">
        <v>127</v>
      </c>
      <c r="G13" s="1" t="s">
        <v>128</v>
      </c>
      <c r="H13" s="1" t="s">
        <v>129</v>
      </c>
      <c r="I13" s="1" t="s">
        <v>112</v>
      </c>
      <c r="N13" s="1" t="s">
        <v>28</v>
      </c>
      <c r="O13" s="1" t="s">
        <v>94</v>
      </c>
      <c r="P13" s="1" t="s">
        <v>120</v>
      </c>
      <c r="Q13" s="5"/>
      <c r="R13" s="1" t="s">
        <v>130</v>
      </c>
      <c r="S13" s="5"/>
      <c r="U13" s="1" t="s">
        <v>131</v>
      </c>
      <c r="X13" s="6" t="s">
        <v>132</v>
      </c>
      <c r="Y13" s="6" t="s">
        <v>133</v>
      </c>
      <c r="Z13" s="6" t="s">
        <v>134</v>
      </c>
      <c r="AA13" s="5"/>
      <c r="AB13" s="7" t="str">
        <f>", '"&amp;A13&amp;"': {megami: '"&amp;B13&amp;"'"&amp;IF(C13&lt;&gt;"",", anotherID: '"&amp;C13&amp;"', replace: '"&amp;D13&amp;"'","")&amp;", name: '"&amp;SUBSTITUTE(E13,"'","\'")&amp;"', nameEn: '"&amp;SUBSTITUTE(H13,"'","\'")&amp;"', ruby: '"&amp;F13&amp;"', baseType: '"&amp;VLOOKUP(I13,マスタ!$A$1:$B$99,2,FALSE)&amp;"'" &amp; IF(J13 = "○", ", extra: true'", "")  &amp; IF(K13 &lt;&gt; "", ", extraFrom: '" &amp; K13 &amp; "'", "")  &amp; IF(L13 &lt;&gt; "", ", exchanbaleTo: '" &amp; L13 &amp; "'", "")&amp; IF(M13 = "○", ", poison: true'", "")&amp; ", types: ['"&amp;VLOOKUP(N13,マスタ!$D$1:$E$99,2,FALSE)&amp;"'"&amp;IF(O13&lt;&gt;"",", '"&amp;VLOOKUP(O13,マスタ!$D$1:$E$99,2,FALSE)&amp;"'","")&amp;"]"&amp;IF(P13&lt;&gt;"",", range: '"&amp;P13&amp;"'","")&amp;IF(R13&lt;&gt;"",", damage: '"&amp;R13&amp;"'","")&amp;IF(T13&lt;&gt;"",", capacity: '"&amp;T13&amp;"'","")&amp;IF(U13&lt;&gt;"",", cost: '"&amp;U13&amp;"'","")&amp;", text: '"&amp;SUBSTITUTE(X13,CHAR(10),"\n")&amp;"', textEn: '"&amp;SUBSTITUTE(SUBSTITUTE(Z13,CHAR(10),"\n"),"'","\'")&amp;"'"&amp;IF(V13="○",", sealable: true","")&amp;IF(W13="○",", removable: true","")&amp;"}"</f>
        <v>, '01-yurina-A1-s-2': {megami: 'yurina', anotherID: 'A1', replace: '01-yurina-o-s-2', name: '不完全浦波嵐', nameEn: 'Imperfect Uranami Storm', ruby: 'ふかんぜんうらなみあらし', baseType: 'special', types: ['attack', 'reaction'], range: '0-10', damage: '3/-', cost: '5', text: '【攻撃後】対応した《攻撃》は-3/+0となる。', textEn: 'After Attack: The attack this card was played as a Reaction to gets -3/+0.'}</v>
      </c>
    </row>
    <row r="14" spans="1:28" ht="48">
      <c r="A14" s="1" t="s">
        <v>135</v>
      </c>
      <c r="B14" s="1" t="s">
        <v>22</v>
      </c>
      <c r="E14" s="1" t="s">
        <v>136</v>
      </c>
      <c r="F14" s="1" t="s">
        <v>137</v>
      </c>
      <c r="G14" s="1" t="s">
        <v>136</v>
      </c>
      <c r="H14" s="1" t="s">
        <v>138</v>
      </c>
      <c r="I14" s="1" t="s">
        <v>112</v>
      </c>
      <c r="N14" s="1" t="s">
        <v>76</v>
      </c>
      <c r="Q14" s="5"/>
      <c r="S14" s="5"/>
      <c r="U14" s="1" t="s">
        <v>36</v>
      </c>
      <c r="X14" s="6" t="s">
        <v>139</v>
      </c>
      <c r="Y14" s="6" t="s">
        <v>140</v>
      </c>
      <c r="Z14" s="6" t="s">
        <v>141</v>
      </c>
      <c r="AA14" s="5"/>
      <c r="AB14" s="7" t="str">
        <f>", '"&amp;A14&amp;"': {megami: '"&amp;B14&amp;"'"&amp;IF(C14&lt;&gt;"",", anotherID: '"&amp;C14&amp;"', replace: '"&amp;D14&amp;"'","")&amp;", name: '"&amp;SUBSTITUTE(E14,"'","\'")&amp;"', nameEn: '"&amp;SUBSTITUTE(H14,"'","\'")&amp;"', ruby: '"&amp;F14&amp;"', baseType: '"&amp;VLOOKUP(I14,マスタ!$A$1:$B$99,2,FALSE)&amp;"'" &amp; IF(J14 = "○", ", extra: true'", "")  &amp; IF(K14 &lt;&gt; "", ", extraFrom: '" &amp; K14 &amp; "'", "")  &amp; IF(L14 &lt;&gt; "", ", exchanbaleTo: '" &amp; L14 &amp; "'", "")&amp; IF(M14 = "○", ", poison: true'", "")&amp; ", types: ['"&amp;VLOOKUP(N14,マスタ!$D$1:$E$99,2,FALSE)&amp;"'"&amp;IF(O14&lt;&gt;"",", '"&amp;VLOOKUP(O14,マスタ!$D$1:$E$99,2,FALSE)&amp;"'","")&amp;"]"&amp;IF(P14&lt;&gt;"",", range: '"&amp;P14&amp;"'","")&amp;IF(R14&lt;&gt;"",", damage: '"&amp;R14&amp;"'","")&amp;IF(T14&lt;&gt;"",", capacity: '"&amp;T14&amp;"'","")&amp;IF(U14&lt;&gt;"",", cost: '"&amp;U14&amp;"'","")&amp;", text: '"&amp;SUBSTITUTE(X14,CHAR(10),"\n")&amp;"', textEn: '"&amp;SUBSTITUTE(SUBSTITUTE(Z14,CHAR(10),"\n"),"'","\'")&amp;"'"&amp;IF(V14="○",", sealable: true","")&amp;IF(W14="○",", removable: true","")&amp;"}"</f>
        <v>, '01-yurina-o-s-3': {megami: 'yurina', name: '浮舟宿', nameEn: 'Ukifune Serene', ruby: 'うきふねやどし', baseType: 'special', types: ['action'], cost: '2', text: 'ダスト→自オーラ：5 \n----\n【即再起】決死-あなたのライフが3以下である。', textEn: 'Shadow (5)→ Your Aura\n----\nImmediate Resurgence: Resolve - Your Life becomes 3 or less (from 4 or more).'}</v>
      </c>
    </row>
    <row r="15" spans="1:28">
      <c r="A15" s="1" t="s">
        <v>142</v>
      </c>
      <c r="B15" s="1" t="s">
        <v>22</v>
      </c>
      <c r="E15" s="1" t="s">
        <v>143</v>
      </c>
      <c r="F15" s="1" t="s">
        <v>144</v>
      </c>
      <c r="G15" s="1" t="s">
        <v>145</v>
      </c>
      <c r="H15" s="1" t="s">
        <v>146</v>
      </c>
      <c r="I15" s="1" t="s">
        <v>112</v>
      </c>
      <c r="N15" s="1" t="s">
        <v>28</v>
      </c>
      <c r="O15" s="1" t="s">
        <v>65</v>
      </c>
      <c r="P15" s="1" t="s">
        <v>147</v>
      </c>
      <c r="Q15" s="5"/>
      <c r="R15" s="1" t="s">
        <v>148</v>
      </c>
      <c r="S15" s="5"/>
      <c r="U15" s="1" t="s">
        <v>131</v>
      </c>
      <c r="X15" s="6" t="s">
        <v>149</v>
      </c>
      <c r="Y15" s="6" t="s">
        <v>150</v>
      </c>
      <c r="Z15" s="6" t="s">
        <v>151</v>
      </c>
      <c r="AA15" s="5"/>
      <c r="AB15" s="7" t="str">
        <f>", '"&amp;A15&amp;"': {megami: '"&amp;B15&amp;"'"&amp;IF(C15&lt;&gt;"",", anotherID: '"&amp;C15&amp;"', replace: '"&amp;D15&amp;"'","")&amp;", name: '"&amp;SUBSTITUTE(E15,"'","\'")&amp;"', nameEn: '"&amp;SUBSTITUTE(H15,"'","\'")&amp;"', ruby: '"&amp;F15&amp;"', baseType: '"&amp;VLOOKUP(I15,マスタ!$A$1:$B$99,2,FALSE)&amp;"'" &amp; IF(J15 = "○", ", extra: true'", "")  &amp; IF(K15 &lt;&gt; "", ", extraFrom: '" &amp; K15 &amp; "'", "")  &amp; IF(L15 &lt;&gt; "", ", exchanbaleTo: '" &amp; L15 &amp; "'", "")&amp; IF(M15 = "○", ", poison: true'", "")&amp; ", types: ['"&amp;VLOOKUP(N15,マスタ!$D$1:$E$99,2,FALSE)&amp;"'"&amp;IF(O15&lt;&gt;"",", '"&amp;VLOOKUP(O15,マスタ!$D$1:$E$99,2,FALSE)&amp;"'","")&amp;"]"&amp;IF(P15&lt;&gt;"",", range: '"&amp;P15&amp;"'","")&amp;IF(R15&lt;&gt;"",", damage: '"&amp;R15&amp;"'","")&amp;IF(T15&lt;&gt;"",", capacity: '"&amp;T15&amp;"'","")&amp;IF(U15&lt;&gt;"",", cost: '"&amp;U15&amp;"'","")&amp;", text: '"&amp;SUBSTITUTE(X15,CHAR(10),"\n")&amp;"', textEn: '"&amp;SUBSTITUTE(SUBSTITUTE(Z15,CHAR(10),"\n"),"'","\'")&amp;"'"&amp;IF(V15="○",", sealable: true","")&amp;IF(W15="○",", removable: true","")&amp;"}"</f>
        <v>, '01-yurina-o-s-4': {megami: 'yurina', name: '天音揺波の底力', nameEn: 'Yurina\'s Final Blow', ruby: 'あまねゆりなのそこぢから', baseType: 'special', types: ['attack', 'fullpower'], range: '1-4', damage: '5/5', cost: '5', text: '【常時】決死-あなたのライフが3以下でないと、このカードは使用できない。', textEn: 'Forced: Resolve - You can\'t play this card unless your Life is 3 or less.'}</v>
      </c>
    </row>
    <row r="16" spans="1:28" ht="24">
      <c r="A16" s="1" t="s">
        <v>152</v>
      </c>
      <c r="B16" s="1" t="s">
        <v>153</v>
      </c>
      <c r="E16" s="1" t="s">
        <v>154</v>
      </c>
      <c r="F16" s="1" t="s">
        <v>155</v>
      </c>
      <c r="G16" s="1" t="s">
        <v>156</v>
      </c>
      <c r="H16" s="1" t="s">
        <v>157</v>
      </c>
      <c r="I16" s="1" t="s">
        <v>27</v>
      </c>
      <c r="N16" s="1" t="s">
        <v>28</v>
      </c>
      <c r="P16" s="1" t="s">
        <v>158</v>
      </c>
      <c r="Q16" s="5"/>
      <c r="R16" s="1" t="s">
        <v>37</v>
      </c>
      <c r="S16" s="5"/>
      <c r="X16" s="46" t="s">
        <v>1311</v>
      </c>
      <c r="Y16" s="6" t="s">
        <v>159</v>
      </c>
      <c r="Z16" s="6" t="s">
        <v>160</v>
      </c>
      <c r="AA16" s="5"/>
      <c r="AB16" s="7" t="str">
        <f>", '"&amp;A16&amp;"': {megami: '"&amp;B16&amp;"'"&amp;IF(C16&lt;&gt;"",", anotherID: '"&amp;C16&amp;"', replace: '"&amp;D16&amp;"'","")&amp;", name: '"&amp;SUBSTITUTE(E16,"'","\'")&amp;"', nameEn: '"&amp;SUBSTITUTE(H16,"'","\'")&amp;"', ruby: '"&amp;F16&amp;"', baseType: '"&amp;VLOOKUP(I16,マスタ!$A$1:$B$99,2,FALSE)&amp;"'" &amp; IF(J16 = "○", ", extra: true'", "")  &amp; IF(K16 &lt;&gt; "", ", extraFrom: '" &amp; K16 &amp; "'", "")  &amp; IF(L16 &lt;&gt; "", ", exchanbaleTo: '" &amp; L16 &amp; "'", "")&amp; IF(M16 = "○", ", poison: true'", "")&amp; ", types: ['"&amp;VLOOKUP(N16,マスタ!$D$1:$E$99,2,FALSE)&amp;"'"&amp;IF(O16&lt;&gt;"",", '"&amp;VLOOKUP(O16,マスタ!$D$1:$E$99,2,FALSE)&amp;"'","")&amp;"]"&amp;IF(P16&lt;&gt;"",", range: '"&amp;P16&amp;"'","")&amp;IF(R16&lt;&gt;"",", damage: '"&amp;R16&amp;"'","")&amp;IF(T16&lt;&gt;"",", capacity: '"&amp;T16&amp;"'","")&amp;IF(U16&lt;&gt;"",", cost: '"&amp;U16&amp;"'","")&amp;", text: '"&amp;SUBSTITUTE(X16,CHAR(10),"\n")&amp;"', textEn: '"&amp;SUBSTITUTE(SUBSTITUTE(Z16,CHAR(10),"\n"),"'","\'")&amp;"'"&amp;IF(V16="○",", sealable: true","")&amp;IF(W16="○",", removable: true","")&amp;"}"</f>
        <v>, '02-saine-o-n-1': {megami: 'saine', name: '八方振り', nameEn: 'Swing Rush', ruby: 'はっぽうぶり', baseType: 'normal', types: ['attack'], range: '4-5', damage: '2/1', text: '【攻撃後】八相-あなたのオーラが0ならば、攻撃『適正距離4-5、2/1』を行う。', textEn: 'After Attack: Idea - You attack with "Range: 4-5, Damage: 2/1" if you have no Sakura tokens on your Aura.'}</v>
      </c>
    </row>
    <row r="17" spans="1:28">
      <c r="A17" s="1" t="s">
        <v>161</v>
      </c>
      <c r="B17" s="1" t="s">
        <v>153</v>
      </c>
      <c r="E17" s="1" t="s">
        <v>162</v>
      </c>
      <c r="F17" s="1" t="s">
        <v>163</v>
      </c>
      <c r="G17" s="1" t="s">
        <v>164</v>
      </c>
      <c r="H17" s="1" t="s">
        <v>165</v>
      </c>
      <c r="I17" s="1" t="s">
        <v>27</v>
      </c>
      <c r="N17" s="1" t="s">
        <v>28</v>
      </c>
      <c r="O17" s="1" t="s">
        <v>94</v>
      </c>
      <c r="P17" s="1" t="s">
        <v>158</v>
      </c>
      <c r="Q17" s="5"/>
      <c r="R17" s="1" t="s">
        <v>30</v>
      </c>
      <c r="S17" s="5"/>
      <c r="X17" s="6"/>
      <c r="Y17" s="6"/>
      <c r="Z17" s="6"/>
      <c r="AA17" s="5"/>
      <c r="AB17" s="7" t="str">
        <f>", '"&amp;A17&amp;"': {megami: '"&amp;B17&amp;"'"&amp;IF(C17&lt;&gt;"",", anotherID: '"&amp;C17&amp;"', replace: '"&amp;D17&amp;"'","")&amp;", name: '"&amp;SUBSTITUTE(E17,"'","\'")&amp;"', nameEn: '"&amp;SUBSTITUTE(H17,"'","\'")&amp;"', ruby: '"&amp;F17&amp;"', baseType: '"&amp;VLOOKUP(I17,マスタ!$A$1:$B$99,2,FALSE)&amp;"'" &amp; IF(J17 = "○", ", extra: true'", "")  &amp; IF(K17 &lt;&gt; "", ", extraFrom: '" &amp; K17 &amp; "'", "")  &amp; IF(L17 &lt;&gt; "", ", exchanbaleTo: '" &amp; L17 &amp; "'", "")&amp; IF(M17 = "○", ", poison: true'", "")&amp; ", types: ['"&amp;VLOOKUP(N17,マスタ!$D$1:$E$99,2,FALSE)&amp;"'"&amp;IF(O17&lt;&gt;"",", '"&amp;VLOOKUP(O17,マスタ!$D$1:$E$99,2,FALSE)&amp;"'","")&amp;"]"&amp;IF(P17&lt;&gt;"",", range: '"&amp;P17&amp;"'","")&amp;IF(R17&lt;&gt;"",", damage: '"&amp;R17&amp;"'","")&amp;IF(T17&lt;&gt;"",", capacity: '"&amp;T17&amp;"'","")&amp;IF(U17&lt;&gt;"",", cost: '"&amp;U17&amp;"'","")&amp;", text: '"&amp;SUBSTITUTE(X17,CHAR(10),"\n")&amp;"', textEn: '"&amp;SUBSTITUTE(SUBSTITUTE(Z17,CHAR(10),"\n"),"'","\'")&amp;"'"&amp;IF(V17="○",", sealable: true","")&amp;IF(W17="○",", removable: true","")&amp;"}"</f>
        <v>, '02-saine-o-n-2': {megami: 'saine', name: '薙斬り', nameEn: 'Cut Down', ruby: 'なぎぎり', baseType: 'normal', types: ['attack', 'reaction'], range: '4-5', damage: '3/1', text: '', textEn: ''}</v>
      </c>
    </row>
    <row r="18" spans="1:28" ht="24">
      <c r="A18" s="1" t="s">
        <v>166</v>
      </c>
      <c r="B18" s="1" t="s">
        <v>153</v>
      </c>
      <c r="E18" s="1" t="s">
        <v>167</v>
      </c>
      <c r="F18" s="1" t="s">
        <v>168</v>
      </c>
      <c r="G18" s="1" t="s">
        <v>169</v>
      </c>
      <c r="H18" s="1" t="s">
        <v>170</v>
      </c>
      <c r="I18" s="1" t="s">
        <v>27</v>
      </c>
      <c r="N18" s="1" t="s">
        <v>28</v>
      </c>
      <c r="O18" s="1" t="s">
        <v>94</v>
      </c>
      <c r="P18" s="1" t="s">
        <v>171</v>
      </c>
      <c r="Q18" s="5"/>
      <c r="R18" s="1" t="s">
        <v>172</v>
      </c>
      <c r="S18" s="5"/>
      <c r="X18" s="6" t="s">
        <v>173</v>
      </c>
      <c r="Y18" s="6" t="s">
        <v>174</v>
      </c>
      <c r="Z18" s="6" t="s">
        <v>175</v>
      </c>
      <c r="AA18" s="5"/>
      <c r="AB18" s="7" t="str">
        <f>", '"&amp;A18&amp;"': {megami: '"&amp;B18&amp;"'"&amp;IF(C18&lt;&gt;"",", anotherID: '"&amp;C18&amp;"', replace: '"&amp;D18&amp;"'","")&amp;", name: '"&amp;SUBSTITUTE(E18,"'","\'")&amp;"', nameEn: '"&amp;SUBSTITUTE(H18,"'","\'")&amp;"', ruby: '"&amp;F18&amp;"', baseType: '"&amp;VLOOKUP(I18,マスタ!$A$1:$B$99,2,FALSE)&amp;"'" &amp; IF(J18 = "○", ", extra: true'", "")  &amp; IF(K18 &lt;&gt; "", ", extraFrom: '" &amp; K18 &amp; "'", "")  &amp; IF(L18 &lt;&gt; "", ", exchanbaleTo: '" &amp; L18 &amp; "'", "")&amp; IF(M18 = "○", ", poison: true'", "")&amp; ", types: ['"&amp;VLOOKUP(N18,マスタ!$D$1:$E$99,2,FALSE)&amp;"'"&amp;IF(O18&lt;&gt;"",", '"&amp;VLOOKUP(O18,マスタ!$D$1:$E$99,2,FALSE)&amp;"'","")&amp;"]"&amp;IF(P18&lt;&gt;"",", range: '"&amp;P18&amp;"'","")&amp;IF(R18&lt;&gt;"",", damage: '"&amp;R18&amp;"'","")&amp;IF(T18&lt;&gt;"",", capacity: '"&amp;T18&amp;"'","")&amp;IF(U18&lt;&gt;"",", cost: '"&amp;U18&amp;"'","")&amp;", text: '"&amp;SUBSTITUTE(X18,CHAR(10),"\n")&amp;"', textEn: '"&amp;SUBSTITUTE(SUBSTITUTE(Z18,CHAR(10),"\n"),"'","\'")&amp;"'"&amp;IF(V18="○",", sealable: true","")&amp;IF(W18="○",", removable: true","")&amp;"}"</f>
        <v>, '02-saine-o-n-3': {megami: 'saine', name: '返し刃', nameEn: 'Cut In', ruby: 'かえしやいば', baseType: 'normal', types: ['attack', 'reaction'], range: '3-5', damage: '1/1', text: '【攻撃後】このカードを対応で使用したならば、攻撃『適正距離3-5、2/1、対応不可』を行う。', textEn: 'After Attack: If this card was played as a Reaction, you attack with "Range: 3-5, Damage: 2/1, No Reactions".'}</v>
      </c>
    </row>
    <row r="19" spans="1:28" ht="36">
      <c r="A19" s="1" t="s">
        <v>176</v>
      </c>
      <c r="B19" s="1" t="s">
        <v>153</v>
      </c>
      <c r="C19" s="1" t="s">
        <v>32</v>
      </c>
      <c r="D19" s="1" t="s">
        <v>166</v>
      </c>
      <c r="E19" s="1" t="s">
        <v>177</v>
      </c>
      <c r="F19" s="1" t="s">
        <v>178</v>
      </c>
      <c r="G19" s="1" t="s">
        <v>179</v>
      </c>
      <c r="H19" s="1" t="s">
        <v>180</v>
      </c>
      <c r="I19" s="1" t="s">
        <v>27</v>
      </c>
      <c r="N19" s="1" t="s">
        <v>76</v>
      </c>
      <c r="O19" s="1" t="s">
        <v>94</v>
      </c>
      <c r="Q19" s="5"/>
      <c r="S19" s="5"/>
      <c r="X19" s="46" t="s">
        <v>1312</v>
      </c>
      <c r="Y19" s="6" t="s">
        <v>181</v>
      </c>
      <c r="Z19" s="6" t="s">
        <v>182</v>
      </c>
      <c r="AA19" s="5"/>
      <c r="AB19" s="7" t="str">
        <f>", '"&amp;A19&amp;"': {megami: '"&amp;B19&amp;"'"&amp;IF(C19&lt;&gt;"",", anotherID: '"&amp;C19&amp;"', replace: '"&amp;D19&amp;"'","")&amp;", name: '"&amp;SUBSTITUTE(E19,"'","\'")&amp;"', nameEn: '"&amp;SUBSTITUTE(H19,"'","\'")&amp;"', ruby: '"&amp;F19&amp;"', baseType: '"&amp;VLOOKUP(I19,マスタ!$A$1:$B$99,2,FALSE)&amp;"'" &amp; IF(J19 = "○", ", extra: true'", "")  &amp; IF(K19 &lt;&gt; "", ", extraFrom: '" &amp; K19 &amp; "'", "")  &amp; IF(L19 &lt;&gt; "", ", exchanbaleTo: '" &amp; L19 &amp; "'", "")&amp; IF(M19 = "○", ", poison: true'", "")&amp; ", types: ['"&amp;VLOOKUP(N19,マスタ!$D$1:$E$99,2,FALSE)&amp;"'"&amp;IF(O19&lt;&gt;"",", '"&amp;VLOOKUP(O19,マスタ!$D$1:$E$99,2,FALSE)&amp;"'","")&amp;"]"&amp;IF(P19&lt;&gt;"",", range: '"&amp;P19&amp;"'","")&amp;IF(R19&lt;&gt;"",", damage: '"&amp;R19&amp;"'","")&amp;IF(T19&lt;&gt;"",", capacity: '"&amp;T19&amp;"'","")&amp;IF(U19&lt;&gt;"",", cost: '"&amp;U19&amp;"'","")&amp;", text: '"&amp;SUBSTITUTE(X19,CHAR(10),"\n")&amp;"', textEn: '"&amp;SUBSTITUTE(SUBSTITUTE(Z19,CHAR(10),"\n"),"'","\'")&amp;"'"&amp;IF(V19="○",", sealable: true","")&amp;IF(W19="○",", removable: true","")&amp;"}"</f>
        <v>, '02-saine-A1-n-3': {megami: 'saine', anotherID: 'A1', replace: '02-saine-o-n-3', name: '氷の音', nameEn: 'Sound of Ice', ruby: 'ひのね', baseType: 'normal', types: ['action', 'reaction'], text: '相オーラ→ダスト：1\nこのカードを対応で使用したならば、さらに\n相オーラ→ダスト：1', textEn: 'Opponent\'s Aura (1)→ Shadow\nIf this card was played as a Reaction:\nOpponent\'s Aura (1)→ Shadow (again)'}</v>
      </c>
    </row>
    <row r="20" spans="1:28" ht="48">
      <c r="A20" s="1" t="s">
        <v>183</v>
      </c>
      <c r="B20" s="1" t="s">
        <v>153</v>
      </c>
      <c r="E20" s="1" t="s">
        <v>184</v>
      </c>
      <c r="F20" s="1" t="s">
        <v>185</v>
      </c>
      <c r="G20" s="1" t="s">
        <v>186</v>
      </c>
      <c r="H20" s="1" t="s">
        <v>187</v>
      </c>
      <c r="I20" s="1" t="s">
        <v>27</v>
      </c>
      <c r="N20" s="1" t="s">
        <v>76</v>
      </c>
      <c r="Q20" s="5"/>
      <c r="S20" s="5"/>
      <c r="X20" s="6" t="s">
        <v>188</v>
      </c>
      <c r="Y20" s="6" t="s">
        <v>189</v>
      </c>
      <c r="Z20" s="6" t="s">
        <v>190</v>
      </c>
      <c r="AA20" s="5"/>
      <c r="AB20" s="7" t="str">
        <f>", '"&amp;A20&amp;"': {megami: '"&amp;B20&amp;"'"&amp;IF(C20&lt;&gt;"",", anotherID: '"&amp;C20&amp;"', replace: '"&amp;D20&amp;"'","")&amp;", name: '"&amp;SUBSTITUTE(E20,"'","\'")&amp;"', nameEn: '"&amp;SUBSTITUTE(H20,"'","\'")&amp;"', ruby: '"&amp;F20&amp;"', baseType: '"&amp;VLOOKUP(I20,マスタ!$A$1:$B$99,2,FALSE)&amp;"'" &amp; IF(J20 = "○", ", extra: true'", "")  &amp; IF(K20 &lt;&gt; "", ", extraFrom: '" &amp; K20 &amp; "'", "")  &amp; IF(L20 &lt;&gt; "", ", exchanbaleTo: '" &amp; L20 &amp; "'", "")&amp; IF(M20 = "○", ", poison: true'", "")&amp; ", types: ['"&amp;VLOOKUP(N20,マスタ!$D$1:$E$99,2,FALSE)&amp;"'"&amp;IF(O20&lt;&gt;"",", '"&amp;VLOOKUP(O20,マスタ!$D$1:$E$99,2,FALSE)&amp;"'","")&amp;"]"&amp;IF(P20&lt;&gt;"",", range: '"&amp;P20&amp;"'","")&amp;IF(R20&lt;&gt;"",", damage: '"&amp;R20&amp;"'","")&amp;IF(T20&lt;&gt;"",", capacity: '"&amp;T20&amp;"'","")&amp;IF(U20&lt;&gt;"",", cost: '"&amp;U20&amp;"'","")&amp;", text: '"&amp;SUBSTITUTE(X20,CHAR(10),"\n")&amp;"', textEn: '"&amp;SUBSTITUTE(SUBSTITUTE(Z20,CHAR(10),"\n"),"'","\'")&amp;"'"&amp;IF(V20="○",", sealable: true","")&amp;IF(W20="○",", removable: true","")&amp;"}"</f>
        <v>, '02-saine-o-n-4': {megami: 'saine', name: '見切り', nameEn: 'Outclass', ruby: 'みきり', baseType: 'normal', types: ['action'], text: '【常時】八相-あなたのオーラが0ならば、このカードを《対応》を持つかのように相手の《攻撃》に割り込んで使用できる。\n間合⇔ダスト：1', textEn: 'Forced: Idea - You may play this card as if it were a Reaction if you have no Sakura tokens on your Aura.\n\nDistance (1)⇔ Shadow'}</v>
      </c>
    </row>
    <row r="21" spans="1:28" ht="36">
      <c r="A21" s="1" t="s">
        <v>191</v>
      </c>
      <c r="B21" s="1" t="s">
        <v>153</v>
      </c>
      <c r="E21" s="1" t="s">
        <v>192</v>
      </c>
      <c r="F21" s="1" t="s">
        <v>193</v>
      </c>
      <c r="G21" s="1" t="s">
        <v>194</v>
      </c>
      <c r="H21" s="1" t="s">
        <v>195</v>
      </c>
      <c r="I21" s="1" t="s">
        <v>27</v>
      </c>
      <c r="N21" s="1" t="s">
        <v>85</v>
      </c>
      <c r="Q21" s="5"/>
      <c r="S21" s="5"/>
      <c r="T21" s="1" t="s">
        <v>46</v>
      </c>
      <c r="X21" s="46" t="s">
        <v>1316</v>
      </c>
      <c r="Y21" s="6" t="s">
        <v>196</v>
      </c>
      <c r="Z21" s="6" t="s">
        <v>197</v>
      </c>
      <c r="AA21" s="5"/>
      <c r="AB21" s="7" t="str">
        <f>", '"&amp;A21&amp;"': {megami: '"&amp;B21&amp;"'"&amp;IF(C21&lt;&gt;"",", anotherID: '"&amp;C21&amp;"', replace: '"&amp;D21&amp;"'","")&amp;", name: '"&amp;SUBSTITUTE(E21,"'","\'")&amp;"', nameEn: '"&amp;SUBSTITUTE(H21,"'","\'")&amp;"', ruby: '"&amp;F21&amp;"', baseType: '"&amp;VLOOKUP(I21,マスタ!$A$1:$B$99,2,FALSE)&amp;"'" &amp; IF(J21 = "○", ", extra: true'", "")  &amp; IF(K21 &lt;&gt; "", ", extraFrom: '" &amp; K21 &amp; "'", "")  &amp; IF(L21 &lt;&gt; "", ", exchanbaleTo: '" &amp; L21 &amp; "'", "")&amp; IF(M21 = "○", ", poison: true'", "")&amp; ", types: ['"&amp;VLOOKUP(N21,マスタ!$D$1:$E$99,2,FALSE)&amp;"'"&amp;IF(O21&lt;&gt;"",", '"&amp;VLOOKUP(O21,マスタ!$D$1:$E$99,2,FALSE)&amp;"'","")&amp;"]"&amp;IF(P21&lt;&gt;"",", range: '"&amp;P21&amp;"'","")&amp;IF(R21&lt;&gt;"",", damage: '"&amp;R21&amp;"'","")&amp;IF(T21&lt;&gt;"",", capacity: '"&amp;T21&amp;"'","")&amp;IF(U21&lt;&gt;"",", cost: '"&amp;U21&amp;"'","")&amp;", text: '"&amp;SUBSTITUTE(X21,CHAR(10),"\n")&amp;"', textEn: '"&amp;SUBSTITUTE(SUBSTITUTE(Z21,CHAR(10),"\n"),"'","\'")&amp;"'"&amp;IF(V21="○",", sealable: true","")&amp;IF(W21="○",", removable: true","")&amp;"}"</f>
        <v>, '02-saine-o-n-5': {megami: 'saine', name: '圏域', nameEn: 'Space for Master', ruby: 'けんいき', baseType: 'normal', types: ['enhance'], capacity: '3', text: '【展開時】ダスト→間合：1\n【展開中】達人の間合は2大きくなる。', textEn: 'Initialize: Shadow (1)→ Distance.\n\nOngoing: Increase the size of the Mastery Zone by 2.'}</v>
      </c>
    </row>
    <row r="22" spans="1:28" ht="36">
      <c r="A22" s="1" t="s">
        <v>198</v>
      </c>
      <c r="B22" s="1" t="s">
        <v>153</v>
      </c>
      <c r="E22" s="1" t="s">
        <v>199</v>
      </c>
      <c r="F22" s="1" t="s">
        <v>200</v>
      </c>
      <c r="G22" s="1" t="s">
        <v>201</v>
      </c>
      <c r="H22" s="1" t="s">
        <v>202</v>
      </c>
      <c r="I22" s="1" t="s">
        <v>27</v>
      </c>
      <c r="N22" s="1" t="s">
        <v>85</v>
      </c>
      <c r="O22" s="1" t="s">
        <v>94</v>
      </c>
      <c r="Q22" s="5"/>
      <c r="S22" s="5"/>
      <c r="T22" s="1" t="s">
        <v>203</v>
      </c>
      <c r="X22" s="6" t="s">
        <v>1518</v>
      </c>
      <c r="Y22" s="6" t="s">
        <v>204</v>
      </c>
      <c r="Z22" s="6" t="s">
        <v>205</v>
      </c>
      <c r="AA22" s="5"/>
      <c r="AB22" s="7" t="str">
        <f>", '"&amp;A22&amp;"': {megami: '"&amp;B22&amp;"'"&amp;IF(C22&lt;&gt;"",", anotherID: '"&amp;C22&amp;"', replace: '"&amp;D22&amp;"'","")&amp;", name: '"&amp;SUBSTITUTE(E22,"'","\'")&amp;"', nameEn: '"&amp;SUBSTITUTE(H22,"'","\'")&amp;"', ruby: '"&amp;F22&amp;"', baseType: '"&amp;VLOOKUP(I22,マスタ!$A$1:$B$99,2,FALSE)&amp;"'" &amp; IF(J22 = "○", ", extra: true'", "")  &amp; IF(K22 &lt;&gt; "", ", extraFrom: '" &amp; K22 &amp; "'", "")  &amp; IF(L22 &lt;&gt; "", ", exchanbaleTo: '" &amp; L22 &amp; "'", "")&amp; IF(M22 = "○", ", poison: true'", "")&amp; ", types: ['"&amp;VLOOKUP(N22,マスタ!$D$1:$E$99,2,FALSE)&amp;"'"&amp;IF(O22&lt;&gt;"",", '"&amp;VLOOKUP(O22,マスタ!$D$1:$E$99,2,FALSE)&amp;"'","")&amp;"]"&amp;IF(P22&lt;&gt;"",", range: '"&amp;P22&amp;"'","")&amp;IF(R22&lt;&gt;"",", damage: '"&amp;R22&amp;"'","")&amp;IF(T22&lt;&gt;"",", capacity: '"&amp;T22&amp;"'","")&amp;IF(U22&lt;&gt;"",", cost: '"&amp;U22&amp;"'","")&amp;", text: '"&amp;SUBSTITUTE(X22,CHAR(10),"\n")&amp;"', textEn: '"&amp;SUBSTITUTE(SUBSTITUTE(Z22,CHAR(10),"\n"),"'","\'")&amp;"'"&amp;IF(V22="○",", sealable: true","")&amp;IF(W22="○",", removable: true","")&amp;"}"</f>
        <v>, '02-saine-o-n-6': {megami: 'saine', name: '衝音晶', nameEn: 'Wavering Crystal', ruby: 'しょうおんしょう', baseType: 'normal', types: ['enhance', 'reaction'], capacity: '1', text: '【展開時】対応した《攻撃》は-1/+0となる。\n【破棄時】攻撃『適正距離0-10、1/-、対応不可』を行う。', textEn: 'Initialize: The attack you played this card as a Reaction to gets -1/+0.\n\nDisenchant: You attack with "Range: 0-10, Damage: 1/-, No Reactions".'}</v>
      </c>
    </row>
    <row r="23" spans="1:28" ht="60">
      <c r="A23" s="1" t="s">
        <v>206</v>
      </c>
      <c r="B23" s="1" t="s">
        <v>153</v>
      </c>
      <c r="C23" s="1" t="s">
        <v>32</v>
      </c>
      <c r="D23" s="1" t="s">
        <v>198</v>
      </c>
      <c r="E23" s="1" t="s">
        <v>207</v>
      </c>
      <c r="F23" s="1" t="s">
        <v>208</v>
      </c>
      <c r="G23" s="1" t="s">
        <v>207</v>
      </c>
      <c r="H23" s="1" t="s">
        <v>209</v>
      </c>
      <c r="I23" s="1" t="s">
        <v>27</v>
      </c>
      <c r="N23" s="1" t="s">
        <v>85</v>
      </c>
      <c r="Q23" s="5"/>
      <c r="S23" s="5"/>
      <c r="T23" s="1" t="s">
        <v>104</v>
      </c>
      <c r="X23" s="6" t="s">
        <v>210</v>
      </c>
      <c r="Y23" s="6" t="s">
        <v>211</v>
      </c>
      <c r="Z23" s="6" t="s">
        <v>212</v>
      </c>
      <c r="AA23" s="5"/>
      <c r="AB23" s="7" t="str">
        <f>", '"&amp;A23&amp;"': {megami: '"&amp;B23&amp;"'"&amp;IF(C23&lt;&gt;"",", anotherID: '"&amp;C23&amp;"', replace: '"&amp;D23&amp;"'","")&amp;", name: '"&amp;SUBSTITUTE(E23,"'","\'")&amp;"', nameEn: '"&amp;SUBSTITUTE(H23,"'","\'")&amp;"', ruby: '"&amp;F23&amp;"', baseType: '"&amp;VLOOKUP(I23,マスタ!$A$1:$B$99,2,FALSE)&amp;"'" &amp; IF(J23 = "○", ", extra: true'", "")  &amp; IF(K23 &lt;&gt; "", ", extraFrom: '" &amp; K23 &amp; "'", "")  &amp; IF(L23 &lt;&gt; "", ", exchanbaleTo: '" &amp; L23 &amp; "'", "")&amp; IF(M23 = "○", ", poison: true'", "")&amp; ", types: ['"&amp;VLOOKUP(N23,マスタ!$D$1:$E$99,2,FALSE)&amp;"'"&amp;IF(O23&lt;&gt;"",", '"&amp;VLOOKUP(O23,マスタ!$D$1:$E$99,2,FALSE)&amp;"'","")&amp;"]"&amp;IF(P23&lt;&gt;"",", range: '"&amp;P23&amp;"'","")&amp;IF(R23&lt;&gt;"",", damage: '"&amp;R23&amp;"'","")&amp;IF(T23&lt;&gt;"",", capacity: '"&amp;T23&amp;"'","")&amp;IF(U23&lt;&gt;"",", cost: '"&amp;U23&amp;"'","")&amp;", text: '"&amp;SUBSTITUTE(X23,CHAR(10),"\n")&amp;"', textEn: '"&amp;SUBSTITUTE(SUBSTITUTE(Z23,CHAR(10),"\n"),"'","\'")&amp;"'"&amp;IF(V23="○",", sealable: true","")&amp;IF(W23="○",", removable: true","")&amp;"}"</f>
        <v>, '02-saine-A1-n-6': {megami: 'saine', anotherID: 'A1', replace: '02-saine-o-n-6', name: '伴奏', nameEn: 'Accompaniment', ruby: 'ばんそう', baseType: 'normal', types: ['enhance'], capacity: '4', text: '【展開中】あなたの他のメガミの切札が1枚以上使用済ならば、各ターンの最初の相手の《攻撃》は-1/+0となる。\n【展開中】あなたのサイネの切札が1枚以上使用済ならば、各ターンにあなたが最初に使用する切札の消費は1少なくなる(0未満にはならない)。', textEn: 'Ongoing: If at least one of your other Megami\'s Special cards is Devoted, the first attack your opponent makes each turn gets -1/+0.\n\nOngoing: If at least one of your Saine\'s Special cards is Devoted, the first Special you play each turn costs 1 less to play.'}</v>
      </c>
    </row>
    <row r="24" spans="1:28" ht="24">
      <c r="A24" s="1" t="s">
        <v>213</v>
      </c>
      <c r="B24" s="1" t="s">
        <v>153</v>
      </c>
      <c r="E24" s="1" t="s">
        <v>214</v>
      </c>
      <c r="F24" s="1" t="s">
        <v>215</v>
      </c>
      <c r="G24" s="1" t="s">
        <v>216</v>
      </c>
      <c r="H24" s="1" t="s">
        <v>217</v>
      </c>
      <c r="I24" s="1" t="s">
        <v>27</v>
      </c>
      <c r="N24" s="1" t="s">
        <v>85</v>
      </c>
      <c r="O24" s="1" t="s">
        <v>65</v>
      </c>
      <c r="Q24" s="5"/>
      <c r="S24" s="5"/>
      <c r="T24" s="1" t="s">
        <v>131</v>
      </c>
      <c r="X24" s="6" t="s">
        <v>218</v>
      </c>
      <c r="Y24" s="6" t="s">
        <v>219</v>
      </c>
      <c r="Z24" s="6" t="s">
        <v>220</v>
      </c>
      <c r="AA24" s="5"/>
      <c r="AB24" s="7" t="str">
        <f>", '"&amp;A24&amp;"': {megami: '"&amp;B24&amp;"'"&amp;IF(C24&lt;&gt;"",", anotherID: '"&amp;C24&amp;"', replace: '"&amp;D24&amp;"'","")&amp;", name: '"&amp;SUBSTITUTE(E24,"'","\'")&amp;"', nameEn: '"&amp;SUBSTITUTE(H24,"'","\'")&amp;"', ruby: '"&amp;F24&amp;"', baseType: '"&amp;VLOOKUP(I24,マスタ!$A$1:$B$99,2,FALSE)&amp;"'" &amp; IF(J24 = "○", ", extra: true'", "")  &amp; IF(K24 &lt;&gt; "", ", extraFrom: '" &amp; K24 &amp; "'", "")  &amp; IF(L24 &lt;&gt; "", ", exchanbaleTo: '" &amp; L24 &amp; "'", "")&amp; IF(M24 = "○", ", poison: true'", "")&amp; ", types: ['"&amp;VLOOKUP(N24,マスタ!$D$1:$E$99,2,FALSE)&amp;"'"&amp;IF(O24&lt;&gt;"",", '"&amp;VLOOKUP(O24,マスタ!$D$1:$E$99,2,FALSE)&amp;"'","")&amp;"]"&amp;IF(P24&lt;&gt;"",", range: '"&amp;P24&amp;"'","")&amp;IF(R24&lt;&gt;"",", damage: '"&amp;R24&amp;"'","")&amp;IF(T24&lt;&gt;"",", capacity: '"&amp;T24&amp;"'","")&amp;IF(U24&lt;&gt;"",", cost: '"&amp;U24&amp;"'","")&amp;", text: '"&amp;SUBSTITUTE(X24,CHAR(10),"\n")&amp;"', textEn: '"&amp;SUBSTITUTE(SUBSTITUTE(Z24,CHAR(10),"\n"),"'","\'")&amp;"'"&amp;IF(V24="○",", sealable: true","")&amp;IF(W24="○",", removable: true","")&amp;"}"</f>
        <v>, '02-saine-o-n-7': {megami: 'saine', name: '無音壁', nameEn: 'Silent Wall', ruby: 'むおんへき', baseType: 'normal', types: ['enhance', 'fullpower'], capacity: '5', text: '【展開中】あなたへのダメージを解決するに際し、このカードの上に置かれた桜花結晶をあなたのオーラにあるかのように扱う。', textEn: 'Ongoing: Treat Sakura tokens on this card as if they were on your Aura whenever you are dealt damage.'}</v>
      </c>
    </row>
    <row r="25" spans="1:28" ht="60">
      <c r="A25" s="1" t="s">
        <v>221</v>
      </c>
      <c r="B25" s="1" t="s">
        <v>153</v>
      </c>
      <c r="E25" s="1" t="s">
        <v>222</v>
      </c>
      <c r="F25" s="1" t="s">
        <v>223</v>
      </c>
      <c r="G25" s="1" t="s">
        <v>224</v>
      </c>
      <c r="H25" s="1" t="s">
        <v>225</v>
      </c>
      <c r="I25" s="1" t="s">
        <v>112</v>
      </c>
      <c r="N25" s="1" t="s">
        <v>76</v>
      </c>
      <c r="Q25" s="5"/>
      <c r="S25" s="5"/>
      <c r="U25" s="1" t="s">
        <v>226</v>
      </c>
      <c r="X25" s="6" t="s">
        <v>227</v>
      </c>
      <c r="Y25" s="6" t="s">
        <v>228</v>
      </c>
      <c r="Z25" s="6" t="s">
        <v>229</v>
      </c>
      <c r="AA25" s="5"/>
      <c r="AB25" s="7" t="str">
        <f>", '"&amp;A25&amp;"': {megami: '"&amp;B25&amp;"'"&amp;IF(C25&lt;&gt;"",", anotherID: '"&amp;C25&amp;"', replace: '"&amp;D25&amp;"'","")&amp;", name: '"&amp;SUBSTITUTE(E25,"'","\'")&amp;"', nameEn: '"&amp;SUBSTITUTE(H25,"'","\'")&amp;"', ruby: '"&amp;F25&amp;"', baseType: '"&amp;VLOOKUP(I25,マスタ!$A$1:$B$99,2,FALSE)&amp;"'" &amp; IF(J25 = "○", ", extra: true'", "")  &amp; IF(K25 &lt;&gt; "", ", extraFrom: '" &amp; K25 &amp; "'", "")  &amp; IF(L25 &lt;&gt; "", ", exchanbaleTo: '" &amp; L25 &amp; "'", "")&amp; IF(M25 = "○", ", poison: true'", "")&amp; ", types: ['"&amp;VLOOKUP(N25,マスタ!$D$1:$E$99,2,FALSE)&amp;"'"&amp;IF(O25&lt;&gt;"",", '"&amp;VLOOKUP(O25,マスタ!$D$1:$E$99,2,FALSE)&amp;"'","")&amp;"]"&amp;IF(P25&lt;&gt;"",", range: '"&amp;P25&amp;"'","")&amp;IF(R25&lt;&gt;"",", damage: '"&amp;R25&amp;"'","")&amp;IF(T25&lt;&gt;"",", capacity: '"&amp;T25&amp;"'","")&amp;IF(U25&lt;&gt;"",", cost: '"&amp;U25&amp;"'","")&amp;", text: '"&amp;SUBSTITUTE(X25,CHAR(10),"\n")&amp;"', textEn: '"&amp;SUBSTITUTE(SUBSTITUTE(Z25,CHAR(10),"\n"),"'","\'")&amp;"'"&amp;IF(V25="○",", sealable: true","")&amp;IF(W25="○",", removable: true","")&amp;"}"</f>
        <v>, '02-saine-o-s-1': {megami: 'saine', name: '律動弧戟', nameEn: 'Rhythmic Arc', ruby: 'りつどうこげき', baseType: 'special', types: ['action'], cost: '6', text: '攻撃『適正距離3-4、1/1』を行う。\n攻撃『適正距離4-5、1/1』を行う。\n攻撃『適正距離3-5、2/2』を行う。', textEn: 'You attack with\n"Range: 3-4, Damage: 1/1", \n"Range: 4-5, Damage: 1/1", and \n"Range: 3-5, Damage: 2/2" \nin this order.'}</v>
      </c>
    </row>
    <row r="26" spans="1:28" ht="36">
      <c r="A26" s="1" t="s">
        <v>230</v>
      </c>
      <c r="B26" s="1" t="s">
        <v>153</v>
      </c>
      <c r="E26" s="1" t="s">
        <v>231</v>
      </c>
      <c r="F26" s="1" t="s">
        <v>232</v>
      </c>
      <c r="G26" s="1" t="s">
        <v>233</v>
      </c>
      <c r="H26" s="1" t="s">
        <v>234</v>
      </c>
      <c r="I26" s="1" t="s">
        <v>112</v>
      </c>
      <c r="N26" s="1" t="s">
        <v>76</v>
      </c>
      <c r="Q26" s="5"/>
      <c r="S26" s="5"/>
      <c r="U26" s="1" t="s">
        <v>235</v>
      </c>
      <c r="X26" s="6" t="s">
        <v>236</v>
      </c>
      <c r="Y26" s="6" t="s">
        <v>237</v>
      </c>
      <c r="Z26" s="6" t="s">
        <v>238</v>
      </c>
      <c r="AA26" s="5"/>
      <c r="AB26" s="7" t="str">
        <f>", '"&amp;A26&amp;"': {megami: '"&amp;B26&amp;"'"&amp;IF(C26&lt;&gt;"",", anotherID: '"&amp;C26&amp;"', replace: '"&amp;D26&amp;"'","")&amp;", name: '"&amp;SUBSTITUTE(E26,"'","\'")&amp;"', nameEn: '"&amp;SUBSTITUTE(H26,"'","\'")&amp;"', ruby: '"&amp;F26&amp;"', baseType: '"&amp;VLOOKUP(I26,マスタ!$A$1:$B$99,2,FALSE)&amp;"'" &amp; IF(J26 = "○", ", extra: true'", "")  &amp; IF(K26 &lt;&gt; "", ", extraFrom: '" &amp; K26 &amp; "'", "")  &amp; IF(L26 &lt;&gt; "", ", exchanbaleTo: '" &amp; L26 &amp; "'", "")&amp; IF(M26 = "○", ", poison: true'", "")&amp; ", types: ['"&amp;VLOOKUP(N26,マスタ!$D$1:$E$99,2,FALSE)&amp;"'"&amp;IF(O26&lt;&gt;"",", '"&amp;VLOOKUP(O26,マスタ!$D$1:$E$99,2,FALSE)&amp;"'","")&amp;"]"&amp;IF(P26&lt;&gt;"",", range: '"&amp;P26&amp;"'","")&amp;IF(R26&lt;&gt;"",", damage: '"&amp;R26&amp;"'","")&amp;IF(T26&lt;&gt;"",", capacity: '"&amp;T26&amp;"'","")&amp;IF(U26&lt;&gt;"",", cost: '"&amp;U26&amp;"'","")&amp;", text: '"&amp;SUBSTITUTE(X26,CHAR(10),"\n")&amp;"', textEn: '"&amp;SUBSTITUTE(SUBSTITUTE(Z26,CHAR(10),"\n"),"'","\'")&amp;"'"&amp;IF(V26="○",", sealable: true","")&amp;IF(W26="○",", removable: true","")&amp;"}"</f>
        <v>, '02-saine-o-s-2': {megami: 'saine', name: '響鳴共振', nameEn: 'Resonant Beat', ruby: 'きょうめいきょうしん', baseType: 'special', types: ['action'], cost: '8', text: '【常時】このカードの消費は相手のオーラの数だけ少なくなる。\n相オーラ→間合：2', textEn: 'Forced: This card costs 1 less for each Sakura token on your opponent\'s Aura.\nOpponent\'s Aura (2)→ Distance'}</v>
      </c>
    </row>
    <row r="27" spans="1:28" ht="72">
      <c r="A27" s="1" t="s">
        <v>239</v>
      </c>
      <c r="B27" s="1" t="s">
        <v>153</v>
      </c>
      <c r="C27" s="1" t="s">
        <v>32</v>
      </c>
      <c r="D27" s="1" t="s">
        <v>230</v>
      </c>
      <c r="E27" s="1" t="s">
        <v>240</v>
      </c>
      <c r="F27" s="1" t="s">
        <v>241</v>
      </c>
      <c r="G27" s="1" t="s">
        <v>242</v>
      </c>
      <c r="H27" s="1" t="s">
        <v>243</v>
      </c>
      <c r="I27" s="1" t="s">
        <v>112</v>
      </c>
      <c r="N27" s="1" t="s">
        <v>76</v>
      </c>
      <c r="Q27" s="5"/>
      <c r="S27" s="5"/>
      <c r="U27" s="1" t="s">
        <v>36</v>
      </c>
      <c r="X27" s="6" t="s">
        <v>1519</v>
      </c>
      <c r="Y27" s="6" t="s">
        <v>244</v>
      </c>
      <c r="Z27" s="6" t="s">
        <v>245</v>
      </c>
      <c r="AA27" s="5"/>
      <c r="AB27" s="7" t="str">
        <f>", '"&amp;A27&amp;"': {megami: '"&amp;B27&amp;"'"&amp;IF(C27&lt;&gt;"",", anotherID: '"&amp;C27&amp;"', replace: '"&amp;D27&amp;"'","")&amp;", name: '"&amp;SUBSTITUTE(E27,"'","\'")&amp;"', nameEn: '"&amp;SUBSTITUTE(H27,"'","\'")&amp;"', ruby: '"&amp;F27&amp;"', baseType: '"&amp;VLOOKUP(I27,マスタ!$A$1:$B$99,2,FALSE)&amp;"'" &amp; IF(J27 = "○", ", extra: true'", "")  &amp; IF(K27 &lt;&gt; "", ", extraFrom: '" &amp; K27 &amp; "'", "")  &amp; IF(L27 &lt;&gt; "", ", exchanbaleTo: '" &amp; L27 &amp; "'", "")&amp; IF(M27 = "○", ", poison: true'", "")&amp; ", types: ['"&amp;VLOOKUP(N27,マスタ!$D$1:$E$99,2,FALSE)&amp;"'"&amp;IF(O27&lt;&gt;"",", '"&amp;VLOOKUP(O27,マスタ!$D$1:$E$99,2,FALSE)&amp;"'","")&amp;"]"&amp;IF(P27&lt;&gt;"",", range: '"&amp;P27&amp;"'","")&amp;IF(R27&lt;&gt;"",", damage: '"&amp;R27&amp;"'","")&amp;IF(T27&lt;&gt;"",", capacity: '"&amp;T27&amp;"'","")&amp;IF(U27&lt;&gt;"",", cost: '"&amp;U27&amp;"'","")&amp;", text: '"&amp;SUBSTITUTE(X27,CHAR(10),"\n")&amp;"', textEn: '"&amp;SUBSTITUTE(SUBSTITUTE(Z27,CHAR(10),"\n"),"'","\'")&amp;"'"&amp;IF(V27="○",", sealable: true","")&amp;IF(W27="○",", removable: true","")&amp;"}"</f>
        <v>, '02-saine-A1-s-2': {megami: 'saine', anotherID: 'A1', replace: '02-saine-o-s-2', name: '二重奏:弾奏氷瞑', nameEn: 'Duet: Chilling Tranquility', ruby: 'にじゅうそう:だんそうひょうめい', baseType: 'special', types: ['action'], cost: '2', text: '現在のフェイズを終了する。\n【使用済】あなたの他のメガミによる《攻撃》は+0/+1となる。\n----\n【即再起】あなたが再構成以外でライフに1以上のダメージを受ける。', textEn: 'End the current phase.\n\nDevoted: All your other Megami\'s attacks gain +0/+1.\n\nImmediate Resurgence: You take 1 or more damage to your Life, excluding reshuffle damage.'}</v>
      </c>
    </row>
    <row r="28" spans="1:28" ht="36">
      <c r="A28" s="1" t="s">
        <v>246</v>
      </c>
      <c r="B28" s="1" t="s">
        <v>153</v>
      </c>
      <c r="E28" s="1" t="s">
        <v>247</v>
      </c>
      <c r="F28" s="1" t="s">
        <v>248</v>
      </c>
      <c r="G28" s="1" t="s">
        <v>249</v>
      </c>
      <c r="H28" s="1" t="s">
        <v>250</v>
      </c>
      <c r="I28" s="1" t="s">
        <v>112</v>
      </c>
      <c r="N28" s="1" t="s">
        <v>28</v>
      </c>
      <c r="O28" s="1" t="s">
        <v>94</v>
      </c>
      <c r="P28" s="1" t="s">
        <v>120</v>
      </c>
      <c r="Q28" s="5"/>
      <c r="R28" s="1" t="s">
        <v>172</v>
      </c>
      <c r="S28" s="5"/>
      <c r="U28" s="1" t="s">
        <v>36</v>
      </c>
      <c r="X28" s="6" t="s">
        <v>251</v>
      </c>
      <c r="Y28" s="6" t="s">
        <v>252</v>
      </c>
      <c r="Z28" s="6" t="s">
        <v>253</v>
      </c>
      <c r="AA28" s="5"/>
      <c r="AB28" s="7" t="str">
        <f>", '"&amp;A28&amp;"': {megami: '"&amp;B28&amp;"'"&amp;IF(C28&lt;&gt;"",", anotherID: '"&amp;C28&amp;"', replace: '"&amp;D28&amp;"'","")&amp;", name: '"&amp;SUBSTITUTE(E28,"'","\'")&amp;"', nameEn: '"&amp;SUBSTITUTE(H28,"'","\'")&amp;"', ruby: '"&amp;F28&amp;"', baseType: '"&amp;VLOOKUP(I28,マスタ!$A$1:$B$99,2,FALSE)&amp;"'" &amp; IF(J28 = "○", ", extra: true'", "")  &amp; IF(K28 &lt;&gt; "", ", extraFrom: '" &amp; K28 &amp; "'", "")  &amp; IF(L28 &lt;&gt; "", ", exchanbaleTo: '" &amp; L28 &amp; "'", "")&amp; IF(M28 = "○", ", poison: true'", "")&amp; ", types: ['"&amp;VLOOKUP(N28,マスタ!$D$1:$E$99,2,FALSE)&amp;"'"&amp;IF(O28&lt;&gt;"",", '"&amp;VLOOKUP(O28,マスタ!$D$1:$E$99,2,FALSE)&amp;"'","")&amp;"]"&amp;IF(P28&lt;&gt;"",", range: '"&amp;P28&amp;"'","")&amp;IF(R28&lt;&gt;"",", damage: '"&amp;R28&amp;"'","")&amp;IF(T28&lt;&gt;"",", capacity: '"&amp;T28&amp;"'","")&amp;IF(U28&lt;&gt;"",", cost: '"&amp;U28&amp;"'","")&amp;", text: '"&amp;SUBSTITUTE(X28,CHAR(10),"\n")&amp;"', textEn: '"&amp;SUBSTITUTE(SUBSTITUTE(Z28,CHAR(10),"\n"),"'","\'")&amp;"'"&amp;IF(V28="○",", sealable: true","")&amp;IF(W28="○",", removable: true","")&amp;"}"</f>
        <v>, '02-saine-o-s-3': {megami: 'saine', name: '音無砕氷', nameEn: 'Silent Icebreaker', ruby: 'おとなしさいひょう', baseType: 'special', types: ['attack', 'reaction'], range: '0-10', damage: '1/1', cost: '2', text: '【攻撃後】対応した《攻撃》は-1/-1となる。\n----\n【再起】八相-あなたのオーラが0である。', textEn: 'After Attack: The attack you played this card as a Reaction to gets -1/-1.\n\nResurgence: Idea - You have no Sakura tokens on your Aura.'}</v>
      </c>
    </row>
    <row r="29" spans="1:28">
      <c r="A29" s="1" t="s">
        <v>254</v>
      </c>
      <c r="B29" s="1" t="s">
        <v>153</v>
      </c>
      <c r="E29" s="1" t="s">
        <v>255</v>
      </c>
      <c r="F29" s="1" t="s">
        <v>256</v>
      </c>
      <c r="G29" s="1" t="s">
        <v>257</v>
      </c>
      <c r="H29" s="1" t="s">
        <v>258</v>
      </c>
      <c r="I29" s="1" t="s">
        <v>112</v>
      </c>
      <c r="N29" s="1" t="s">
        <v>28</v>
      </c>
      <c r="O29" s="1" t="s">
        <v>94</v>
      </c>
      <c r="P29" s="1" t="s">
        <v>259</v>
      </c>
      <c r="Q29" s="5"/>
      <c r="R29" s="1" t="s">
        <v>148</v>
      </c>
      <c r="S29" s="5"/>
      <c r="U29" s="1" t="s">
        <v>131</v>
      </c>
      <c r="X29" s="6" t="s">
        <v>260</v>
      </c>
      <c r="Y29" s="6" t="s">
        <v>261</v>
      </c>
      <c r="Z29" s="6" t="s">
        <v>262</v>
      </c>
      <c r="AA29" s="5"/>
      <c r="AB29" s="7" t="str">
        <f>", '"&amp;A29&amp;"': {megami: '"&amp;B29&amp;"'"&amp;IF(C29&lt;&gt;"",", anotherID: '"&amp;C29&amp;"', replace: '"&amp;D29&amp;"'","")&amp;", name: '"&amp;SUBSTITUTE(E29,"'","\'")&amp;"', nameEn: '"&amp;SUBSTITUTE(H29,"'","\'")&amp;"', ruby: '"&amp;F29&amp;"', baseType: '"&amp;VLOOKUP(I29,マスタ!$A$1:$B$99,2,FALSE)&amp;"'" &amp; IF(J29 = "○", ", extra: true'", "")  &amp; IF(K29 &lt;&gt; "", ", extraFrom: '" &amp; K29 &amp; "'", "")  &amp; IF(L29 &lt;&gt; "", ", exchanbaleTo: '" &amp; L29 &amp; "'", "")&amp; IF(M29 = "○", ", poison: true'", "")&amp; ", types: ['"&amp;VLOOKUP(N29,マスタ!$D$1:$E$99,2,FALSE)&amp;"'"&amp;IF(O29&lt;&gt;"",", '"&amp;VLOOKUP(O29,マスタ!$D$1:$E$99,2,FALSE)&amp;"'","")&amp;"]"&amp;IF(P29&lt;&gt;"",", range: '"&amp;P29&amp;"'","")&amp;IF(R29&lt;&gt;"",", damage: '"&amp;R29&amp;"'","")&amp;IF(T29&lt;&gt;"",", capacity: '"&amp;T29&amp;"'","")&amp;IF(U29&lt;&gt;"",", cost: '"&amp;U29&amp;"'","")&amp;", text: '"&amp;SUBSTITUTE(X29,CHAR(10),"\n")&amp;"', textEn: '"&amp;SUBSTITUTE(SUBSTITUTE(Z29,CHAR(10),"\n"),"'","\'")&amp;"'"&amp;IF(V29="○",", sealable: true","")&amp;IF(W29="○",", removable: true","")&amp;"}"</f>
        <v>, '02-saine-o-s-4': {megami: 'saine', name: '氷雨細音の果ての果て', nameEn: 'Saine\'s Final Stage', ruby: 'ひさめさいねのはてのはて', baseType: 'special', types: ['attack', 'reaction'], range: '1-5', damage: '5/5', cost: '5', text: '【常時】このカードは切札に対する対応でしか使用できない。', textEn: 'Forced: This can only be played as a Reaction to a Special card.'}</v>
      </c>
    </row>
    <row r="30" spans="1:28">
      <c r="A30" s="1" t="s">
        <v>263</v>
      </c>
      <c r="B30" s="1" t="s">
        <v>264</v>
      </c>
      <c r="E30" s="1" t="s">
        <v>265</v>
      </c>
      <c r="G30" s="1" t="s">
        <v>266</v>
      </c>
      <c r="H30" s="1" t="s">
        <v>267</v>
      </c>
      <c r="I30" s="1" t="s">
        <v>27</v>
      </c>
      <c r="N30" s="1" t="s">
        <v>28</v>
      </c>
      <c r="P30" s="1" t="s">
        <v>268</v>
      </c>
      <c r="Q30" s="5"/>
      <c r="R30" s="1" t="s">
        <v>37</v>
      </c>
      <c r="S30" s="5"/>
      <c r="X30" s="6"/>
      <c r="Y30" s="6"/>
      <c r="Z30" s="6"/>
      <c r="AA30" s="5"/>
      <c r="AB30" s="7" t="str">
        <f>", '"&amp;A30&amp;"': {megami: '"&amp;B30&amp;"'"&amp;IF(C30&lt;&gt;"",", anotherID: '"&amp;C30&amp;"', replace: '"&amp;D30&amp;"'","")&amp;", name: '"&amp;SUBSTITUTE(E30,"'","\'")&amp;"', nameEn: '"&amp;SUBSTITUTE(H30,"'","\'")&amp;"', ruby: '"&amp;F30&amp;"', baseType: '"&amp;VLOOKUP(I30,マスタ!$A$1:$B$99,2,FALSE)&amp;"'" &amp; IF(J30 = "○", ", extra: true'", "")  &amp; IF(K30 &lt;&gt; "", ", extraFrom: '" &amp; K30 &amp; "'", "")  &amp; IF(L30 &lt;&gt; "", ", exchanbaleTo: '" &amp; L30 &amp; "'", "")&amp; IF(M30 = "○", ", poison: true'", "")&amp; ", types: ['"&amp;VLOOKUP(N30,マスタ!$D$1:$E$99,2,FALSE)&amp;"'"&amp;IF(O30&lt;&gt;"",", '"&amp;VLOOKUP(O30,マスタ!$D$1:$E$99,2,FALSE)&amp;"'","")&amp;"]"&amp;IF(P30&lt;&gt;"",", range: '"&amp;P30&amp;"'","")&amp;IF(R30&lt;&gt;"",", damage: '"&amp;R30&amp;"'","")&amp;IF(T30&lt;&gt;"",", capacity: '"&amp;T30&amp;"'","")&amp;IF(U30&lt;&gt;"",", cost: '"&amp;U30&amp;"'","")&amp;", text: '"&amp;SUBSTITUTE(X30,CHAR(10),"\n")&amp;"', textEn: '"&amp;SUBSTITUTE(SUBSTITUTE(Z30,CHAR(10),"\n"),"'","\'")&amp;"'"&amp;IF(V30="○",", sealable: true","")&amp;IF(W30="○",", removable: true","")&amp;"}"</f>
        <v>, '03-himika-o-n-1': {megami: 'himika', name: 'シュート', nameEn: 'Shoot', ruby: '', baseType: 'normal', types: ['attack'], range: '4-10', damage: '2/1', text: '', textEn: ''}</v>
      </c>
    </row>
    <row r="31" spans="1:28" ht="12.75">
      <c r="A31" s="1" t="s">
        <v>269</v>
      </c>
      <c r="B31" s="1" t="s">
        <v>264</v>
      </c>
      <c r="E31" s="1" t="s">
        <v>270</v>
      </c>
      <c r="G31" s="1" t="s">
        <v>271</v>
      </c>
      <c r="H31" s="1" t="s">
        <v>272</v>
      </c>
      <c r="I31" s="1" t="s">
        <v>27</v>
      </c>
      <c r="N31" s="1" t="s">
        <v>28</v>
      </c>
      <c r="P31" s="1" t="s">
        <v>273</v>
      </c>
      <c r="Q31" s="5"/>
      <c r="R31" s="1" t="s">
        <v>37</v>
      </c>
      <c r="S31" s="5"/>
      <c r="X31" s="6" t="s">
        <v>274</v>
      </c>
      <c r="Y31" s="6" t="s">
        <v>275</v>
      </c>
      <c r="Z31" s="8" t="s">
        <v>276</v>
      </c>
      <c r="AA31" s="5"/>
      <c r="AB31" s="7" t="str">
        <f>", '"&amp;A31&amp;"': {megami: '"&amp;B31&amp;"'"&amp;IF(C31&lt;&gt;"",", anotherID: '"&amp;C31&amp;"', replace: '"&amp;D31&amp;"'","")&amp;", name: '"&amp;SUBSTITUTE(E31,"'","\'")&amp;"', nameEn: '"&amp;SUBSTITUTE(H31,"'","\'")&amp;"', ruby: '"&amp;F31&amp;"', baseType: '"&amp;VLOOKUP(I31,マスタ!$A$1:$B$99,2,FALSE)&amp;"'" &amp; IF(J31 = "○", ", extra: true'", "")  &amp; IF(K31 &lt;&gt; "", ", extraFrom: '" &amp; K31 &amp; "'", "")  &amp; IF(L31 &lt;&gt; "", ", exchanbaleTo: '" &amp; L31 &amp; "'", "")&amp; IF(M31 = "○", ", poison: true'", "")&amp; ", types: ['"&amp;VLOOKUP(N31,マスタ!$D$1:$E$99,2,FALSE)&amp;"'"&amp;IF(O31&lt;&gt;"",", '"&amp;VLOOKUP(O31,マスタ!$D$1:$E$99,2,FALSE)&amp;"'","")&amp;"]"&amp;IF(P31&lt;&gt;"",", range: '"&amp;P31&amp;"'","")&amp;IF(R31&lt;&gt;"",", damage: '"&amp;R31&amp;"'","")&amp;IF(T31&lt;&gt;"",", capacity: '"&amp;T31&amp;"'","")&amp;IF(U31&lt;&gt;"",", cost: '"&amp;U31&amp;"'","")&amp;", text: '"&amp;SUBSTITUTE(X31,CHAR(10),"\n")&amp;"', textEn: '"&amp;SUBSTITUTE(SUBSTITUTE(Z31,CHAR(10),"\n"),"'","\'")&amp;"'"&amp;IF(V31="○",", sealable: true","")&amp;IF(W31="○",", removable: true","")&amp;"}"</f>
        <v>, '03-himika-o-n-2': {megami: 'himika', name: 'ラピッドファイア', nameEn: 'Quick Shot', ruby: '', baseType: 'normal', types: ['attack'], range: '7-8', damage: '2/1', text: '【常時】連火-このカードがこのターンに使用した3枚目以降のカードならば、この《攻撃》は+1/+1となる。', textEn: 'Forced: Inferno - This attack gains +1/+1 if this is the third or later card you\'ve played this turn.'}</v>
      </c>
    </row>
    <row r="32" spans="1:28" ht="12.75">
      <c r="A32" s="1" t="s">
        <v>277</v>
      </c>
      <c r="B32" s="1" t="s">
        <v>264</v>
      </c>
      <c r="C32" s="1" t="s">
        <v>32</v>
      </c>
      <c r="D32" s="1" t="s">
        <v>269</v>
      </c>
      <c r="E32" s="1" t="s">
        <v>278</v>
      </c>
      <c r="F32" s="1" t="s">
        <v>279</v>
      </c>
      <c r="G32" s="1" t="s">
        <v>278</v>
      </c>
      <c r="H32" s="1" t="s">
        <v>280</v>
      </c>
      <c r="I32" s="1" t="s">
        <v>27</v>
      </c>
      <c r="N32" s="1" t="s">
        <v>28</v>
      </c>
      <c r="P32" s="1" t="s">
        <v>281</v>
      </c>
      <c r="Q32" s="5"/>
      <c r="R32" s="1" t="s">
        <v>37</v>
      </c>
      <c r="S32" s="5"/>
      <c r="X32" s="6" t="s">
        <v>282</v>
      </c>
      <c r="Y32" s="6" t="s">
        <v>283</v>
      </c>
      <c r="Z32" s="4" t="s">
        <v>284</v>
      </c>
      <c r="AA32" s="5"/>
      <c r="AB32" s="7" t="str">
        <f>", '"&amp;A32&amp;"': {megami: '"&amp;B32&amp;"'"&amp;IF(C32&lt;&gt;"",", anotherID: '"&amp;C32&amp;"', replace: '"&amp;D32&amp;"'","")&amp;", name: '"&amp;SUBSTITUTE(E32,"'","\'")&amp;"', nameEn: '"&amp;SUBSTITUTE(H32,"'","\'")&amp;"', ruby: '"&amp;F32&amp;"', baseType: '"&amp;VLOOKUP(I32,マスタ!$A$1:$B$99,2,FALSE)&amp;"'" &amp; IF(J32 = "○", ", extra: true'", "")  &amp; IF(K32 &lt;&gt; "", ", extraFrom: '" &amp; K32 &amp; "'", "")  &amp; IF(L32 &lt;&gt; "", ", exchanbaleTo: '" &amp; L32 &amp; "'", "")&amp; IF(M32 = "○", ", poison: true'", "")&amp; ", types: ['"&amp;VLOOKUP(N32,マスタ!$D$1:$E$99,2,FALSE)&amp;"'"&amp;IF(O32&lt;&gt;"",", '"&amp;VLOOKUP(O32,マスタ!$D$1:$E$99,2,FALSE)&amp;"'","")&amp;"]"&amp;IF(P32&lt;&gt;"",", range: '"&amp;P32&amp;"'","")&amp;IF(R32&lt;&gt;"",", damage: '"&amp;R32&amp;"'","")&amp;IF(T32&lt;&gt;"",", capacity: '"&amp;T32&amp;"'","")&amp;IF(U32&lt;&gt;"",", cost: '"&amp;U32&amp;"'","")&amp;", text: '"&amp;SUBSTITUTE(X32,CHAR(10),"\n")&amp;"', textEn: '"&amp;SUBSTITUTE(SUBSTITUTE(Z32,CHAR(10),"\n"),"'","\'")&amp;"'"&amp;IF(V32="○",", sealable: true","")&amp;IF(W32="○",", removable: true","")&amp;"}"</f>
        <v>, '03-himika-A1-n-2': {megami: 'himika', anotherID: 'A1', replace: '03-himika-o-n-2', name: '火炎流', nameEn: 'Path of Flame', ruby: 'かえんりゅう', baseType: 'normal', types: ['attack'], range: '1-3', damage: '2/1', text: '【常時】連火-このカードがこのターンに使用した3枚目以降のカードならば、この《攻撃》は+0/+1となる。', textEn: 'Forced: Inferno - This attack gains +0/+1 if this is the third or later card you\'ve played this turn.'}</v>
      </c>
    </row>
    <row r="33" spans="1:28" ht="12.75">
      <c r="A33" s="1" t="s">
        <v>285</v>
      </c>
      <c r="B33" s="1" t="s">
        <v>264</v>
      </c>
      <c r="E33" s="1" t="s">
        <v>286</v>
      </c>
      <c r="G33" s="1" t="s">
        <v>287</v>
      </c>
      <c r="H33" s="1" t="s">
        <v>288</v>
      </c>
      <c r="I33" s="1" t="s">
        <v>27</v>
      </c>
      <c r="N33" s="1" t="s">
        <v>28</v>
      </c>
      <c r="P33" s="1" t="s">
        <v>289</v>
      </c>
      <c r="Q33" s="5"/>
      <c r="R33" s="1" t="s">
        <v>290</v>
      </c>
      <c r="S33" s="5"/>
      <c r="X33" s="6" t="s">
        <v>291</v>
      </c>
      <c r="Y33" s="6" t="s">
        <v>292</v>
      </c>
      <c r="Z33" s="8" t="s">
        <v>293</v>
      </c>
      <c r="AA33" s="5"/>
      <c r="AB33" s="7" t="str">
        <f>", '"&amp;A33&amp;"': {megami: '"&amp;B33&amp;"'"&amp;IF(C33&lt;&gt;"",", anotherID: '"&amp;C33&amp;"', replace: '"&amp;D33&amp;"'","")&amp;", name: '"&amp;SUBSTITUTE(E33,"'","\'")&amp;"', nameEn: '"&amp;SUBSTITUTE(H33,"'","\'")&amp;"', ruby: '"&amp;F33&amp;"', baseType: '"&amp;VLOOKUP(I33,マスタ!$A$1:$B$99,2,FALSE)&amp;"'" &amp; IF(J33 = "○", ", extra: true'", "")  &amp; IF(K33 &lt;&gt; "", ", extraFrom: '" &amp; K33 &amp; "'", "")  &amp; IF(L33 &lt;&gt; "", ", exchanbaleTo: '" &amp; L33 &amp; "'", "")&amp; IF(M33 = "○", ", poison: true'", "")&amp; ", types: ['"&amp;VLOOKUP(N33,マスタ!$D$1:$E$99,2,FALSE)&amp;"'"&amp;IF(O33&lt;&gt;"",", '"&amp;VLOOKUP(O33,マスタ!$D$1:$E$99,2,FALSE)&amp;"'","")&amp;"]"&amp;IF(P33&lt;&gt;"",", range: '"&amp;P33&amp;"'","")&amp;IF(R33&lt;&gt;"",", damage: '"&amp;R33&amp;"'","")&amp;IF(T33&lt;&gt;"",", capacity: '"&amp;T33&amp;"'","")&amp;IF(U33&lt;&gt;"",", cost: '"&amp;U33&amp;"'","")&amp;", text: '"&amp;SUBSTITUTE(X33,CHAR(10),"\n")&amp;"', textEn: '"&amp;SUBSTITUTE(SUBSTITUTE(Z33,CHAR(10),"\n"),"'","\'")&amp;"'"&amp;IF(V33="○",", sealable: true","")&amp;IF(W33="○",", removable: true","")&amp;"}"</f>
        <v>, '03-himika-o-n-3': {megami: 'himika', name: 'マグナムカノン', nameEn: 'Magnum', ruby: '', baseType: 'normal', types: ['attack'], range: '5-8', damage: '3/2', text: '【攻撃後】自ライフ→ダスト：1', textEn: 'After Attack:\nYour Life (1)→ Shadow'}</v>
      </c>
    </row>
    <row r="34" spans="1:28" ht="12.75">
      <c r="A34" s="1" t="s">
        <v>294</v>
      </c>
      <c r="B34" s="1" t="s">
        <v>264</v>
      </c>
      <c r="E34" s="1" t="s">
        <v>295</v>
      </c>
      <c r="G34" s="1" t="s">
        <v>296</v>
      </c>
      <c r="H34" s="1" t="s">
        <v>297</v>
      </c>
      <c r="I34" s="1" t="s">
        <v>27</v>
      </c>
      <c r="N34" s="1" t="s">
        <v>28</v>
      </c>
      <c r="O34" s="1" t="s">
        <v>65</v>
      </c>
      <c r="P34" s="1" t="s">
        <v>298</v>
      </c>
      <c r="Q34" s="5"/>
      <c r="R34" s="1" t="s">
        <v>30</v>
      </c>
      <c r="S34" s="5"/>
      <c r="X34" s="6" t="s">
        <v>299</v>
      </c>
      <c r="Y34" s="6" t="s">
        <v>300</v>
      </c>
      <c r="Z34" s="4" t="s">
        <v>301</v>
      </c>
      <c r="AA34" s="5"/>
      <c r="AB34" s="7" t="str">
        <f>", '"&amp;A34&amp;"': {megami: '"&amp;B34&amp;"'"&amp;IF(C34&lt;&gt;"",", anotherID: '"&amp;C34&amp;"', replace: '"&amp;D34&amp;"'","")&amp;", name: '"&amp;SUBSTITUTE(E34,"'","\'")&amp;"', nameEn: '"&amp;SUBSTITUTE(H34,"'","\'")&amp;"', ruby: '"&amp;F34&amp;"', baseType: '"&amp;VLOOKUP(I34,マスタ!$A$1:$B$99,2,FALSE)&amp;"'" &amp; IF(J34 = "○", ", extra: true'", "")  &amp; IF(K34 &lt;&gt; "", ", extraFrom: '" &amp; K34 &amp; "'", "")  &amp; IF(L34 &lt;&gt; "", ", exchanbaleTo: '" &amp; L34 &amp; "'", "")&amp; IF(M34 = "○", ", poison: true'", "")&amp; ", types: ['"&amp;VLOOKUP(N34,マスタ!$D$1:$E$99,2,FALSE)&amp;"'"&amp;IF(O34&lt;&gt;"",", '"&amp;VLOOKUP(O34,マスタ!$D$1:$E$99,2,FALSE)&amp;"'","")&amp;"]"&amp;IF(P34&lt;&gt;"",", range: '"&amp;P34&amp;"'","")&amp;IF(R34&lt;&gt;"",", damage: '"&amp;R34&amp;"'","")&amp;IF(T34&lt;&gt;"",", capacity: '"&amp;T34&amp;"'","")&amp;IF(U34&lt;&gt;"",", cost: '"&amp;U34&amp;"'","")&amp;", text: '"&amp;SUBSTITUTE(X34,CHAR(10),"\n")&amp;"', textEn: '"&amp;SUBSTITUTE(SUBSTITUTE(Z34,CHAR(10),"\n"),"'","\'")&amp;"'"&amp;IF(V34="○",", sealable: true","")&amp;IF(W34="○",", removable: true","")&amp;"}"</f>
        <v>, '03-himika-o-n-4': {megami: 'himika', name: 'フルバースト', nameEn: 'Barrage', ruby: '', baseType: 'normal', types: ['attack', 'fullpower'], range: '5-9', damage: '3/1', text: '【常時】この《攻撃》がダメージを与えるならば、相手は片方を選ぶのではなく両方のダメージを受ける。', textEn: 'Forced: This attack deals Damage to both Aura and Life.'}</v>
      </c>
    </row>
    <row r="35" spans="1:28" ht="24">
      <c r="A35" s="1" t="s">
        <v>302</v>
      </c>
      <c r="B35" s="1" t="s">
        <v>264</v>
      </c>
      <c r="E35" s="1" t="s">
        <v>303</v>
      </c>
      <c r="G35" s="1" t="s">
        <v>304</v>
      </c>
      <c r="H35" s="1" t="s">
        <v>305</v>
      </c>
      <c r="I35" s="1" t="s">
        <v>27</v>
      </c>
      <c r="N35" s="1" t="s">
        <v>76</v>
      </c>
      <c r="Q35" s="5"/>
      <c r="S35" s="5"/>
      <c r="X35" s="6" t="s">
        <v>306</v>
      </c>
      <c r="Y35" s="6" t="s">
        <v>307</v>
      </c>
      <c r="Z35" s="4" t="s">
        <v>308</v>
      </c>
      <c r="AA35" s="5"/>
      <c r="AB35" s="7" t="str">
        <f>", '"&amp;A35&amp;"': {megami: '"&amp;B35&amp;"'"&amp;IF(C35&lt;&gt;"",", anotherID: '"&amp;C35&amp;"', replace: '"&amp;D35&amp;"'","")&amp;", name: '"&amp;SUBSTITUTE(E35,"'","\'")&amp;"', nameEn: '"&amp;SUBSTITUTE(H35,"'","\'")&amp;"', ruby: '"&amp;F35&amp;"', baseType: '"&amp;VLOOKUP(I35,マスタ!$A$1:$B$99,2,FALSE)&amp;"'" &amp; IF(J35 = "○", ", extra: true'", "")  &amp; IF(K35 &lt;&gt; "", ", extraFrom: '" &amp; K35 &amp; "'", "")  &amp; IF(L35 &lt;&gt; "", ", exchanbaleTo: '" &amp; L35 &amp; "'", "")&amp; IF(M35 = "○", ", poison: true'", "")&amp; ", types: ['"&amp;VLOOKUP(N35,マスタ!$D$1:$E$99,2,FALSE)&amp;"'"&amp;IF(O35&lt;&gt;"",", '"&amp;VLOOKUP(O35,マスタ!$D$1:$E$99,2,FALSE)&amp;"'","")&amp;"]"&amp;IF(P35&lt;&gt;"",", range: '"&amp;P35&amp;"'","")&amp;IF(R35&lt;&gt;"",", damage: '"&amp;R35&amp;"'","")&amp;IF(T35&lt;&gt;"",", capacity: '"&amp;T35&amp;"'","")&amp;IF(U35&lt;&gt;"",", cost: '"&amp;U35&amp;"'","")&amp;", text: '"&amp;SUBSTITUTE(X35,CHAR(10),"\n")&amp;"', textEn: '"&amp;SUBSTITUTE(SUBSTITUTE(Z35,CHAR(10),"\n"),"'","\'")&amp;"'"&amp;IF(V35="○",", sealable: true","")&amp;IF(W35="○",", removable: true","")&amp;"}"</f>
        <v>, '03-himika-o-n-5': {megami: 'himika', name: 'バックステップ', nameEn: 'Backstep', ruby: '', baseType: 'normal', types: ['action'], text: 'カードを1枚引く。 \nダスト→間合：1', textEn: 'Draw a card.\n\nShadow (1)→ Distance'}</v>
      </c>
    </row>
    <row r="36" spans="1:28" ht="12.75">
      <c r="A36" s="1" t="s">
        <v>309</v>
      </c>
      <c r="B36" s="1" t="s">
        <v>264</v>
      </c>
      <c r="C36" s="1" t="s">
        <v>32</v>
      </c>
      <c r="D36" s="1" t="s">
        <v>302</v>
      </c>
      <c r="E36" s="1" t="s">
        <v>310</v>
      </c>
      <c r="F36" s="1" t="s">
        <v>311</v>
      </c>
      <c r="G36" s="1" t="s">
        <v>312</v>
      </c>
      <c r="H36" s="1" t="s">
        <v>313</v>
      </c>
      <c r="I36" s="1" t="s">
        <v>27</v>
      </c>
      <c r="N36" s="1" t="s">
        <v>76</v>
      </c>
      <c r="Q36" s="5"/>
      <c r="S36" s="5"/>
      <c r="X36" s="6" t="s">
        <v>314</v>
      </c>
      <c r="Y36" s="6" t="s">
        <v>315</v>
      </c>
      <c r="Z36" s="4" t="s">
        <v>316</v>
      </c>
      <c r="AA36" s="5"/>
      <c r="AB36" s="7" t="str">
        <f>", '"&amp;A36&amp;"': {megami: '"&amp;B36&amp;"'"&amp;IF(C36&lt;&gt;"",", anotherID: '"&amp;C36&amp;"', replace: '"&amp;D36&amp;"'","")&amp;", name: '"&amp;SUBSTITUTE(E36,"'","\'")&amp;"', nameEn: '"&amp;SUBSTITUTE(H36,"'","\'")&amp;"', ruby: '"&amp;F36&amp;"', baseType: '"&amp;VLOOKUP(I36,マスタ!$A$1:$B$99,2,FALSE)&amp;"'" &amp; IF(J36 = "○", ", extra: true'", "")  &amp; IF(K36 &lt;&gt; "", ", extraFrom: '" &amp; K36 &amp; "'", "")  &amp; IF(L36 &lt;&gt; "", ", exchanbaleTo: '" &amp; L36 &amp; "'", "")&amp; IF(M36 = "○", ", poison: true'", "")&amp; ", types: ['"&amp;VLOOKUP(N36,マスタ!$D$1:$E$99,2,FALSE)&amp;"'"&amp;IF(O36&lt;&gt;"",", '"&amp;VLOOKUP(O36,マスタ!$D$1:$E$99,2,FALSE)&amp;"'","")&amp;"]"&amp;IF(P36&lt;&gt;"",", range: '"&amp;P36&amp;"'","")&amp;IF(R36&lt;&gt;"",", damage: '"&amp;R36&amp;"'","")&amp;IF(T36&lt;&gt;"",", capacity: '"&amp;T36&amp;"'","")&amp;IF(U36&lt;&gt;"",", cost: '"&amp;U36&amp;"'","")&amp;", text: '"&amp;SUBSTITUTE(X36,CHAR(10),"\n")&amp;"', textEn: '"&amp;SUBSTITUTE(SUBSTITUTE(Z36,CHAR(10),"\n"),"'","\'")&amp;"'"&amp;IF(V36="○",", sealable: true","")&amp;IF(W36="○",", removable: true","")&amp;"}"</f>
        <v>, '03-himika-A1-n-5': {megami: 'himika', anotherID: 'A1', replace: '03-himika-o-n-5', name: '殺意', nameEn: 'Killing Intent', ruby: 'さつい', baseType: 'normal', types: ['action'], text: 'あなたの手札が0枚ならば、相オーラ→ダスト：2', textEn: 'If you have no cards in your hand:\nOpponent\'s Aura (2)→ Shadow'}</v>
      </c>
    </row>
    <row r="37" spans="1:28" ht="36">
      <c r="A37" s="1" t="s">
        <v>317</v>
      </c>
      <c r="B37" s="1" t="s">
        <v>264</v>
      </c>
      <c r="E37" s="1" t="s">
        <v>318</v>
      </c>
      <c r="G37" s="1" t="s">
        <v>319</v>
      </c>
      <c r="H37" s="1" t="s">
        <v>320</v>
      </c>
      <c r="I37" s="1" t="s">
        <v>27</v>
      </c>
      <c r="N37" s="1" t="s">
        <v>76</v>
      </c>
      <c r="Q37" s="5"/>
      <c r="S37" s="5"/>
      <c r="X37" s="6" t="s">
        <v>321</v>
      </c>
      <c r="Y37" s="6" t="s">
        <v>322</v>
      </c>
      <c r="Z37" s="4" t="s">
        <v>323</v>
      </c>
      <c r="AA37" s="5"/>
      <c r="AB37" s="7" t="str">
        <f>", '"&amp;A37&amp;"': {megami: '"&amp;B37&amp;"'"&amp;IF(C37&lt;&gt;"",", anotherID: '"&amp;C37&amp;"', replace: '"&amp;D37&amp;"'","")&amp;", name: '"&amp;SUBSTITUTE(E37,"'","\'")&amp;"', nameEn: '"&amp;SUBSTITUTE(H37,"'","\'")&amp;"', ruby: '"&amp;F37&amp;"', baseType: '"&amp;VLOOKUP(I37,マスタ!$A$1:$B$99,2,FALSE)&amp;"'" &amp; IF(J37 = "○", ", extra: true'", "")  &amp; IF(K37 &lt;&gt; "", ", extraFrom: '" &amp; K37 &amp; "'", "")  &amp; IF(L37 &lt;&gt; "", ", exchanbaleTo: '" &amp; L37 &amp; "'", "")&amp; IF(M37 = "○", ", poison: true'", "")&amp; ", types: ['"&amp;VLOOKUP(N37,マスタ!$D$1:$E$99,2,FALSE)&amp;"'"&amp;IF(O37&lt;&gt;"",", '"&amp;VLOOKUP(O37,マスタ!$D$1:$E$99,2,FALSE)&amp;"'","")&amp;"]"&amp;IF(P37&lt;&gt;"",", range: '"&amp;P37&amp;"'","")&amp;IF(R37&lt;&gt;"",", damage: '"&amp;R37&amp;"'","")&amp;IF(T37&lt;&gt;"",", capacity: '"&amp;T37&amp;"'","")&amp;IF(U37&lt;&gt;"",", cost: '"&amp;U37&amp;"'","")&amp;", text: '"&amp;SUBSTITUTE(X37,CHAR(10),"\n")&amp;"', textEn: '"&amp;SUBSTITUTE(SUBSTITUTE(Z37,CHAR(10),"\n"),"'","\'")&amp;"'"&amp;IF(V37="○",", sealable: true","")&amp;IF(W37="○",", removable: true","")&amp;"}"</f>
        <v>, '03-himika-o-n-6': {megami: 'himika', name: 'バックドラフト', nameEn: 'Backdraft', ruby: '', baseType: 'normal', types: ['action'], text: '相手を畏縮させる。\n連火-このカードがこのターンに使用した3枚目以降のカードならば、このターンにあなたが次に行う他のメガミによる《攻撃》を+1/+1する。', textEn: 'Flinch your opponent.\n\nInferno - If this is the third or later card you\'ve played this turn, the next attack from your other Megami that you make this turn gains +1/+1.'}</v>
      </c>
    </row>
    <row r="38" spans="1:28" ht="12.75">
      <c r="A38" s="1" t="s">
        <v>324</v>
      </c>
      <c r="B38" s="1" t="s">
        <v>264</v>
      </c>
      <c r="E38" s="1" t="s">
        <v>325</v>
      </c>
      <c r="G38" s="1" t="s">
        <v>326</v>
      </c>
      <c r="H38" s="1" t="s">
        <v>327</v>
      </c>
      <c r="I38" s="1" t="s">
        <v>27</v>
      </c>
      <c r="N38" s="1" t="s">
        <v>85</v>
      </c>
      <c r="Q38" s="5"/>
      <c r="S38" s="5"/>
      <c r="T38" s="1" t="s">
        <v>46</v>
      </c>
      <c r="X38" s="6" t="s">
        <v>328</v>
      </c>
      <c r="Y38" s="6" t="s">
        <v>329</v>
      </c>
      <c r="Z38" s="8" t="s">
        <v>330</v>
      </c>
      <c r="AA38" s="5"/>
      <c r="AB38" s="7" t="str">
        <f>", '"&amp;A38&amp;"': {megami: '"&amp;B38&amp;"'"&amp;IF(C38&lt;&gt;"",", anotherID: '"&amp;C38&amp;"', replace: '"&amp;D38&amp;"'","")&amp;", name: '"&amp;SUBSTITUTE(E38,"'","\'")&amp;"', nameEn: '"&amp;SUBSTITUTE(H38,"'","\'")&amp;"', ruby: '"&amp;F38&amp;"', baseType: '"&amp;VLOOKUP(I38,マスタ!$A$1:$B$99,2,FALSE)&amp;"'" &amp; IF(J38 = "○", ", extra: true'", "")  &amp; IF(K38 &lt;&gt; "", ", extraFrom: '" &amp; K38 &amp; "'", "")  &amp; IF(L38 &lt;&gt; "", ", exchanbaleTo: '" &amp; L38 &amp; "'", "")&amp; IF(M38 = "○", ", poison: true'", "")&amp; ", types: ['"&amp;VLOOKUP(N38,マスタ!$D$1:$E$99,2,FALSE)&amp;"'"&amp;IF(O38&lt;&gt;"",", '"&amp;VLOOKUP(O38,マスタ!$D$1:$E$99,2,FALSE)&amp;"'","")&amp;"]"&amp;IF(P38&lt;&gt;"",", range: '"&amp;P38&amp;"'","")&amp;IF(R38&lt;&gt;"",", damage: '"&amp;R38&amp;"'","")&amp;IF(T38&lt;&gt;"",", capacity: '"&amp;T38&amp;"'","")&amp;IF(U38&lt;&gt;"",", cost: '"&amp;U38&amp;"'","")&amp;", text: '"&amp;SUBSTITUTE(X38,CHAR(10),"\n")&amp;"', textEn: '"&amp;SUBSTITUTE(SUBSTITUTE(Z38,CHAR(10),"\n"),"'","\'")&amp;"'"&amp;IF(V38="○",", sealable: true","")&amp;IF(W38="○",", removable: true","")&amp;"}"</f>
        <v>, '03-himika-o-n-7': {megami: 'himika', name: 'スモーク', nameEn: 'Smoke', ruby: '', baseType: 'normal', types: ['enhance'], capacity: '3', text: '【展開中】カードの矢印(→)により間合にある桜花結晶は移動しない。', textEn: 'Ongoing: Cards cannot move Sakura tokens from Distance using arrows (→).'}</v>
      </c>
    </row>
    <row r="39" spans="1:28" ht="12.75">
      <c r="A39" s="1" t="s">
        <v>331</v>
      </c>
      <c r="B39" s="1" t="s">
        <v>264</v>
      </c>
      <c r="E39" s="1" t="s">
        <v>332</v>
      </c>
      <c r="G39" s="1" t="s">
        <v>333</v>
      </c>
      <c r="H39" s="1" t="s">
        <v>334</v>
      </c>
      <c r="I39" s="1" t="s">
        <v>112</v>
      </c>
      <c r="N39" s="1" t="s">
        <v>28</v>
      </c>
      <c r="P39" s="1" t="s">
        <v>335</v>
      </c>
      <c r="Q39" s="5"/>
      <c r="R39" s="1" t="s">
        <v>30</v>
      </c>
      <c r="S39" s="5"/>
      <c r="U39" s="1" t="s">
        <v>336</v>
      </c>
      <c r="X39" s="6"/>
      <c r="Y39" s="6"/>
      <c r="Z39" s="9"/>
      <c r="AA39" s="5"/>
      <c r="AB39" s="7" t="str">
        <f>", '"&amp;A39&amp;"': {megami: '"&amp;B39&amp;"'"&amp;IF(C39&lt;&gt;"",", anotherID: '"&amp;C39&amp;"', replace: '"&amp;D39&amp;"'","")&amp;", name: '"&amp;SUBSTITUTE(E39,"'","\'")&amp;"', nameEn: '"&amp;SUBSTITUTE(H39,"'","\'")&amp;"', ruby: '"&amp;F39&amp;"', baseType: '"&amp;VLOOKUP(I39,マスタ!$A$1:$B$99,2,FALSE)&amp;"'" &amp; IF(J39 = "○", ", extra: true'", "")  &amp; IF(K39 &lt;&gt; "", ", extraFrom: '" &amp; K39 &amp; "'", "")  &amp; IF(L39 &lt;&gt; "", ", exchanbaleTo: '" &amp; L39 &amp; "'", "")&amp; IF(M39 = "○", ", poison: true'", "")&amp; ", types: ['"&amp;VLOOKUP(N39,マスタ!$D$1:$E$99,2,FALSE)&amp;"'"&amp;IF(O39&lt;&gt;"",", '"&amp;VLOOKUP(O39,マスタ!$D$1:$E$99,2,FALSE)&amp;"'","")&amp;"]"&amp;IF(P39&lt;&gt;"",", range: '"&amp;P39&amp;"'","")&amp;IF(R39&lt;&gt;"",", damage: '"&amp;R39&amp;"'","")&amp;IF(T39&lt;&gt;"",", capacity: '"&amp;T39&amp;"'","")&amp;IF(U39&lt;&gt;"",", cost: '"&amp;U39&amp;"'","")&amp;", text: '"&amp;SUBSTITUTE(X39,CHAR(10),"\n")&amp;"', textEn: '"&amp;SUBSTITUTE(SUBSTITUTE(Z39,CHAR(10),"\n"),"'","\'")&amp;"'"&amp;IF(V39="○",", sealable: true","")&amp;IF(W39="○",", removable: true","")&amp;"}"</f>
        <v>, '03-himika-o-s-1': {megami: 'himika', name: 'レッドバレット', nameEn: 'Red Bullet', ruby: '', baseType: 'special', types: ['attack'], range: '5-10', damage: '3/1', cost: '0', text: '', textEn: ''}</v>
      </c>
    </row>
    <row r="40" spans="1:28" ht="24">
      <c r="A40" s="1" t="s">
        <v>337</v>
      </c>
      <c r="B40" s="1" t="s">
        <v>264</v>
      </c>
      <c r="E40" s="1" t="s">
        <v>338</v>
      </c>
      <c r="G40" s="1" t="s">
        <v>339</v>
      </c>
      <c r="H40" s="1" t="s">
        <v>340</v>
      </c>
      <c r="I40" s="1" t="s">
        <v>112</v>
      </c>
      <c r="N40" s="1" t="s">
        <v>28</v>
      </c>
      <c r="P40" s="1" t="s">
        <v>341</v>
      </c>
      <c r="Q40" s="5"/>
      <c r="R40" s="1" t="s">
        <v>47</v>
      </c>
      <c r="S40" s="5"/>
      <c r="U40" s="1" t="s">
        <v>131</v>
      </c>
      <c r="X40" s="6" t="s">
        <v>342</v>
      </c>
      <c r="Y40" s="6" t="s">
        <v>343</v>
      </c>
      <c r="Z40" s="8" t="s">
        <v>344</v>
      </c>
      <c r="AA40" s="5"/>
      <c r="AB40" s="7" t="str">
        <f>", '"&amp;A40&amp;"': {megami: '"&amp;B40&amp;"'"&amp;IF(C40&lt;&gt;"",", anotherID: '"&amp;C40&amp;"', replace: '"&amp;D40&amp;"'","")&amp;", name: '"&amp;SUBSTITUTE(E40,"'","\'")&amp;"', nameEn: '"&amp;SUBSTITUTE(H40,"'","\'")&amp;"', ruby: '"&amp;F40&amp;"', baseType: '"&amp;VLOOKUP(I40,マスタ!$A$1:$B$99,2,FALSE)&amp;"'" &amp; IF(J40 = "○", ", extra: true'", "")  &amp; IF(K40 &lt;&gt; "", ", extraFrom: '" &amp; K40 &amp; "'", "")  &amp; IF(L40 &lt;&gt; "", ", exchanbaleTo: '" &amp; L40 &amp; "'", "")&amp; IF(M40 = "○", ", poison: true'", "")&amp; ", types: ['"&amp;VLOOKUP(N40,マスタ!$D$1:$E$99,2,FALSE)&amp;"'"&amp;IF(O40&lt;&gt;"",", '"&amp;VLOOKUP(O40,マスタ!$D$1:$E$99,2,FALSE)&amp;"'","")&amp;"]"&amp;IF(P40&lt;&gt;"",", range: '"&amp;P40&amp;"'","")&amp;IF(R40&lt;&gt;"",", damage: '"&amp;R40&amp;"'","")&amp;IF(T40&lt;&gt;"",", capacity: '"&amp;T40&amp;"'","")&amp;IF(U40&lt;&gt;"",", cost: '"&amp;U40&amp;"'","")&amp;", text: '"&amp;SUBSTITUTE(X40,CHAR(10),"\n")&amp;"', textEn: '"&amp;SUBSTITUTE(SUBSTITUTE(Z40,CHAR(10),"\n"),"'","\'")&amp;"'"&amp;IF(V40="○",", sealable: true","")&amp;IF(W40="○",", removable: true","")&amp;"}"</f>
        <v>, '03-himika-o-s-2': {megami: 'himika', name: 'クリムゾンゼロ', nameEn: 'Crimson Zero', ruby: '', baseType: 'special', types: ['attack'], range: '0-2', damage: '2/2', cost: '5', text: '【常時】この《攻撃》がダメージを与えるならば、相手は片方を選ぶのではなく両方のダメージを受ける。\n【常時】現在の間合が0ならば、この《攻撃》は対応不可を得る。', textEn: 'Forced: This attack deals Damage to both Aura and Life.\n\nForced: If the current Distance is 0, this attack gains No Reactions.'}</v>
      </c>
    </row>
    <row r="41" spans="1:28" ht="60">
      <c r="A41" s="1" t="s">
        <v>345</v>
      </c>
      <c r="B41" s="1" t="s">
        <v>264</v>
      </c>
      <c r="C41" s="1" t="s">
        <v>32</v>
      </c>
      <c r="D41" s="1" t="s">
        <v>337</v>
      </c>
      <c r="E41" s="1" t="s">
        <v>346</v>
      </c>
      <c r="F41" s="1" t="s">
        <v>347</v>
      </c>
      <c r="G41" s="1" t="s">
        <v>348</v>
      </c>
      <c r="H41" s="1" t="s">
        <v>349</v>
      </c>
      <c r="I41" s="1" t="s">
        <v>112</v>
      </c>
      <c r="N41" s="1" t="s">
        <v>28</v>
      </c>
      <c r="O41" s="1" t="s">
        <v>65</v>
      </c>
      <c r="P41" s="1" t="s">
        <v>350</v>
      </c>
      <c r="Q41" s="5"/>
      <c r="R41" s="1" t="s">
        <v>351</v>
      </c>
      <c r="S41" s="5"/>
      <c r="U41" s="1" t="s">
        <v>114</v>
      </c>
      <c r="X41" s="6" t="s">
        <v>352</v>
      </c>
      <c r="Y41" s="6" t="s">
        <v>353</v>
      </c>
      <c r="Z41" s="10" t="s">
        <v>354</v>
      </c>
      <c r="AA41" s="5"/>
      <c r="AB41" s="7" t="str">
        <f>", '"&amp;A41&amp;"': {megami: '"&amp;B41&amp;"'"&amp;IF(C41&lt;&gt;"",", anotherID: '"&amp;C41&amp;"', replace: '"&amp;D41&amp;"'","")&amp;", name: '"&amp;SUBSTITUTE(E41,"'","\'")&amp;"', nameEn: '"&amp;SUBSTITUTE(H41,"'","\'")&amp;"', ruby: '"&amp;F41&amp;"', baseType: '"&amp;VLOOKUP(I41,マスタ!$A$1:$B$99,2,FALSE)&amp;"'" &amp; IF(J41 = "○", ", extra: true'", "")  &amp; IF(K41 &lt;&gt; "", ", extraFrom: '" &amp; K41 &amp; "'", "")  &amp; IF(L41 &lt;&gt; "", ", exchanbaleTo: '" &amp; L41 &amp; "'", "")&amp; IF(M41 = "○", ", poison: true'", "")&amp; ", types: ['"&amp;VLOOKUP(N41,マスタ!$D$1:$E$99,2,FALSE)&amp;"'"&amp;IF(O41&lt;&gt;"",", '"&amp;VLOOKUP(O41,マスタ!$D$1:$E$99,2,FALSE)&amp;"'","")&amp;"]"&amp;IF(P41&lt;&gt;"",", range: '"&amp;P41&amp;"'","")&amp;IF(R41&lt;&gt;"",", damage: '"&amp;R41&amp;"'","")&amp;IF(T41&lt;&gt;"",", capacity: '"&amp;T41&amp;"'","")&amp;IF(U41&lt;&gt;"",", cost: '"&amp;U41&amp;"'","")&amp;", text: '"&amp;SUBSTITUTE(X41,CHAR(10),"\n")&amp;"', textEn: '"&amp;SUBSTITUTE(SUBSTITUTE(Z41,CHAR(10),"\n"),"'","\'")&amp;"'"&amp;IF(V41="○",", sealable: true","")&amp;IF(W41="○",", removable: true","")&amp;"}"</f>
        <v>, '03-himika-A1-s-2': {megami: 'himika', anotherID: 'A1', replace: '03-himika-o-s-2', name: '炎天・紅緋弥香', nameEn: 'Blazing Sun - Crimson Himika', ruby: 'えんてん・くれないひみか', baseType: 'special', types: ['attack', 'fullpower'], range: '0-6', damage: 'X/X', cost: '7', text: '対応不可 \n【常時】Xは7から現在の間合を引いた値に等しい。 \n【攻撃後】あなたは敗北する。', textEn: 'No Reactions\n\nForced: X is equal to 7 minus the current Distance.\n\nAfter Attack: You lose the game.'}</v>
      </c>
    </row>
    <row r="42" spans="1:28" ht="13.5">
      <c r="A42" s="1" t="s">
        <v>355</v>
      </c>
      <c r="B42" s="1" t="s">
        <v>264</v>
      </c>
      <c r="E42" s="1" t="s">
        <v>356</v>
      </c>
      <c r="G42" s="3" t="s">
        <v>357</v>
      </c>
      <c r="H42" s="4" t="s">
        <v>358</v>
      </c>
      <c r="I42" s="1" t="s">
        <v>112</v>
      </c>
      <c r="N42" s="1" t="s">
        <v>76</v>
      </c>
      <c r="Q42" s="5"/>
      <c r="S42" s="5"/>
      <c r="U42" s="1" t="s">
        <v>46</v>
      </c>
      <c r="X42" s="6" t="s">
        <v>359</v>
      </c>
      <c r="Y42" s="6" t="s">
        <v>360</v>
      </c>
      <c r="Z42" s="4" t="s">
        <v>361</v>
      </c>
      <c r="AA42" s="5"/>
      <c r="AB42" s="7" t="str">
        <f>", '"&amp;A42&amp;"': {megami: '"&amp;B42&amp;"'"&amp;IF(C42&lt;&gt;"",", anotherID: '"&amp;C42&amp;"', replace: '"&amp;D42&amp;"'","")&amp;", name: '"&amp;SUBSTITUTE(E42,"'","\'")&amp;"', nameEn: '"&amp;SUBSTITUTE(H42,"'","\'")&amp;"', ruby: '"&amp;F42&amp;"', baseType: '"&amp;VLOOKUP(I42,マスタ!$A$1:$B$99,2,FALSE)&amp;"'" &amp; IF(J42 = "○", ", extra: true'", "")  &amp; IF(K42 &lt;&gt; "", ", extraFrom: '" &amp; K42 &amp; "'", "")  &amp; IF(L42 &lt;&gt; "", ", exchanbaleTo: '" &amp; L42 &amp; "'", "")&amp; IF(M42 = "○", ", poison: true'", "")&amp; ", types: ['"&amp;VLOOKUP(N42,マスタ!$D$1:$E$99,2,FALSE)&amp;"'"&amp;IF(O42&lt;&gt;"",", '"&amp;VLOOKUP(O42,マスタ!$D$1:$E$99,2,FALSE)&amp;"'","")&amp;"]"&amp;IF(P42&lt;&gt;"",", range: '"&amp;P42&amp;"'","")&amp;IF(R42&lt;&gt;"",", damage: '"&amp;R42&amp;"'","")&amp;IF(T42&lt;&gt;"",", capacity: '"&amp;T42&amp;"'","")&amp;IF(U42&lt;&gt;"",", cost: '"&amp;U42&amp;"'","")&amp;", text: '"&amp;SUBSTITUTE(X42,CHAR(10),"\n")&amp;"', textEn: '"&amp;SUBSTITUTE(SUBSTITUTE(Z42,CHAR(10),"\n"),"'","\'")&amp;"'"&amp;IF(V42="○",", sealable: true","")&amp;IF(W42="○",", removable: true","")&amp;"}"</f>
        <v>, '03-himika-o-s-3': {megami: 'himika', name: 'スカーレットイマジン', nameEn: 'Scarlet Visions', ruby: '', baseType: 'special', types: ['action'], cost: '3', text: 'カードを2枚引く。その後、あなたは手札を1枚伏せ札にする。', textEn: 'Draw two cards, then discard a card.'}</v>
      </c>
    </row>
    <row r="43" spans="1:28" ht="60.75">
      <c r="A43" s="1" t="s">
        <v>362</v>
      </c>
      <c r="B43" s="1" t="s">
        <v>264</v>
      </c>
      <c r="E43" s="1" t="s">
        <v>363</v>
      </c>
      <c r="G43" s="3" t="s">
        <v>364</v>
      </c>
      <c r="H43" s="4" t="s">
        <v>365</v>
      </c>
      <c r="I43" s="1" t="s">
        <v>112</v>
      </c>
      <c r="N43" s="1" t="s">
        <v>76</v>
      </c>
      <c r="Q43" s="5"/>
      <c r="S43" s="5"/>
      <c r="U43" s="1" t="s">
        <v>36</v>
      </c>
      <c r="X43" s="46" t="s">
        <v>1313</v>
      </c>
      <c r="Y43" s="6" t="s">
        <v>366</v>
      </c>
      <c r="Z43" s="11" t="s">
        <v>367</v>
      </c>
      <c r="AA43" s="5"/>
      <c r="AB43" s="7" t="str">
        <f>", '"&amp;A43&amp;"': {megami: '"&amp;B43&amp;"'"&amp;IF(C43&lt;&gt;"",", anotherID: '"&amp;C43&amp;"', replace: '"&amp;D43&amp;"'","")&amp;", name: '"&amp;SUBSTITUTE(E43,"'","\'")&amp;"', nameEn: '"&amp;SUBSTITUTE(H43,"'","\'")&amp;"', ruby: '"&amp;F43&amp;"', baseType: '"&amp;VLOOKUP(I43,マスタ!$A$1:$B$99,2,FALSE)&amp;"'" &amp; IF(J43 = "○", ", extra: true'", "")  &amp; IF(K43 &lt;&gt; "", ", extraFrom: '" &amp; K43 &amp; "'", "")  &amp; IF(L43 &lt;&gt; "", ", exchanbaleTo: '" &amp; L43 &amp; "'", "")&amp; IF(M43 = "○", ", poison: true'", "")&amp; ", types: ['"&amp;VLOOKUP(N43,マスタ!$D$1:$E$99,2,FALSE)&amp;"'"&amp;IF(O43&lt;&gt;"",", '"&amp;VLOOKUP(O43,マスタ!$D$1:$E$99,2,FALSE)&amp;"'","")&amp;"]"&amp;IF(P43&lt;&gt;"",", range: '"&amp;P43&amp;"'","")&amp;IF(R43&lt;&gt;"",", damage: '"&amp;R43&amp;"'","")&amp;IF(T43&lt;&gt;"",", capacity: '"&amp;T43&amp;"'","")&amp;IF(U43&lt;&gt;"",", cost: '"&amp;U43&amp;"'","")&amp;", text: '"&amp;SUBSTITUTE(X43,CHAR(10),"\n")&amp;"', textEn: '"&amp;SUBSTITUTE(SUBSTITUTE(Z43,CHAR(10),"\n"),"'","\'")&amp;"'"&amp;IF(V43="○",", sealable: true","")&amp;IF(W43="○",", removable: true","")&amp;"}"</f>
        <v>, '03-himika-o-s-4': {megami: 'himika', name: 'ヴァーミリオンフィールド', nameEn: 'Vermillion Field', ruby: '', baseType: 'special', types: ['action'], cost: '2', text: '連火-このカードがこのターンに使用した3枚目以降のカードならば、ダスト→間合：2\n----\n【再起】あなたの手札が0枚である。', textEn: 'Inferno - If this is the third or later card you\'ve played this turn:\nShadow (2)→ Distance\n----\nResurgence: You have no cards in your hand.'}</v>
      </c>
    </row>
    <row r="44" spans="1:28" ht="12.75">
      <c r="A44" s="1" t="s">
        <v>368</v>
      </c>
      <c r="B44" s="1" t="s">
        <v>369</v>
      </c>
      <c r="E44" s="1" t="s">
        <v>370</v>
      </c>
      <c r="F44" s="1" t="s">
        <v>371</v>
      </c>
      <c r="G44" s="1" t="s">
        <v>372</v>
      </c>
      <c r="H44" s="1" t="s">
        <v>373</v>
      </c>
      <c r="I44" s="1" t="s">
        <v>27</v>
      </c>
      <c r="N44" s="1" t="s">
        <v>28</v>
      </c>
      <c r="P44" s="1">
        <v>4</v>
      </c>
      <c r="Q44" s="5"/>
      <c r="R44" s="1" t="s">
        <v>374</v>
      </c>
      <c r="S44" s="5"/>
      <c r="X44" s="1" t="s">
        <v>375</v>
      </c>
      <c r="Y44" s="1" t="s">
        <v>376</v>
      </c>
      <c r="Z44" s="12" t="s">
        <v>377</v>
      </c>
      <c r="AA44" s="5"/>
      <c r="AB44" s="7" t="str">
        <f>", '"&amp;A44&amp;"': {megami: '"&amp;B44&amp;"'"&amp;IF(C44&lt;&gt;"",", anotherID: '"&amp;C44&amp;"', replace: '"&amp;D44&amp;"'","")&amp;", name: '"&amp;SUBSTITUTE(E44,"'","\'")&amp;"', nameEn: '"&amp;SUBSTITUTE(H44,"'","\'")&amp;"', ruby: '"&amp;F44&amp;"', baseType: '"&amp;VLOOKUP(I44,マスタ!$A$1:$B$99,2,FALSE)&amp;"'" &amp; IF(J44 = "○", ", extra: true'", "")  &amp; IF(K44 &lt;&gt; "", ", extraFrom: '" &amp; K44 &amp; "'", "")  &amp; IF(L44 &lt;&gt; "", ", exchanbaleTo: '" &amp; L44 &amp; "'", "")&amp; IF(M44 = "○", ", poison: true'", "")&amp; ", types: ['"&amp;VLOOKUP(N44,マスタ!$D$1:$E$99,2,FALSE)&amp;"'"&amp;IF(O44&lt;&gt;"",", '"&amp;VLOOKUP(O44,マスタ!$D$1:$E$99,2,FALSE)&amp;"'","")&amp;"]"&amp;IF(P44&lt;&gt;"",", range: '"&amp;P44&amp;"'","")&amp;IF(R44&lt;&gt;"",", damage: '"&amp;R44&amp;"'","")&amp;IF(T44&lt;&gt;"",", capacity: '"&amp;T44&amp;"'","")&amp;IF(U44&lt;&gt;"",", cost: '"&amp;U44&amp;"'","")&amp;", text: '"&amp;SUBSTITUTE(X44,CHAR(10),"\n")&amp;"', textEn: '"&amp;SUBSTITUTE(SUBSTITUTE(Z44,CHAR(10),"\n"),"'","\'")&amp;"'"&amp;IF(V44="○",", sealable: true","")&amp;IF(W44="○",", removable: true","")&amp;"}"</f>
        <v>, '04-tokoyo-o-n-1': {megami: 'tokoyo', name: '梳流し', nameEn: 'Glancing Strike', ruby: 'すきながし', baseType: 'normal', types: ['attack'], range: '4', damage: '-/1', text: '【攻撃後】境地-あなたの集中力が2ならば、このカードを山札の上に戻す。', textEn: 'After Attack: Artistic - Put this card on the top of your deck if your Vigor is 2.'}</v>
      </c>
    </row>
    <row r="45" spans="1:28" ht="72">
      <c r="A45" s="1" t="s">
        <v>378</v>
      </c>
      <c r="B45" s="1" t="s">
        <v>369</v>
      </c>
      <c r="C45" s="1" t="s">
        <v>32</v>
      </c>
      <c r="D45" s="1" t="s">
        <v>368</v>
      </c>
      <c r="E45" s="1" t="s">
        <v>379</v>
      </c>
      <c r="F45" s="1" t="s">
        <v>380</v>
      </c>
      <c r="G45" s="1" t="s">
        <v>381</v>
      </c>
      <c r="H45" s="1" t="s">
        <v>382</v>
      </c>
      <c r="I45" s="1" t="s">
        <v>27</v>
      </c>
      <c r="N45" s="1" t="s">
        <v>28</v>
      </c>
      <c r="P45" s="1" t="s">
        <v>131</v>
      </c>
      <c r="Q45" s="5"/>
      <c r="R45" s="1" t="s">
        <v>374</v>
      </c>
      <c r="S45" s="5"/>
      <c r="X45" s="6" t="s">
        <v>383</v>
      </c>
      <c r="Y45" s="6" t="s">
        <v>384</v>
      </c>
      <c r="Z45" s="10" t="s">
        <v>385</v>
      </c>
      <c r="AA45" s="5"/>
      <c r="AB45" s="7" t="str">
        <f>", '"&amp;A45&amp;"': {megami: '"&amp;B45&amp;"'"&amp;IF(C45&lt;&gt;"",", anotherID: '"&amp;C45&amp;"', replace: '"&amp;D45&amp;"'","")&amp;", name: '"&amp;SUBSTITUTE(E45,"'","\'")&amp;"', nameEn: '"&amp;SUBSTITUTE(H45,"'","\'")&amp;"', ruby: '"&amp;F45&amp;"', baseType: '"&amp;VLOOKUP(I45,マスタ!$A$1:$B$99,2,FALSE)&amp;"'" &amp; IF(J45 = "○", ", extra: true'", "")  &amp; IF(K45 &lt;&gt; "", ", extraFrom: '" &amp; K45 &amp; "'", "")  &amp; IF(L45 &lt;&gt; "", ", exchanbaleTo: '" &amp; L45 &amp; "'", "")&amp; IF(M45 = "○", ", poison: true'", "")&amp; ", types: ['"&amp;VLOOKUP(N45,マスタ!$D$1:$E$99,2,FALSE)&amp;"'"&amp;IF(O45&lt;&gt;"",", '"&amp;VLOOKUP(O45,マスタ!$D$1:$E$99,2,FALSE)&amp;"'","")&amp;"]"&amp;IF(P45&lt;&gt;"",", range: '"&amp;P45&amp;"'","")&amp;IF(R45&lt;&gt;"",", damage: '"&amp;R45&amp;"'","")&amp;IF(T45&lt;&gt;"",", capacity: '"&amp;T45&amp;"'","")&amp;IF(U45&lt;&gt;"",", cost: '"&amp;U45&amp;"'","")&amp;", text: '"&amp;SUBSTITUTE(X45,CHAR(10),"\n")&amp;"', textEn: '"&amp;SUBSTITUTE(SUBSTITUTE(Z45,CHAR(10),"\n"),"'","\'")&amp;"'"&amp;IF(V45="○",", sealable: true","")&amp;IF(W45="○",", removable: true","")&amp;"}"</f>
        <v>, '04-tokoyo-A1-n-1': {megami: 'tokoyo', anotherID: 'A1', replace: '04-tokoyo-o-n-1', name: '奏流し', nameEn: 'Entrancing Strike', ruby: 'かなでながし', baseType: 'normal', types: ['attack'], range: '5', damage: '-/1', text: '【常時】あなたのトコヨの切札が1枚以上使用済ならば、この《攻撃》は対応不可を得る。 \n【攻撃後】境地-あなたの集中力が2かつ、あなたの他のメガミの切札が1枚以上使用済ならば、このカードを山札の上に置く。', textEn: 'Forced: If at least one of your Tokoyo\'s Special cards is Devoted, this attack gains No Reactions.\n\nAfter Attack: Artistic - If your Vigor is 2 and at least one of your other Megami\'s Special cards is Devoted, put this card on the top of your deck.'}</v>
      </c>
    </row>
    <row r="46" spans="1:28" ht="13.5">
      <c r="A46" s="1" t="s">
        <v>386</v>
      </c>
      <c r="B46" s="1" t="s">
        <v>369</v>
      </c>
      <c r="E46" s="1" t="s">
        <v>387</v>
      </c>
      <c r="F46" s="1" t="s">
        <v>388</v>
      </c>
      <c r="G46" s="3" t="s">
        <v>389</v>
      </c>
      <c r="H46" s="4" t="s">
        <v>390</v>
      </c>
      <c r="I46" s="1" t="s">
        <v>27</v>
      </c>
      <c r="N46" s="1" t="s">
        <v>28</v>
      </c>
      <c r="O46" s="1" t="s">
        <v>94</v>
      </c>
      <c r="P46" s="1" t="s">
        <v>66</v>
      </c>
      <c r="Q46" s="5"/>
      <c r="R46" s="1" t="s">
        <v>37</v>
      </c>
      <c r="S46" s="5"/>
      <c r="X46" s="1" t="s">
        <v>391</v>
      </c>
      <c r="Y46" s="1" t="s">
        <v>392</v>
      </c>
      <c r="Z46" s="8" t="s">
        <v>393</v>
      </c>
      <c r="AA46" s="5"/>
      <c r="AB46" s="7" t="str">
        <f>", '"&amp;A46&amp;"': {megami: '"&amp;B46&amp;"'"&amp;IF(C46&lt;&gt;"",", anotherID: '"&amp;C46&amp;"', replace: '"&amp;D46&amp;"'","")&amp;", name: '"&amp;SUBSTITUTE(E46,"'","\'")&amp;"', nameEn: '"&amp;SUBSTITUTE(H46,"'","\'")&amp;"', ruby: '"&amp;F46&amp;"', baseType: '"&amp;VLOOKUP(I46,マスタ!$A$1:$B$99,2,FALSE)&amp;"'" &amp; IF(J46 = "○", ", extra: true'", "")  &amp; IF(K46 &lt;&gt; "", ", extraFrom: '" &amp; K46 &amp; "'", "")  &amp; IF(L46 &lt;&gt; "", ", exchanbaleTo: '" &amp; L46 &amp; "'", "")&amp; IF(M46 = "○", ", poison: true'", "")&amp; ", types: ['"&amp;VLOOKUP(N46,マスタ!$D$1:$E$99,2,FALSE)&amp;"'"&amp;IF(O46&lt;&gt;"",", '"&amp;VLOOKUP(O46,マスタ!$D$1:$E$99,2,FALSE)&amp;"'","")&amp;"]"&amp;IF(P46&lt;&gt;"",", range: '"&amp;P46&amp;"'","")&amp;IF(R46&lt;&gt;"",", damage: '"&amp;R46&amp;"'","")&amp;IF(T46&lt;&gt;"",", capacity: '"&amp;T46&amp;"'","")&amp;IF(U46&lt;&gt;"",", cost: '"&amp;U46&amp;"'","")&amp;", text: '"&amp;SUBSTITUTE(X46,CHAR(10),"\n")&amp;"', textEn: '"&amp;SUBSTITUTE(SUBSTITUTE(Z46,CHAR(10),"\n"),"'","\'")&amp;"'"&amp;IF(V46="○",", sealable: true","")&amp;IF(W46="○",", removable: true","")&amp;"}"</f>
        <v>, '04-tokoyo-o-n-2': {megami: 'tokoyo', name: '雅打ち', nameEn: 'Polite Return', ruby: 'みやびうち', baseType: 'normal', types: ['attack', 'reaction'], range: '2-4', damage: '2/1', text: '【攻撃後】境地-あなたの集中力が2ならば、対応した切札でない《攻撃》を打ち消す。', textEn: 'After Attack: Artistic - Cancel the non-Special attack you played this card as a Reaction to if your Vigor is 2.'}</v>
      </c>
    </row>
    <row r="47" spans="1:28" ht="25.5">
      <c r="A47" s="1" t="s">
        <v>394</v>
      </c>
      <c r="B47" s="1" t="s">
        <v>369</v>
      </c>
      <c r="E47" s="1" t="s">
        <v>395</v>
      </c>
      <c r="F47" s="1" t="s">
        <v>396</v>
      </c>
      <c r="G47" s="3" t="s">
        <v>397</v>
      </c>
      <c r="H47" s="4" t="s">
        <v>398</v>
      </c>
      <c r="I47" s="1" t="s">
        <v>27</v>
      </c>
      <c r="N47" s="1" t="s">
        <v>76</v>
      </c>
      <c r="Q47" s="5"/>
      <c r="S47" s="5"/>
      <c r="X47" s="6" t="s">
        <v>399</v>
      </c>
      <c r="Y47" s="6" t="s">
        <v>400</v>
      </c>
      <c r="Z47" s="13" t="s">
        <v>401</v>
      </c>
      <c r="AA47" s="5"/>
      <c r="AB47" s="7" t="str">
        <f>", '"&amp;A47&amp;"': {megami: '"&amp;B47&amp;"'"&amp;IF(C47&lt;&gt;"",", anotherID: '"&amp;C47&amp;"', replace: '"&amp;D47&amp;"'","")&amp;", name: '"&amp;SUBSTITUTE(E47,"'","\'")&amp;"', nameEn: '"&amp;SUBSTITUTE(H47,"'","\'")&amp;"', ruby: '"&amp;F47&amp;"', baseType: '"&amp;VLOOKUP(I47,マスタ!$A$1:$B$99,2,FALSE)&amp;"'" &amp; IF(J47 = "○", ", extra: true'", "")  &amp; IF(K47 &lt;&gt; "", ", extraFrom: '" &amp; K47 &amp; "'", "")  &amp; IF(L47 &lt;&gt; "", ", exchanbaleTo: '" &amp; L47 &amp; "'", "")&amp; IF(M47 = "○", ", poison: true'", "")&amp; ", types: ['"&amp;VLOOKUP(N47,マスタ!$D$1:$E$99,2,FALSE)&amp;"'"&amp;IF(O47&lt;&gt;"",", '"&amp;VLOOKUP(O47,マスタ!$D$1:$E$99,2,FALSE)&amp;"'","")&amp;"]"&amp;IF(P47&lt;&gt;"",", range: '"&amp;P47&amp;"'","")&amp;IF(R47&lt;&gt;"",", damage: '"&amp;R47&amp;"'","")&amp;IF(T47&lt;&gt;"",", capacity: '"&amp;T47&amp;"'","")&amp;IF(U47&lt;&gt;"",", cost: '"&amp;U47&amp;"'","")&amp;", text: '"&amp;SUBSTITUTE(X47,CHAR(10),"\n")&amp;"', textEn: '"&amp;SUBSTITUTE(SUBSTITUTE(Z47,CHAR(10),"\n"),"'","\'")&amp;"'"&amp;IF(V47="○",", sealable: true","")&amp;IF(W47="○",", removable: true","")&amp;"}"</f>
        <v>, '04-tokoyo-o-n-3': {megami: 'tokoyo', name: '跳ね兎', nameEn: 'Rabbit Step', ruby: 'はねうさぎ', baseType: 'normal', types: ['action'], text: '現在の間合が3以下ならば、ダスト→間合：2', textEn: 'If the current Distance is 3 or less:\nShadow (2)→ Distance'}</v>
      </c>
    </row>
    <row r="48" spans="1:28" ht="40.5">
      <c r="A48" s="1" t="s">
        <v>402</v>
      </c>
      <c r="B48" s="1" t="s">
        <v>369</v>
      </c>
      <c r="E48" s="1" t="s">
        <v>403</v>
      </c>
      <c r="F48" s="1" t="s">
        <v>404</v>
      </c>
      <c r="G48" s="3" t="s">
        <v>405</v>
      </c>
      <c r="H48" s="4" t="s">
        <v>406</v>
      </c>
      <c r="I48" s="1" t="s">
        <v>27</v>
      </c>
      <c r="N48" s="1" t="s">
        <v>76</v>
      </c>
      <c r="O48" s="1" t="s">
        <v>94</v>
      </c>
      <c r="Q48" s="5"/>
      <c r="S48" s="5"/>
      <c r="X48" s="6" t="s">
        <v>407</v>
      </c>
      <c r="Y48" s="14" t="s">
        <v>408</v>
      </c>
      <c r="Z48" s="13" t="s">
        <v>409</v>
      </c>
      <c r="AA48" s="5"/>
      <c r="AB48" s="7" t="str">
        <f>", '"&amp;A48&amp;"': {megami: '"&amp;B48&amp;"'"&amp;IF(C48&lt;&gt;"",", anotherID: '"&amp;C48&amp;"', replace: '"&amp;D48&amp;"'","")&amp;", name: '"&amp;SUBSTITUTE(E48,"'","\'")&amp;"', nameEn: '"&amp;SUBSTITUTE(H48,"'","\'")&amp;"', ruby: '"&amp;F48&amp;"', baseType: '"&amp;VLOOKUP(I48,マスタ!$A$1:$B$99,2,FALSE)&amp;"'" &amp; IF(J48 = "○", ", extra: true'", "")  &amp; IF(K48 &lt;&gt; "", ", extraFrom: '" &amp; K48 &amp; "'", "")  &amp; IF(L48 &lt;&gt; "", ", exchanbaleTo: '" &amp; L48 &amp; "'", "")&amp; IF(M48 = "○", ", poison: true'", "")&amp; ", types: ['"&amp;VLOOKUP(N48,マスタ!$D$1:$E$99,2,FALSE)&amp;"'"&amp;IF(O48&lt;&gt;"",", '"&amp;VLOOKUP(O48,マスタ!$D$1:$E$99,2,FALSE)&amp;"'","")&amp;"]"&amp;IF(P48&lt;&gt;"",", range: '"&amp;P48&amp;"'","")&amp;IF(R48&lt;&gt;"",", damage: '"&amp;R48&amp;"'","")&amp;IF(T48&lt;&gt;"",", capacity: '"&amp;T48&amp;"'","")&amp;IF(U48&lt;&gt;"",", cost: '"&amp;U48&amp;"'","")&amp;", text: '"&amp;SUBSTITUTE(X48,CHAR(10),"\n")&amp;"', textEn: '"&amp;SUBSTITUTE(SUBSTITUTE(Z48,CHAR(10),"\n"),"'","\'")&amp;"'"&amp;IF(V48="○",", sealable: true","")&amp;IF(W48="○",", removable: true","")&amp;"}"</f>
        <v>, '04-tokoyo-o-n-4': {megami: 'tokoyo', name: '詩舞', nameEn: 'Song and Dance', ruby: 'しぶ', baseType: 'normal', types: ['action', 'reaction'], text: '集中力を1得て、以下から1つを選ぶ。\n・自フレア→自オーラ：1\n・自オーラ→間合：1', textEn: 'Gain 1 Vigor. Choose one:\n・Your Flare (1)→ Your Aura\n・Your Aura (1)→ Distance'}</v>
      </c>
    </row>
    <row r="49" spans="1:28" ht="51">
      <c r="A49" s="1" t="s">
        <v>410</v>
      </c>
      <c r="B49" s="1" t="s">
        <v>369</v>
      </c>
      <c r="E49" s="1" t="s">
        <v>411</v>
      </c>
      <c r="F49" s="1" t="s">
        <v>412</v>
      </c>
      <c r="G49" s="3" t="s">
        <v>413</v>
      </c>
      <c r="H49" s="4" t="s">
        <v>414</v>
      </c>
      <c r="I49" s="1" t="s">
        <v>27</v>
      </c>
      <c r="N49" s="1" t="s">
        <v>76</v>
      </c>
      <c r="O49" s="1" t="s">
        <v>65</v>
      </c>
      <c r="Q49" s="5"/>
      <c r="S49" s="5"/>
      <c r="X49" s="6" t="s">
        <v>415</v>
      </c>
      <c r="Y49" s="15" t="s">
        <v>416</v>
      </c>
      <c r="Z49" s="13" t="s">
        <v>417</v>
      </c>
      <c r="AA49" s="5"/>
      <c r="AB49" s="7" t="str">
        <f>", '"&amp;A49&amp;"': {megami: '"&amp;B49&amp;"'"&amp;IF(C49&lt;&gt;"",", anotherID: '"&amp;C49&amp;"', replace: '"&amp;D49&amp;"'","")&amp;", name: '"&amp;SUBSTITUTE(E49,"'","\'")&amp;"', nameEn: '"&amp;SUBSTITUTE(H49,"'","\'")&amp;"', ruby: '"&amp;F49&amp;"', baseType: '"&amp;VLOOKUP(I49,マスタ!$A$1:$B$99,2,FALSE)&amp;"'" &amp; IF(J49 = "○", ", extra: true'", "")  &amp; IF(K49 &lt;&gt; "", ", extraFrom: '" &amp; K49 &amp; "'", "")  &amp; IF(L49 &lt;&gt; "", ", exchanbaleTo: '" &amp; L49 &amp; "'", "")&amp; IF(M49 = "○", ", poison: true'", "")&amp; ", types: ['"&amp;VLOOKUP(N49,マスタ!$D$1:$E$99,2,FALSE)&amp;"'"&amp;IF(O49&lt;&gt;"",", '"&amp;VLOOKUP(O49,マスタ!$D$1:$E$99,2,FALSE)&amp;"'","")&amp;"]"&amp;IF(P49&lt;&gt;"",", range: '"&amp;P49&amp;"'","")&amp;IF(R49&lt;&gt;"",", damage: '"&amp;R49&amp;"'","")&amp;IF(T49&lt;&gt;"",", capacity: '"&amp;T49&amp;"'","")&amp;IF(U49&lt;&gt;"",", cost: '"&amp;U49&amp;"'","")&amp;", text: '"&amp;SUBSTITUTE(X49,CHAR(10),"\n")&amp;"', textEn: '"&amp;SUBSTITUTE(SUBSTITUTE(Z49,CHAR(10),"\n"),"'","\'")&amp;"'"&amp;IF(V49="○",", sealable: true","")&amp;IF(W49="○",", removable: true","")&amp;"}"</f>
        <v>, '04-tokoyo-o-n-5': {megami: 'tokoyo', name: '要返し', nameEn: 'Break Point', ruby: 'かなめがえし', baseType: 'normal', types: ['action', 'fullpower'], text: '捨て札か伏せ札からカードを2枚まで選ぶ。それらのカードを好きな順で山札の底に置く。 \nダスト→自オーラ：2', textEn: 'Choose up to two cards in your discard or played piles. Put those cards on the bottom of your deck in any order.\n\nShadow (2)→ Your Aura.'}</v>
      </c>
    </row>
    <row r="50" spans="1:28" ht="60.75">
      <c r="A50" s="1" t="s">
        <v>418</v>
      </c>
      <c r="B50" s="1" t="s">
        <v>369</v>
      </c>
      <c r="E50" s="1" t="s">
        <v>419</v>
      </c>
      <c r="F50" s="1" t="s">
        <v>420</v>
      </c>
      <c r="G50" s="3" t="s">
        <v>421</v>
      </c>
      <c r="H50" s="4" t="s">
        <v>422</v>
      </c>
      <c r="I50" s="1" t="s">
        <v>27</v>
      </c>
      <c r="N50" s="1" t="s">
        <v>85</v>
      </c>
      <c r="Q50" s="5"/>
      <c r="S50" s="5"/>
      <c r="T50" s="1">
        <v>2</v>
      </c>
      <c r="X50" s="6" t="s">
        <v>423</v>
      </c>
      <c r="Y50" s="6" t="s">
        <v>424</v>
      </c>
      <c r="Z50" s="10" t="s">
        <v>425</v>
      </c>
      <c r="AA50" s="5"/>
      <c r="AB50" s="7" t="str">
        <f>", '"&amp;A50&amp;"': {megami: '"&amp;B50&amp;"'"&amp;IF(C50&lt;&gt;"",", anotherID: '"&amp;C50&amp;"', replace: '"&amp;D50&amp;"'","")&amp;", name: '"&amp;SUBSTITUTE(E50,"'","\'")&amp;"', nameEn: '"&amp;SUBSTITUTE(H50,"'","\'")&amp;"', ruby: '"&amp;F50&amp;"', baseType: '"&amp;VLOOKUP(I50,マスタ!$A$1:$B$99,2,FALSE)&amp;"'" &amp; IF(J50 = "○", ", extra: true'", "")  &amp; IF(K50 &lt;&gt; "", ", extraFrom: '" &amp; K50 &amp; "'", "")  &amp; IF(L50 &lt;&gt; "", ", exchanbaleTo: '" &amp; L50 &amp; "'", "")&amp; IF(M50 = "○", ", poison: true'", "")&amp; ", types: ['"&amp;VLOOKUP(N50,マスタ!$D$1:$E$99,2,FALSE)&amp;"'"&amp;IF(O50&lt;&gt;"",", '"&amp;VLOOKUP(O50,マスタ!$D$1:$E$99,2,FALSE)&amp;"'","")&amp;"]"&amp;IF(P50&lt;&gt;"",", range: '"&amp;P50&amp;"'","")&amp;IF(R50&lt;&gt;"",", damage: '"&amp;R50&amp;"'","")&amp;IF(T50&lt;&gt;"",", capacity: '"&amp;T50&amp;"'","")&amp;IF(U50&lt;&gt;"",", cost: '"&amp;U50&amp;"'","")&amp;", text: '"&amp;SUBSTITUTE(X50,CHAR(10),"\n")&amp;"', textEn: '"&amp;SUBSTITUTE(SUBSTITUTE(Z50,CHAR(10),"\n"),"'","\'")&amp;"'"&amp;IF(V50="○",", sealable: true","")&amp;IF(W50="○",", removable: true","")&amp;"}"</f>
        <v>, '04-tokoyo-o-n-6': {megami: 'tokoyo', name: '風舞台', nameEn: 'Windy Stage', ruby: 'かぜぶたい', baseType: 'normal', types: ['enhance'], capacity: '2', text: '【展開時】間合→自オーラ：2 \n【破棄時】自オーラ→間合：2', textEn: 'Initialize:\nDistance (2)→ Your Aura\n\nDisenchant:\nYour Aura (2)→ Distance'}</v>
      </c>
    </row>
    <row r="51" spans="1:28" ht="48.75">
      <c r="A51" s="1" t="s">
        <v>426</v>
      </c>
      <c r="B51" s="1" t="s">
        <v>369</v>
      </c>
      <c r="E51" s="1" t="s">
        <v>427</v>
      </c>
      <c r="F51" s="1" t="s">
        <v>428</v>
      </c>
      <c r="G51" s="3" t="s">
        <v>427</v>
      </c>
      <c r="H51" s="4" t="s">
        <v>429</v>
      </c>
      <c r="I51" s="1" t="s">
        <v>27</v>
      </c>
      <c r="N51" s="1" t="s">
        <v>85</v>
      </c>
      <c r="Q51" s="5"/>
      <c r="S51" s="5"/>
      <c r="T51" s="1">
        <v>1</v>
      </c>
      <c r="X51" s="6" t="s">
        <v>430</v>
      </c>
      <c r="Y51" s="6" t="s">
        <v>431</v>
      </c>
      <c r="Z51" s="16" t="s">
        <v>432</v>
      </c>
      <c r="AA51" s="5"/>
      <c r="AB51" s="7" t="str">
        <f>", '"&amp;A51&amp;"': {megami: '"&amp;B51&amp;"'"&amp;IF(C51&lt;&gt;"",", anotherID: '"&amp;C51&amp;"', replace: '"&amp;D51&amp;"'","")&amp;", name: '"&amp;SUBSTITUTE(E51,"'","\'")&amp;"', nameEn: '"&amp;SUBSTITUTE(H51,"'","\'")&amp;"', ruby: '"&amp;F51&amp;"', baseType: '"&amp;VLOOKUP(I51,マスタ!$A$1:$B$99,2,FALSE)&amp;"'" &amp; IF(J51 = "○", ", extra: true'", "")  &amp; IF(K51 &lt;&gt; "", ", extraFrom: '" &amp; K51 &amp; "'", "")  &amp; IF(L51 &lt;&gt; "", ", exchanbaleTo: '" &amp; L51 &amp; "'", "")&amp; IF(M51 = "○", ", poison: true'", "")&amp; ", types: ['"&amp;VLOOKUP(N51,マスタ!$D$1:$E$99,2,FALSE)&amp;"'"&amp;IF(O51&lt;&gt;"",", '"&amp;VLOOKUP(O51,マスタ!$D$1:$E$99,2,FALSE)&amp;"'","")&amp;"]"&amp;IF(P51&lt;&gt;"",", range: '"&amp;P51&amp;"'","")&amp;IF(R51&lt;&gt;"",", damage: '"&amp;R51&amp;"'","")&amp;IF(T51&lt;&gt;"",", capacity: '"&amp;T51&amp;"'","")&amp;IF(U51&lt;&gt;"",", cost: '"&amp;U51&amp;"'","")&amp;", text: '"&amp;SUBSTITUTE(X51,CHAR(10),"\n")&amp;"', textEn: '"&amp;SUBSTITUTE(SUBSTITUTE(Z51,CHAR(10),"\n"),"'","\'")&amp;"'"&amp;IF(V51="○",", sealable: true","")&amp;IF(W51="○",", removable: true","")&amp;"}"</f>
        <v>, '04-tokoyo-o-n-7': {megami: 'tokoyo', name: '晴舞台', nameEn: 'Sunny Stage', ruby: 'はれぶたい', baseType: 'normal', types: ['enhance'], capacity: '1', text: '【破棄時】境地-あなたの集中力が2ならば、ダスト→自オーラ：2 \n【破棄時】境地-あなたは集中力を1得る。', textEn: 'Disenchant: Artistic - If your Vigor is 2:\nShadow (2)→ Your Aura\n\nDisenchant: Gain 1 Vigor.'}</v>
      </c>
    </row>
    <row r="52" spans="1:28" ht="72">
      <c r="A52" s="1" t="s">
        <v>433</v>
      </c>
      <c r="B52" s="1" t="s">
        <v>369</v>
      </c>
      <c r="C52" s="1" t="s">
        <v>32</v>
      </c>
      <c r="D52" s="1" t="s">
        <v>426</v>
      </c>
      <c r="E52" s="1" t="s">
        <v>434</v>
      </c>
      <c r="F52" s="1" t="s">
        <v>178</v>
      </c>
      <c r="G52" s="1" t="s">
        <v>435</v>
      </c>
      <c r="H52" s="1" t="s">
        <v>436</v>
      </c>
      <c r="I52" s="1" t="s">
        <v>27</v>
      </c>
      <c r="N52" s="1" t="s">
        <v>85</v>
      </c>
      <c r="Q52" s="5"/>
      <c r="S52" s="5"/>
      <c r="T52" s="1" t="s">
        <v>36</v>
      </c>
      <c r="X52" s="6" t="s">
        <v>437</v>
      </c>
      <c r="Y52" s="6" t="s">
        <v>438</v>
      </c>
      <c r="Z52" s="10" t="s">
        <v>439</v>
      </c>
      <c r="AA52" s="5"/>
      <c r="AB52" s="7" t="str">
        <f>", '"&amp;A52&amp;"': {megami: '"&amp;B52&amp;"'"&amp;IF(C52&lt;&gt;"",", anotherID: '"&amp;C52&amp;"', replace: '"&amp;D52&amp;"'","")&amp;", name: '"&amp;SUBSTITUTE(E52,"'","\'")&amp;"', nameEn: '"&amp;SUBSTITUTE(H52,"'","\'")&amp;"', ruby: '"&amp;F52&amp;"', baseType: '"&amp;VLOOKUP(I52,マスタ!$A$1:$B$99,2,FALSE)&amp;"'" &amp; IF(J52 = "○", ", extra: true'", "")  &amp; IF(K52 &lt;&gt; "", ", extraFrom: '" &amp; K52 &amp; "'", "")  &amp; IF(L52 &lt;&gt; "", ", exchanbaleTo: '" &amp; L52 &amp; "'", "")&amp; IF(M52 = "○", ", poison: true'", "")&amp; ", types: ['"&amp;VLOOKUP(N52,マスタ!$D$1:$E$99,2,FALSE)&amp;"'"&amp;IF(O52&lt;&gt;"",", '"&amp;VLOOKUP(O52,マスタ!$D$1:$E$99,2,FALSE)&amp;"'","")&amp;"]"&amp;IF(P52&lt;&gt;"",", range: '"&amp;P52&amp;"'","")&amp;IF(R52&lt;&gt;"",", damage: '"&amp;R52&amp;"'","")&amp;IF(T52&lt;&gt;"",", capacity: '"&amp;T52&amp;"'","")&amp;IF(U52&lt;&gt;"",", cost: '"&amp;U52&amp;"'","")&amp;", text: '"&amp;SUBSTITUTE(X52,CHAR(10),"\n")&amp;"', textEn: '"&amp;SUBSTITUTE(SUBSTITUTE(Z52,CHAR(10),"\n"),"'","\'")&amp;"'"&amp;IF(V52="○",", sealable: true","")&amp;IF(W52="○",", removable: true","")&amp;"}"</f>
        <v>, '04-tokoyo-A1-n-7': {megami: 'tokoyo', anotherID: 'A1', replace: '04-tokoyo-o-n-7', name: '陽の音', nameEn: 'Sound of Sun', ruby: 'ひのね', baseType: 'normal', types: ['enhance'], capacity: '2', text: '【展開時/展開中】展開時、およびあなたが《対応》カードを使用した時、その解決後にダスト→自オーラ：1 \n【展開中】相手のターンにこのカードの上の桜花結晶は移動しない。', textEn: 'Initialize/Ongoing: When you play this, or you play a Reaction while this is in play, after that card resolves:\nShadow (1)→ Your Aura\n\nOngoing: Sakura tokens cannot leave this card on your opponent\'s turn.'}</v>
      </c>
    </row>
    <row r="53" spans="1:28" ht="13.5">
      <c r="A53" s="1" t="s">
        <v>440</v>
      </c>
      <c r="B53" s="1" t="s">
        <v>369</v>
      </c>
      <c r="E53" s="1" t="s">
        <v>441</v>
      </c>
      <c r="F53" s="1" t="s">
        <v>442</v>
      </c>
      <c r="G53" s="3" t="s">
        <v>443</v>
      </c>
      <c r="H53" s="4" t="s">
        <v>444</v>
      </c>
      <c r="I53" s="1" t="s">
        <v>112</v>
      </c>
      <c r="N53" s="1" t="s">
        <v>28</v>
      </c>
      <c r="O53" s="1" t="s">
        <v>94</v>
      </c>
      <c r="P53" s="1" t="s">
        <v>120</v>
      </c>
      <c r="Q53" s="5"/>
      <c r="R53" s="1" t="s">
        <v>374</v>
      </c>
      <c r="S53" s="5"/>
      <c r="U53" s="1" t="s">
        <v>131</v>
      </c>
      <c r="X53" s="1" t="s">
        <v>445</v>
      </c>
      <c r="Y53" s="1" t="s">
        <v>446</v>
      </c>
      <c r="Z53" s="17" t="s">
        <v>447</v>
      </c>
      <c r="AA53" s="5"/>
      <c r="AB53" s="7" t="str">
        <f>", '"&amp;A53&amp;"': {megami: '"&amp;B53&amp;"'"&amp;IF(C53&lt;&gt;"",", anotherID: '"&amp;C53&amp;"', replace: '"&amp;D53&amp;"'","")&amp;", name: '"&amp;SUBSTITUTE(E53,"'","\'")&amp;"', nameEn: '"&amp;SUBSTITUTE(H53,"'","\'")&amp;"', ruby: '"&amp;F53&amp;"', baseType: '"&amp;VLOOKUP(I53,マスタ!$A$1:$B$99,2,FALSE)&amp;"'" &amp; IF(J53 = "○", ", extra: true'", "")  &amp; IF(K53 &lt;&gt; "", ", extraFrom: '" &amp; K53 &amp; "'", "")  &amp; IF(L53 &lt;&gt; "", ", exchanbaleTo: '" &amp; L53 &amp; "'", "")&amp; IF(M53 = "○", ", poison: true'", "")&amp; ", types: ['"&amp;VLOOKUP(N53,マスタ!$D$1:$E$99,2,FALSE)&amp;"'"&amp;IF(O53&lt;&gt;"",", '"&amp;VLOOKUP(O53,マスタ!$D$1:$E$99,2,FALSE)&amp;"'","")&amp;"]"&amp;IF(P53&lt;&gt;"",", range: '"&amp;P53&amp;"'","")&amp;IF(R53&lt;&gt;"",", damage: '"&amp;R53&amp;"'","")&amp;IF(T53&lt;&gt;"",", capacity: '"&amp;T53&amp;"'","")&amp;IF(U53&lt;&gt;"",", cost: '"&amp;U53&amp;"'","")&amp;", text: '"&amp;SUBSTITUTE(X53,CHAR(10),"\n")&amp;"', textEn: '"&amp;SUBSTITUTE(SUBSTITUTE(Z53,CHAR(10),"\n"),"'","\'")&amp;"'"&amp;IF(V53="○",", sealable: true","")&amp;IF(W53="○",", removable: true","")&amp;"}"</f>
        <v>, '04-tokoyo-o-s-1': {megami: 'tokoyo', name: '久遠ノ花', nameEn: 'Immortal Flower', ruby: 'くおんのはな', baseType: 'special', types: ['attack', 'reaction'], range: '0-10', damage: '-/1', cost: '5', text: '【攻撃後】対応した《攻撃》を打ち消す。', textEn: 'After Attack: Cancel the attack you played this card as a Reaction to.'}</v>
      </c>
    </row>
    <row r="54" spans="1:28" ht="24">
      <c r="A54" s="1" t="s">
        <v>448</v>
      </c>
      <c r="B54" s="1" t="s">
        <v>369</v>
      </c>
      <c r="E54" s="1" t="s">
        <v>449</v>
      </c>
      <c r="F54" s="1" t="s">
        <v>450</v>
      </c>
      <c r="G54" s="3" t="s">
        <v>451</v>
      </c>
      <c r="H54" s="4" t="s">
        <v>452</v>
      </c>
      <c r="I54" s="1" t="s">
        <v>112</v>
      </c>
      <c r="N54" s="1" t="s">
        <v>28</v>
      </c>
      <c r="P54" s="1" t="s">
        <v>29</v>
      </c>
      <c r="Q54" s="5"/>
      <c r="R54" s="1" t="s">
        <v>47</v>
      </c>
      <c r="S54" s="5"/>
      <c r="U54" s="1" t="s">
        <v>36</v>
      </c>
      <c r="X54" s="6" t="s">
        <v>453</v>
      </c>
      <c r="Y54" s="6" t="s">
        <v>454</v>
      </c>
      <c r="Z54" s="17" t="s">
        <v>455</v>
      </c>
      <c r="AA54" s="5"/>
      <c r="AB54" s="7" t="str">
        <f>", '"&amp;A54&amp;"': {megami: '"&amp;B54&amp;"'"&amp;IF(C54&lt;&gt;"",", anotherID: '"&amp;C54&amp;"', replace: '"&amp;D54&amp;"'","")&amp;", name: '"&amp;SUBSTITUTE(E54,"'","\'")&amp;"', nameEn: '"&amp;SUBSTITUTE(H54,"'","\'")&amp;"', ruby: '"&amp;F54&amp;"', baseType: '"&amp;VLOOKUP(I54,マスタ!$A$1:$B$99,2,FALSE)&amp;"'" &amp; IF(J54 = "○", ", extra: true'", "")  &amp; IF(K54 &lt;&gt; "", ", extraFrom: '" &amp; K54 &amp; "'", "")  &amp; IF(L54 &lt;&gt; "", ", exchanbaleTo: '" &amp; L54 &amp; "'", "")&amp; IF(M54 = "○", ", poison: true'", "")&amp; ", types: ['"&amp;VLOOKUP(N54,マスタ!$D$1:$E$99,2,FALSE)&amp;"'"&amp;IF(O54&lt;&gt;"",", '"&amp;VLOOKUP(O54,マスタ!$D$1:$E$99,2,FALSE)&amp;"'","")&amp;"]"&amp;IF(P54&lt;&gt;"",", range: '"&amp;P54&amp;"'","")&amp;IF(R54&lt;&gt;"",", damage: '"&amp;R54&amp;"'","")&amp;IF(T54&lt;&gt;"",", capacity: '"&amp;T54&amp;"'","")&amp;IF(U54&lt;&gt;"",", cost: '"&amp;U54&amp;"'","")&amp;", text: '"&amp;SUBSTITUTE(X54,CHAR(10),"\n")&amp;"', textEn: '"&amp;SUBSTITUTE(SUBSTITUTE(Z54,CHAR(10),"\n"),"'","\'")&amp;"'"&amp;IF(V54="○",", sealable: true","")&amp;IF(W54="○",", removable: true","")&amp;"}"</f>
        <v>, '04-tokoyo-o-s-2': {megami: 'tokoyo', name: '千歳ノ鳥', nameEn: 'Eternal Migrant', ruby: 'ちとせのとり', baseType: 'special', types: ['attack'], range: '3-4', damage: '2/2', cost: '2', text: '【攻撃後】山札を再構成する。 \n(その際にダメージは受けない)', textEn: 'After Attack: Reshuffle your deck (without taking Damage to your Life).'}</v>
      </c>
    </row>
    <row r="55" spans="1:28" ht="72.75">
      <c r="A55" s="1" t="s">
        <v>456</v>
      </c>
      <c r="B55" s="1" t="s">
        <v>369</v>
      </c>
      <c r="C55" s="1" t="s">
        <v>32</v>
      </c>
      <c r="D55" s="1" t="s">
        <v>448</v>
      </c>
      <c r="E55" s="1" t="s">
        <v>457</v>
      </c>
      <c r="F55" s="1" t="s">
        <v>458</v>
      </c>
      <c r="G55" s="1" t="s">
        <v>459</v>
      </c>
      <c r="H55" s="4" t="s">
        <v>460</v>
      </c>
      <c r="I55" s="1" t="s">
        <v>112</v>
      </c>
      <c r="N55" s="1" t="s">
        <v>76</v>
      </c>
      <c r="Q55" s="5"/>
      <c r="S55" s="5"/>
      <c r="U55" s="1" t="s">
        <v>203</v>
      </c>
      <c r="X55" s="46" t="s">
        <v>1319</v>
      </c>
      <c r="Y55" s="6" t="s">
        <v>461</v>
      </c>
      <c r="Z55" s="10" t="s">
        <v>462</v>
      </c>
      <c r="AA55" s="5"/>
      <c r="AB55" s="7" t="str">
        <f>", '"&amp;A55&amp;"': {megami: '"&amp;B55&amp;"'"&amp;IF(C55&lt;&gt;"",", anotherID: '"&amp;C55&amp;"', replace: '"&amp;D55&amp;"'","")&amp;", name: '"&amp;SUBSTITUTE(E55,"'","\'")&amp;"', nameEn: '"&amp;SUBSTITUTE(H55,"'","\'")&amp;"', ruby: '"&amp;F55&amp;"', baseType: '"&amp;VLOOKUP(I55,マスタ!$A$1:$B$99,2,FALSE)&amp;"'" &amp; IF(J55 = "○", ", extra: true'", "")  &amp; IF(K55 &lt;&gt; "", ", extraFrom: '" &amp; K55 &amp; "'", "")  &amp; IF(L55 &lt;&gt; "", ", exchanbaleTo: '" &amp; L55 &amp; "'", "")&amp; IF(M55 = "○", ", poison: true'", "")&amp; ", types: ['"&amp;VLOOKUP(N55,マスタ!$D$1:$E$99,2,FALSE)&amp;"'"&amp;IF(O55&lt;&gt;"",", '"&amp;VLOOKUP(O55,マスタ!$D$1:$E$99,2,FALSE)&amp;"'","")&amp;"]"&amp;IF(P55&lt;&gt;"",", range: '"&amp;P55&amp;"'","")&amp;IF(R55&lt;&gt;"",", damage: '"&amp;R55&amp;"'","")&amp;IF(T55&lt;&gt;"",", capacity: '"&amp;T55&amp;"'","")&amp;IF(U55&lt;&gt;"",", cost: '"&amp;U55&amp;"'","")&amp;", text: '"&amp;SUBSTITUTE(X55,CHAR(10),"\n")&amp;"', textEn: '"&amp;SUBSTITUTE(SUBSTITUTE(Z55,CHAR(10),"\n"),"'","\'")&amp;"'"&amp;IF(V55="○",", sealable: true","")&amp;IF(W55="○",", removable: true","")&amp;"}"</f>
        <v>, '04-tokoyo-A1-s-2': {megami: 'tokoyo', anotherID: 'A1', replace: '04-tokoyo-o-s-2', name: '二重奏:吹弾陽明', nameEn: 'Duet: Radiant Luminosity', ruby: 'にじゅうそう：すいだんようめい', baseType: 'special', types: ['action'], cost: '1', text: '【使用済】あなたの開始フェイズの開始時に捨て札または伏せ札からカード1枚を選び、それを山札の底に置いてもよい。 \n----\n【即再起】あなたが再構成以外でライフに1以上のダメージを受ける。', textEn: 'Devoted: At the beginning of your turn, you may put a card from your discard pile or your played pile on the bottom of your deck.\n\nImmediate Resurgence: You take 1 or more damage to your Life, excluding reshuffle damage.'}</v>
      </c>
    </row>
    <row r="56" spans="1:28" ht="87">
      <c r="A56" s="1" t="s">
        <v>463</v>
      </c>
      <c r="B56" s="1" t="s">
        <v>369</v>
      </c>
      <c r="E56" s="1" t="s">
        <v>464</v>
      </c>
      <c r="F56" s="1" t="s">
        <v>465</v>
      </c>
      <c r="G56" s="3" t="s">
        <v>466</v>
      </c>
      <c r="H56" s="4" t="s">
        <v>467</v>
      </c>
      <c r="I56" s="1" t="s">
        <v>112</v>
      </c>
      <c r="N56" s="1" t="s">
        <v>28</v>
      </c>
      <c r="P56" s="1" t="s">
        <v>468</v>
      </c>
      <c r="Q56" s="5"/>
      <c r="R56" s="1" t="s">
        <v>172</v>
      </c>
      <c r="S56" s="5"/>
      <c r="U56" s="1" t="s">
        <v>203</v>
      </c>
      <c r="X56" s="6" t="s">
        <v>469</v>
      </c>
      <c r="Y56" s="6" t="s">
        <v>470</v>
      </c>
      <c r="Z56" s="18" t="s">
        <v>471</v>
      </c>
      <c r="AA56" s="5"/>
      <c r="AB56" s="7" t="str">
        <f>", '"&amp;A56&amp;"': {megami: '"&amp;B56&amp;"'"&amp;IF(C56&lt;&gt;"",", anotherID: '"&amp;C56&amp;"', replace: '"&amp;D56&amp;"'","")&amp;", name: '"&amp;SUBSTITUTE(E56,"'","\'")&amp;"', nameEn: '"&amp;SUBSTITUTE(H56,"'","\'")&amp;"', ruby: '"&amp;F56&amp;"', baseType: '"&amp;VLOOKUP(I56,マスタ!$A$1:$B$99,2,FALSE)&amp;"'" &amp; IF(J56 = "○", ", extra: true'", "")  &amp; IF(K56 &lt;&gt; "", ", extraFrom: '" &amp; K56 &amp; "'", "")  &amp; IF(L56 &lt;&gt; "", ", exchanbaleTo: '" &amp; L56 &amp; "'", "")&amp; IF(M56 = "○", ", poison: true'", "")&amp; ", types: ['"&amp;VLOOKUP(N56,マスタ!$D$1:$E$99,2,FALSE)&amp;"'"&amp;IF(O56&lt;&gt;"",", '"&amp;VLOOKUP(O56,マスタ!$D$1:$E$99,2,FALSE)&amp;"'","")&amp;"]"&amp;IF(P56&lt;&gt;"",", range: '"&amp;P56&amp;"'","")&amp;IF(R56&lt;&gt;"",", damage: '"&amp;R56&amp;"'","")&amp;IF(T56&lt;&gt;"",", capacity: '"&amp;T56&amp;"'","")&amp;IF(U56&lt;&gt;"",", cost: '"&amp;U56&amp;"'","")&amp;", text: '"&amp;SUBSTITUTE(X56,CHAR(10),"\n")&amp;"', textEn: '"&amp;SUBSTITUTE(SUBSTITUTE(Z56,CHAR(10),"\n"),"'","\'")&amp;"'"&amp;IF(V56="○",", sealable: true","")&amp;IF(W56="○",", removable: true","")&amp;"}"</f>
        <v>, '04-tokoyo-o-s-3': {megami: 'tokoyo', name: '無窮ノ風', nameEn: 'Perpetual Wind', ruby: 'むきゅうのかぜ', baseType: 'special', types: ['attack'], range: '3-8', damage: '1/1', cost: '1', text: '対応不可 \n【攻撃後】相手は手札から《攻撃》でないカード1枚を捨て札にする。それが行えない場合、相手は手札を公開する。 \n----\n【再起】境地-あなたの集中力が2である。', textEn: 'No Reactions\n\nAfter Attack: Your opponent puts a non-Attack card from their hand into their played pile. If they can\'t, they must reveal their hand.\n\nResurgence: Artistic - Your Vigor is 2.'}</v>
      </c>
    </row>
    <row r="57" spans="1:28" ht="13.5">
      <c r="A57" s="1" t="s">
        <v>472</v>
      </c>
      <c r="B57" s="1" t="s">
        <v>369</v>
      </c>
      <c r="E57" s="1" t="s">
        <v>473</v>
      </c>
      <c r="F57" s="1" t="s">
        <v>474</v>
      </c>
      <c r="G57" s="3" t="s">
        <v>475</v>
      </c>
      <c r="H57" s="4" t="s">
        <v>476</v>
      </c>
      <c r="I57" s="1" t="s">
        <v>112</v>
      </c>
      <c r="N57" s="1" t="s">
        <v>76</v>
      </c>
      <c r="Q57" s="5"/>
      <c r="S57" s="5"/>
      <c r="U57" s="1" t="s">
        <v>36</v>
      </c>
      <c r="X57" s="1" t="s">
        <v>477</v>
      </c>
      <c r="Y57" s="1" t="s">
        <v>478</v>
      </c>
      <c r="Z57" s="4" t="s">
        <v>479</v>
      </c>
      <c r="AA57" s="5"/>
      <c r="AB57" s="7" t="str">
        <f>", '"&amp;A57&amp;"': {megami: '"&amp;B57&amp;"'"&amp;IF(C57&lt;&gt;"",", anotherID: '"&amp;C57&amp;"', replace: '"&amp;D57&amp;"'","")&amp;", name: '"&amp;SUBSTITUTE(E57,"'","\'")&amp;"', nameEn: '"&amp;SUBSTITUTE(H57,"'","\'")&amp;"', ruby: '"&amp;F57&amp;"', baseType: '"&amp;VLOOKUP(I57,マスタ!$A$1:$B$99,2,FALSE)&amp;"'" &amp; IF(J57 = "○", ", extra: true'", "")  &amp; IF(K57 &lt;&gt; "", ", extraFrom: '" &amp; K57 &amp; "'", "")  &amp; IF(L57 &lt;&gt; "", ", exchanbaleTo: '" &amp; L57 &amp; "'", "")&amp; IF(M57 = "○", ", poison: true'", "")&amp; ", types: ['"&amp;VLOOKUP(N57,マスタ!$D$1:$E$99,2,FALSE)&amp;"'"&amp;IF(O57&lt;&gt;"",", '"&amp;VLOOKUP(O57,マスタ!$D$1:$E$99,2,FALSE)&amp;"'","")&amp;"]"&amp;IF(P57&lt;&gt;"",", range: '"&amp;P57&amp;"'","")&amp;IF(R57&lt;&gt;"",", damage: '"&amp;R57&amp;"'","")&amp;IF(T57&lt;&gt;"",", capacity: '"&amp;T57&amp;"'","")&amp;IF(U57&lt;&gt;"",", cost: '"&amp;U57&amp;"'","")&amp;", text: '"&amp;SUBSTITUTE(X57,CHAR(10),"\n")&amp;"', textEn: '"&amp;SUBSTITUTE(SUBSTITUTE(Z57,CHAR(10),"\n"),"'","\'")&amp;"'"&amp;IF(V57="○",", sealable: true","")&amp;IF(W57="○",", removable: true","")&amp;"}"</f>
        <v>, '04-tokoyo-o-s-4': {megami: 'tokoyo', name: '常世ノ月', nameEn: 'Eternal Moon', ruby: 'とこよのつき', baseType: 'special', types: ['action'], cost: '2', text: 'あなたの集中力は2になり、相手の集中力は0になり、相手を畏縮させる。', textEn: 'Your Vigor becomes 2. Your opponent\'s Vigor becomes 0. Flinch your opponent.'}</v>
      </c>
    </row>
    <row r="58" spans="1:28" ht="13.5">
      <c r="A58" s="1" t="s">
        <v>480</v>
      </c>
      <c r="B58" s="1" t="s">
        <v>481</v>
      </c>
      <c r="E58" s="1" t="s">
        <v>482</v>
      </c>
      <c r="F58" s="1" t="s">
        <v>483</v>
      </c>
      <c r="G58" s="3" t="s">
        <v>484</v>
      </c>
      <c r="H58" s="4" t="s">
        <v>485</v>
      </c>
      <c r="I58" s="1" t="s">
        <v>27</v>
      </c>
      <c r="N58" s="1" t="s">
        <v>28</v>
      </c>
      <c r="P58" s="1" t="s">
        <v>29</v>
      </c>
      <c r="Q58" s="5"/>
      <c r="R58" s="1" t="s">
        <v>47</v>
      </c>
      <c r="S58" s="5"/>
      <c r="X58" s="19" t="s">
        <v>486</v>
      </c>
      <c r="Y58" s="20" t="s">
        <v>487</v>
      </c>
      <c r="Z58" s="21" t="s">
        <v>488</v>
      </c>
      <c r="AA58" s="5"/>
      <c r="AB58" s="7" t="str">
        <f>", '"&amp;A58&amp;"': {megami: '"&amp;B58&amp;"'"&amp;IF(C58&lt;&gt;"",", anotherID: '"&amp;C58&amp;"', replace: '"&amp;D58&amp;"'","")&amp;", name: '"&amp;SUBSTITUTE(E58,"'","\'")&amp;"', nameEn: '"&amp;SUBSTITUTE(H58,"'","\'")&amp;"', ruby: '"&amp;F58&amp;"', baseType: '"&amp;VLOOKUP(I58,マスタ!$A$1:$B$99,2,FALSE)&amp;"'" &amp; IF(J58 = "○", ", extra: true'", "")  &amp; IF(K58 &lt;&gt; "", ", extraFrom: '" &amp; K58 &amp; "'", "")  &amp; IF(L58 &lt;&gt; "", ", exchanbaleTo: '" &amp; L58 &amp; "'", "")&amp; IF(M58 = "○", ", poison: true'", "")&amp; ", types: ['"&amp;VLOOKUP(N58,マスタ!$D$1:$E$99,2,FALSE)&amp;"'"&amp;IF(O58&lt;&gt;"",", '"&amp;VLOOKUP(O58,マスタ!$D$1:$E$99,2,FALSE)&amp;"'","")&amp;"]"&amp;IF(P58&lt;&gt;"",", range: '"&amp;P58&amp;"'","")&amp;IF(R58&lt;&gt;"",", damage: '"&amp;R58&amp;"'","")&amp;IF(T58&lt;&gt;"",", capacity: '"&amp;T58&amp;"'","")&amp;IF(U58&lt;&gt;"",", cost: '"&amp;U58&amp;"'","")&amp;", text: '"&amp;SUBSTITUTE(X58,CHAR(10),"\n")&amp;"', textEn: '"&amp;SUBSTITUTE(SUBSTITUTE(Z58,CHAR(10),"\n"),"'","\'")&amp;"'"&amp;IF(V58="○",", sealable: true","")&amp;IF(W58="○",", removable: true","")&amp;"}"</f>
        <v>, '05-oboro-o-n-1': {megami: 'oboro', name: '鋼糸', nameEn: 'Steel Strings', ruby: 'こうし', baseType: 'normal', types: ['attack'], range: '3-4', damage: '2/2', text: '設置', textEn: 'Trap'}</v>
      </c>
    </row>
    <row r="59" spans="1:28" ht="60.75">
      <c r="A59" s="1" t="s">
        <v>489</v>
      </c>
      <c r="B59" s="1" t="s">
        <v>481</v>
      </c>
      <c r="E59" s="1" t="s">
        <v>490</v>
      </c>
      <c r="F59" s="1" t="s">
        <v>491</v>
      </c>
      <c r="G59" s="3" t="s">
        <v>490</v>
      </c>
      <c r="H59" s="4" t="s">
        <v>492</v>
      </c>
      <c r="I59" s="1" t="s">
        <v>27</v>
      </c>
      <c r="N59" s="1" t="s">
        <v>28</v>
      </c>
      <c r="P59" s="1" t="s">
        <v>36</v>
      </c>
      <c r="Q59" s="5"/>
      <c r="R59" s="1" t="s">
        <v>37</v>
      </c>
      <c r="S59" s="5"/>
      <c r="X59" s="22" t="s">
        <v>493</v>
      </c>
      <c r="Y59" s="23" t="s">
        <v>494</v>
      </c>
      <c r="Z59" s="24" t="s">
        <v>495</v>
      </c>
      <c r="AA59" s="5"/>
      <c r="AB59" s="7" t="str">
        <f>", '"&amp;A59&amp;"': {megami: '"&amp;B59&amp;"'"&amp;IF(C59&lt;&gt;"",", anotherID: '"&amp;C59&amp;"', replace: '"&amp;D59&amp;"'","")&amp;", name: '"&amp;SUBSTITUTE(E59,"'","\'")&amp;"', nameEn: '"&amp;SUBSTITUTE(H59,"'","\'")&amp;"', ruby: '"&amp;F59&amp;"', baseType: '"&amp;VLOOKUP(I59,マスタ!$A$1:$B$99,2,FALSE)&amp;"'" &amp; IF(J59 = "○", ", extra: true'", "")  &amp; IF(K59 &lt;&gt; "", ", extraFrom: '" &amp; K59 &amp; "'", "")  &amp; IF(L59 &lt;&gt; "", ", exchanbaleTo: '" &amp; L59 &amp; "'", "")&amp; IF(M59 = "○", ", poison: true'", "")&amp; ", types: ['"&amp;VLOOKUP(N59,マスタ!$D$1:$E$99,2,FALSE)&amp;"'"&amp;IF(O59&lt;&gt;"",", '"&amp;VLOOKUP(O59,マスタ!$D$1:$E$99,2,FALSE)&amp;"'","")&amp;"]"&amp;IF(P59&lt;&gt;"",", range: '"&amp;P59&amp;"'","")&amp;IF(R59&lt;&gt;"",", damage: '"&amp;R59&amp;"'","")&amp;IF(T59&lt;&gt;"",", capacity: '"&amp;T59&amp;"'","")&amp;IF(U59&lt;&gt;"",", cost: '"&amp;U59&amp;"'","")&amp;", text: '"&amp;SUBSTITUTE(X59,CHAR(10),"\n")&amp;"', textEn: '"&amp;SUBSTITUTE(SUBSTITUTE(Z59,CHAR(10),"\n"),"'","\'")&amp;"'"&amp;IF(V59="○",", sealable: true","")&amp;IF(W59="○",", removable: true","")&amp;"}"</f>
        <v>, '05-oboro-o-n-2': {megami: 'oboro', name: '影菱', nameEn: 'Caltrops', ruby: 'かげびし', baseType: 'normal', types: ['attack'], range: '2', damage: '2/1', text: '設置　対応不可\n【攻撃後】このカードを伏せ札から使用したならば、相手の手札を見てその中から1枚を選び、それを伏せ札にする。', textEn: 'Trap    No Reactions\n\nAfter Attack: If this card was played from your discard pile, look at your opponent\'s hand. Choose one of those cards and put it into their discard pile.'}</v>
      </c>
    </row>
    <row r="60" spans="1:28" ht="13.5">
      <c r="A60" s="1" t="s">
        <v>496</v>
      </c>
      <c r="B60" s="1" t="s">
        <v>481</v>
      </c>
      <c r="E60" s="1" t="s">
        <v>497</v>
      </c>
      <c r="F60" s="1" t="s">
        <v>498</v>
      </c>
      <c r="G60" s="3" t="s">
        <v>499</v>
      </c>
      <c r="H60" s="4" t="s">
        <v>500</v>
      </c>
      <c r="I60" s="1" t="s">
        <v>27</v>
      </c>
      <c r="N60" s="1" t="s">
        <v>28</v>
      </c>
      <c r="O60" s="1" t="s">
        <v>65</v>
      </c>
      <c r="P60" s="1" t="s">
        <v>66</v>
      </c>
      <c r="Q60" s="5"/>
      <c r="R60" s="1" t="s">
        <v>290</v>
      </c>
      <c r="S60" s="5"/>
      <c r="X60" s="6" t="s">
        <v>501</v>
      </c>
      <c r="Y60" s="6" t="s">
        <v>502</v>
      </c>
      <c r="Z60" s="8" t="s">
        <v>503</v>
      </c>
      <c r="AA60" s="5"/>
      <c r="AB60" s="7" t="str">
        <f>", '"&amp;A60&amp;"': {megami: '"&amp;B60&amp;"'"&amp;IF(C60&lt;&gt;"",", anotherID: '"&amp;C60&amp;"', replace: '"&amp;D60&amp;"'","")&amp;", name: '"&amp;SUBSTITUTE(E60,"'","\'")&amp;"', nameEn: '"&amp;SUBSTITUTE(H60,"'","\'")&amp;"', ruby: '"&amp;F60&amp;"', baseType: '"&amp;VLOOKUP(I60,マスタ!$A$1:$B$99,2,FALSE)&amp;"'" &amp; IF(J60 = "○", ", extra: true'", "")  &amp; IF(K60 &lt;&gt; "", ", extraFrom: '" &amp; K60 &amp; "'", "")  &amp; IF(L60 &lt;&gt; "", ", exchanbaleTo: '" &amp; L60 &amp; "'", "")&amp; IF(M60 = "○", ", poison: true'", "")&amp; ", types: ['"&amp;VLOOKUP(N60,マスタ!$D$1:$E$99,2,FALSE)&amp;"'"&amp;IF(O60&lt;&gt;"",", '"&amp;VLOOKUP(O60,マスタ!$D$1:$E$99,2,FALSE)&amp;"'","")&amp;"]"&amp;IF(P60&lt;&gt;"",", range: '"&amp;P60&amp;"'","")&amp;IF(R60&lt;&gt;"",", damage: '"&amp;R60&amp;"'","")&amp;IF(T60&lt;&gt;"",", capacity: '"&amp;T60&amp;"'","")&amp;IF(U60&lt;&gt;"",", cost: '"&amp;U60&amp;"'","")&amp;", text: '"&amp;SUBSTITUTE(X60,CHAR(10),"\n")&amp;"', textEn: '"&amp;SUBSTITUTE(SUBSTITUTE(Z60,CHAR(10),"\n"),"'","\'")&amp;"'"&amp;IF(V60="○",", sealable: true","")&amp;IF(W60="○",", removable: true","")&amp;"}"</f>
        <v>, '05-oboro-o-n-3': {megami: 'oboro', name: '斬撃乱舞', nameEn: 'Rush of Blades', ruby: 'ざんげきらんぶ', baseType: 'normal', types: ['attack', 'fullpower'], range: '2-4', damage: '3/2', text: '【常時】相手がこのターン中にオーラへのダメージを受けているならば、この《攻撃》は+1/+1となる。', textEn: 'Forced: This attack gains +1/+1 if your opponent has taken damage to their Aura this turn.'}</v>
      </c>
    </row>
    <row r="61" spans="1:28" ht="72.75">
      <c r="A61" s="1" t="s">
        <v>504</v>
      </c>
      <c r="B61" s="1" t="s">
        <v>481</v>
      </c>
      <c r="E61" s="1" t="s">
        <v>505</v>
      </c>
      <c r="F61" s="1" t="s">
        <v>506</v>
      </c>
      <c r="G61" s="3" t="s">
        <v>507</v>
      </c>
      <c r="H61" s="4" t="s">
        <v>508</v>
      </c>
      <c r="I61" s="1" t="s">
        <v>27</v>
      </c>
      <c r="N61" s="1" t="s">
        <v>76</v>
      </c>
      <c r="Q61" s="5"/>
      <c r="S61" s="5"/>
      <c r="X61" s="6" t="s">
        <v>509</v>
      </c>
      <c r="Y61" s="6" t="s">
        <v>510</v>
      </c>
      <c r="Z61" s="25" t="s">
        <v>511</v>
      </c>
      <c r="AA61" s="5"/>
      <c r="AB61" s="7" t="str">
        <f>", '"&amp;A61&amp;"': {megami: '"&amp;B61&amp;"'"&amp;IF(C61&lt;&gt;"",", anotherID: '"&amp;C61&amp;"', replace: '"&amp;D61&amp;"'","")&amp;", name: '"&amp;SUBSTITUTE(E61,"'","\'")&amp;"', nameEn: '"&amp;SUBSTITUTE(H61,"'","\'")&amp;"', ruby: '"&amp;F61&amp;"', baseType: '"&amp;VLOOKUP(I61,マスタ!$A$1:$B$99,2,FALSE)&amp;"'" &amp; IF(J61 = "○", ", extra: true'", "")  &amp; IF(K61 &lt;&gt; "", ", extraFrom: '" &amp; K61 &amp; "'", "")  &amp; IF(L61 &lt;&gt; "", ", exchanbaleTo: '" &amp; L61 &amp; "'", "")&amp; IF(M61 = "○", ", poison: true'", "")&amp; ", types: ['"&amp;VLOOKUP(N61,マスタ!$D$1:$E$99,2,FALSE)&amp;"'"&amp;IF(O61&lt;&gt;"",", '"&amp;VLOOKUP(O61,マスタ!$D$1:$E$99,2,FALSE)&amp;"'","")&amp;"]"&amp;IF(P61&lt;&gt;"",", range: '"&amp;P61&amp;"'","")&amp;IF(R61&lt;&gt;"",", damage: '"&amp;R61&amp;"'","")&amp;IF(T61&lt;&gt;"",", capacity: '"&amp;T61&amp;"'","")&amp;IF(U61&lt;&gt;"",", cost: '"&amp;U61&amp;"'","")&amp;", text: '"&amp;SUBSTITUTE(X61,CHAR(10),"\n")&amp;"', textEn: '"&amp;SUBSTITUTE(SUBSTITUTE(Z61,CHAR(10),"\n"),"'","\'")&amp;"'"&amp;IF(V61="○",", sealable: true","")&amp;IF(W61="○",", removable: true","")&amp;"}"</f>
        <v>, '05-oboro-o-n-4': {megami: 'oboro', name: '忍歩', nameEn: 'Ninpo-Walk', ruby: 'にんぽ', baseType: 'normal', types: ['action'], text: '設置 \n間合⇔ダスト：1 \nこのカードを伏せ札から使用したならば、伏せ札から設置を持つカードを1枚使用してもよい。', textEn: 'Trap\n\nDistance (1)⇔ Shadow\n\nIf this card was played from your discard pile, you may play a card with Trap from your discard pile.'}</v>
      </c>
    </row>
    <row r="62" spans="1:28" ht="60.75">
      <c r="A62" s="1" t="s">
        <v>512</v>
      </c>
      <c r="B62" s="1" t="s">
        <v>481</v>
      </c>
      <c r="E62" s="1" t="s">
        <v>513</v>
      </c>
      <c r="F62" s="1" t="s">
        <v>514</v>
      </c>
      <c r="G62" s="3" t="s">
        <v>515</v>
      </c>
      <c r="H62" s="4" t="s">
        <v>516</v>
      </c>
      <c r="I62" s="1" t="s">
        <v>27</v>
      </c>
      <c r="N62" s="1" t="s">
        <v>76</v>
      </c>
      <c r="O62" s="1" t="s">
        <v>94</v>
      </c>
      <c r="Q62" s="5"/>
      <c r="S62" s="5"/>
      <c r="X62" s="6" t="s">
        <v>517</v>
      </c>
      <c r="Y62" s="48" t="s">
        <v>1323</v>
      </c>
      <c r="Z62" s="25" t="s">
        <v>518</v>
      </c>
      <c r="AA62" s="5"/>
      <c r="AB62" s="7" t="str">
        <f>", '"&amp;A62&amp;"': {megami: '"&amp;B62&amp;"'"&amp;IF(C62&lt;&gt;"",", anotherID: '"&amp;C62&amp;"', replace: '"&amp;D62&amp;"'","")&amp;", name: '"&amp;SUBSTITUTE(E62,"'","\'")&amp;"', nameEn: '"&amp;SUBSTITUTE(H62,"'","\'")&amp;"', ruby: '"&amp;F62&amp;"', baseType: '"&amp;VLOOKUP(I62,マスタ!$A$1:$B$99,2,FALSE)&amp;"'" &amp; IF(J62 = "○", ", extra: true'", "")  &amp; IF(K62 &lt;&gt; "", ", extraFrom: '" &amp; K62 &amp; "'", "")  &amp; IF(L62 &lt;&gt; "", ", exchanbaleTo: '" &amp; L62 &amp; "'", "")&amp; IF(M62 = "○", ", poison: true'", "")&amp; ", types: ['"&amp;VLOOKUP(N62,マスタ!$D$1:$E$99,2,FALSE)&amp;"'"&amp;IF(O62&lt;&gt;"",", '"&amp;VLOOKUP(O62,マスタ!$D$1:$E$99,2,FALSE)&amp;"'","")&amp;"]"&amp;IF(P62&lt;&gt;"",", range: '"&amp;P62&amp;"'","")&amp;IF(R62&lt;&gt;"",", damage: '"&amp;R62&amp;"'","")&amp;IF(T62&lt;&gt;"",", capacity: '"&amp;T62&amp;"'","")&amp;IF(U62&lt;&gt;"",", cost: '"&amp;U62&amp;"'","")&amp;", text: '"&amp;SUBSTITUTE(X62,CHAR(10),"\n")&amp;"', textEn: '"&amp;SUBSTITUTE(SUBSTITUTE(Z62,CHAR(10),"\n"),"'","\'")&amp;"'"&amp;IF(V62="○",", sealable: true","")&amp;IF(W62="○",", removable: true","")&amp;"}"</f>
        <v>, '05-oboro-o-n-5': {megami: 'oboro', name: '誘導', nameEn: 'Induce', ruby: 'ゆうどう', baseType: 'normal', types: ['action', 'reaction'], text: '設置\n以下から１つを選ぶ。\n・間合→相オーラ：1\n・相オーラ→相フレア：1', textEn: 'Trap\n\nChoose one:\n・Distance (1)→ Opponent\'s Aura\n・Opponent\'s Aura (1)→ Opponent\'s Flare'}</v>
      </c>
    </row>
    <row r="63" spans="1:28" ht="40.5">
      <c r="A63" s="1" t="s">
        <v>519</v>
      </c>
      <c r="B63" s="1" t="s">
        <v>481</v>
      </c>
      <c r="E63" s="1" t="s">
        <v>520</v>
      </c>
      <c r="F63" s="1" t="s">
        <v>521</v>
      </c>
      <c r="G63" s="3" t="s">
        <v>522</v>
      </c>
      <c r="H63" s="4" t="s">
        <v>523</v>
      </c>
      <c r="I63" s="1" t="s">
        <v>27</v>
      </c>
      <c r="N63" s="1" t="s">
        <v>76</v>
      </c>
      <c r="O63" s="1" t="s">
        <v>65</v>
      </c>
      <c r="Q63" s="5"/>
      <c r="S63" s="5"/>
      <c r="X63" s="6" t="s">
        <v>524</v>
      </c>
      <c r="Y63" s="15" t="s">
        <v>525</v>
      </c>
      <c r="Z63" s="4" t="s">
        <v>526</v>
      </c>
      <c r="AA63" s="5"/>
      <c r="AB63" s="7" t="str">
        <f>", '"&amp;A63&amp;"': {megami: '"&amp;B63&amp;"'"&amp;IF(C63&lt;&gt;"",", anotherID: '"&amp;C63&amp;"', replace: '"&amp;D63&amp;"'","")&amp;", name: '"&amp;SUBSTITUTE(E63,"'","\'")&amp;"', nameEn: '"&amp;SUBSTITUTE(H63,"'","\'")&amp;"', ruby: '"&amp;F63&amp;"', baseType: '"&amp;VLOOKUP(I63,マスタ!$A$1:$B$99,2,FALSE)&amp;"'" &amp; IF(J63 = "○", ", extra: true'", "")  &amp; IF(K63 &lt;&gt; "", ", extraFrom: '" &amp; K63 &amp; "'", "")  &amp; IF(L63 &lt;&gt; "", ", exchanbaleTo: '" &amp; L63 &amp; "'", "")&amp; IF(M63 = "○", ", poison: true'", "")&amp; ", types: ['"&amp;VLOOKUP(N63,マスタ!$D$1:$E$99,2,FALSE)&amp;"'"&amp;IF(O63&lt;&gt;"",", '"&amp;VLOOKUP(O63,マスタ!$D$1:$E$99,2,FALSE)&amp;"'","")&amp;"]"&amp;IF(P63&lt;&gt;"",", range: '"&amp;P63&amp;"'","")&amp;IF(R63&lt;&gt;"",", damage: '"&amp;R63&amp;"'","")&amp;IF(T63&lt;&gt;"",", capacity: '"&amp;T63&amp;"'","")&amp;IF(U63&lt;&gt;"",", cost: '"&amp;U63&amp;"'","")&amp;", text: '"&amp;SUBSTITUTE(X63,CHAR(10),"\n")&amp;"', textEn: '"&amp;SUBSTITUTE(SUBSTITUTE(Z63,CHAR(10),"\n"),"'","\'")&amp;"'"&amp;IF(V63="○",", sealable: true","")&amp;IF(W63="○",", removable: true","")&amp;"}"</f>
        <v>, '05-oboro-o-n-6': {megami: 'oboro', name: '分身の術', nameEn: 'Shadow Cloning', ruby: 'ぶんしんのじゅつ', baseType: 'normal', types: ['action', 'fullpower'], text: '伏せ札から《全力》でないカードを1枚選び、そのカードを使用する。その後、そのカードが捨て札にあるならば捨て札からもう1回使用する。《攻撃》カードが使用されたならばそれらの《攻撃》は対応不可を得る（2回ともに対応不可を得る）。', textEn: 'Reveal a non-Throughout card in your discard pile and play it. Then play it again if it is in your played pile. If the played card is an Attack card, it gains No Reactions (both times).'}</v>
      </c>
    </row>
    <row r="64" spans="1:28" ht="48.75">
      <c r="A64" s="1" t="s">
        <v>527</v>
      </c>
      <c r="B64" s="1" t="s">
        <v>481</v>
      </c>
      <c r="E64" s="1" t="s">
        <v>528</v>
      </c>
      <c r="F64" s="1" t="s">
        <v>529</v>
      </c>
      <c r="G64" s="3" t="s">
        <v>530</v>
      </c>
      <c r="H64" s="4" t="s">
        <v>531</v>
      </c>
      <c r="I64" s="1" t="s">
        <v>27</v>
      </c>
      <c r="N64" s="1" t="s">
        <v>85</v>
      </c>
      <c r="Q64" s="5"/>
      <c r="S64" s="5"/>
      <c r="T64" s="1" t="s">
        <v>104</v>
      </c>
      <c r="X64" s="6" t="s">
        <v>532</v>
      </c>
      <c r="Y64" s="14" t="s">
        <v>533</v>
      </c>
      <c r="Z64" s="10" t="s">
        <v>534</v>
      </c>
      <c r="AA64" s="5"/>
      <c r="AB64" s="7" t="str">
        <f>", '"&amp;A64&amp;"': {megami: '"&amp;B64&amp;"'"&amp;IF(C64&lt;&gt;"",", anotherID: '"&amp;C64&amp;"', replace: '"&amp;D64&amp;"'","")&amp;", name: '"&amp;SUBSTITUTE(E64,"'","\'")&amp;"', nameEn: '"&amp;SUBSTITUTE(H64,"'","\'")&amp;"', ruby: '"&amp;F64&amp;"', baseType: '"&amp;VLOOKUP(I64,マスタ!$A$1:$B$99,2,FALSE)&amp;"'" &amp; IF(J64 = "○", ", extra: true'", "")  &amp; IF(K64 &lt;&gt; "", ", extraFrom: '" &amp; K64 &amp; "'", "")  &amp; IF(L64 &lt;&gt; "", ", exchanbaleTo: '" &amp; L64 &amp; "'", "")&amp; IF(M64 = "○", ", poison: true'", "")&amp; ", types: ['"&amp;VLOOKUP(N64,マスタ!$D$1:$E$99,2,FALSE)&amp;"'"&amp;IF(O64&lt;&gt;"",", '"&amp;VLOOKUP(O64,マスタ!$D$1:$E$99,2,FALSE)&amp;"'","")&amp;"]"&amp;IF(P64&lt;&gt;"",", range: '"&amp;P64&amp;"'","")&amp;IF(R64&lt;&gt;"",", damage: '"&amp;R64&amp;"'","")&amp;IF(T64&lt;&gt;"",", capacity: '"&amp;T64&amp;"'","")&amp;IF(U64&lt;&gt;"",", cost: '"&amp;U64&amp;"'","")&amp;", text: '"&amp;SUBSTITUTE(X64,CHAR(10),"\n")&amp;"', textEn: '"&amp;SUBSTITUTE(SUBSTITUTE(Z64,CHAR(10),"\n"),"'","\'")&amp;"'"&amp;IF(V64="○",", sealable: true","")&amp;IF(W64="○",", removable: true","")&amp;"}"</f>
        <v>, '05-oboro-o-n-7': {megami: 'oboro', name: '生体活性', nameEn: 'Revitalize', ruby: 'せいたいかっせい', baseType: 'normal', types: ['enhance'], capacity: '4', text: '隙　設置 \n【破棄時】あなたの使用済の切札を1枚選び、それを未使用に戻す。', textEn: 'Unguarded    Trap\n\nDisenchant: Choose one of your Devoted Special cards and turn it face-down.'}</v>
      </c>
    </row>
    <row r="65" spans="1:28" ht="13.5">
      <c r="A65" s="1" t="s">
        <v>535</v>
      </c>
      <c r="B65" s="1" t="s">
        <v>481</v>
      </c>
      <c r="E65" s="1" t="s">
        <v>536</v>
      </c>
      <c r="F65" s="1" t="s">
        <v>537</v>
      </c>
      <c r="G65" s="3" t="s">
        <v>536</v>
      </c>
      <c r="H65" s="4" t="s">
        <v>538</v>
      </c>
      <c r="I65" s="1" t="s">
        <v>112</v>
      </c>
      <c r="N65" s="1" t="s">
        <v>28</v>
      </c>
      <c r="O65" s="1" t="s">
        <v>65</v>
      </c>
      <c r="P65" s="1" t="s">
        <v>29</v>
      </c>
      <c r="Q65" s="5"/>
      <c r="R65" s="1" t="s">
        <v>47</v>
      </c>
      <c r="S65" s="5"/>
      <c r="U65" s="1" t="s">
        <v>104</v>
      </c>
      <c r="X65" s="1" t="s">
        <v>539</v>
      </c>
      <c r="Y65" s="3" t="s">
        <v>540</v>
      </c>
      <c r="Z65" s="8" t="s">
        <v>541</v>
      </c>
      <c r="AA65" s="5"/>
      <c r="AB65" s="7" t="str">
        <f>", '"&amp;A65&amp;"': {megami: '"&amp;B65&amp;"'"&amp;IF(C65&lt;&gt;"",", anotherID: '"&amp;C65&amp;"', replace: '"&amp;D65&amp;"'","")&amp;", name: '"&amp;SUBSTITUTE(E65,"'","\'")&amp;"', nameEn: '"&amp;SUBSTITUTE(H65,"'","\'")&amp;"', ruby: '"&amp;F65&amp;"', baseType: '"&amp;VLOOKUP(I65,マスタ!$A$1:$B$99,2,FALSE)&amp;"'" &amp; IF(J65 = "○", ", extra: true'", "")  &amp; IF(K65 &lt;&gt; "", ", extraFrom: '" &amp; K65 &amp; "'", "")  &amp; IF(L65 &lt;&gt; "", ", exchanbaleTo: '" &amp; L65 &amp; "'", "")&amp; IF(M65 = "○", ", poison: true'", "")&amp; ", types: ['"&amp;VLOOKUP(N65,マスタ!$D$1:$E$99,2,FALSE)&amp;"'"&amp;IF(O65&lt;&gt;"",", '"&amp;VLOOKUP(O65,マスタ!$D$1:$E$99,2,FALSE)&amp;"'","")&amp;"]"&amp;IF(P65&lt;&gt;"",", range: '"&amp;P65&amp;"'","")&amp;IF(R65&lt;&gt;"",", damage: '"&amp;R65&amp;"'","")&amp;IF(T65&lt;&gt;"",", capacity: '"&amp;T65&amp;"'","")&amp;IF(U65&lt;&gt;"",", cost: '"&amp;U65&amp;"'","")&amp;", text: '"&amp;SUBSTITUTE(X65,CHAR(10),"\n")&amp;"', textEn: '"&amp;SUBSTITUTE(SUBSTITUTE(Z65,CHAR(10),"\n"),"'","\'")&amp;"'"&amp;IF(V65="○",", sealable: true","")&amp;IF(W65="○",", removable: true","")&amp;"}"</f>
        <v>, '05-oboro-o-s-1': {megami: 'oboro', name: '熊介', nameEn: 'Kuma-Suke', ruby: 'くますけ', baseType: 'special', types: ['attack', 'fullpower'], range: '3-4', damage: '2/2', cost: '4', text: '【攻撃後】攻撃『適正距離3-4、2/2』をX回行う。Xはあなたの伏せ札の枚数に等しい。', textEn: 'After Attack: You attack with "Range: 3-4, Damage: 2/2" X times, where X is the number of cards in your discard pile.'}</v>
      </c>
    </row>
    <row r="66" spans="1:28" ht="25.5" customHeight="1">
      <c r="A66" s="1" t="s">
        <v>542</v>
      </c>
      <c r="B66" s="1" t="s">
        <v>481</v>
      </c>
      <c r="E66" s="1" t="s">
        <v>543</v>
      </c>
      <c r="F66" s="1" t="s">
        <v>544</v>
      </c>
      <c r="G66" s="3" t="s">
        <v>545</v>
      </c>
      <c r="H66" s="4" t="s">
        <v>546</v>
      </c>
      <c r="I66" s="1" t="s">
        <v>112</v>
      </c>
      <c r="N66" s="1" t="s">
        <v>76</v>
      </c>
      <c r="O66" s="1" t="s">
        <v>94</v>
      </c>
      <c r="Q66" s="5"/>
      <c r="S66" s="5"/>
      <c r="U66" s="1" t="s">
        <v>46</v>
      </c>
      <c r="X66" s="6" t="s">
        <v>547</v>
      </c>
      <c r="Y66" s="3" t="s">
        <v>548</v>
      </c>
      <c r="Z66" s="4" t="s">
        <v>549</v>
      </c>
      <c r="AA66" s="5"/>
      <c r="AB66" s="7" t="str">
        <f>", '"&amp;A66&amp;"': {megami: '"&amp;B66&amp;"'"&amp;IF(C66&lt;&gt;"",", anotherID: '"&amp;C66&amp;"', replace: '"&amp;D66&amp;"'","")&amp;", name: '"&amp;SUBSTITUTE(E66,"'","\'")&amp;"', nameEn: '"&amp;SUBSTITUTE(H66,"'","\'")&amp;"', ruby: '"&amp;F66&amp;"', baseType: '"&amp;VLOOKUP(I66,マスタ!$A$1:$B$99,2,FALSE)&amp;"'" &amp; IF(J66 = "○", ", extra: true'", "")  &amp; IF(K66 &lt;&gt; "", ", extraFrom: '" &amp; K66 &amp; "'", "")  &amp; IF(L66 &lt;&gt; "", ", exchanbaleTo: '" &amp; L66 &amp; "'", "")&amp; IF(M66 = "○", ", poison: true'", "")&amp; ", types: ['"&amp;VLOOKUP(N66,マスタ!$D$1:$E$99,2,FALSE)&amp;"'"&amp;IF(O66&lt;&gt;"",", '"&amp;VLOOKUP(O66,マスタ!$D$1:$E$99,2,FALSE)&amp;"'","")&amp;"]"&amp;IF(P66&lt;&gt;"",", range: '"&amp;P66&amp;"'","")&amp;IF(R66&lt;&gt;"",", damage: '"&amp;R66&amp;"'","")&amp;IF(T66&lt;&gt;"",", capacity: '"&amp;T66&amp;"'","")&amp;IF(U66&lt;&gt;"",", cost: '"&amp;U66&amp;"'","")&amp;", text: '"&amp;SUBSTITUTE(X66,CHAR(10),"\n")&amp;"', textEn: '"&amp;SUBSTITUTE(SUBSTITUTE(Z66,CHAR(10),"\n"),"'","\'")&amp;"'"&amp;IF(V66="○",", sealable: true","")&amp;IF(W66="○",", removable: true","")&amp;"}"</f>
        <v>, '05-oboro-o-s-2': {megami: 'oboro', name: '鳶影', nameEn: 'Tobi-Kage', ruby: 'とびかげ', baseType: 'special', types: ['action', 'reaction'], cost: '3', text: '伏せ札から《全力》でないカードを1枚選び、そのカードを使用してもよい。この際、このカードが対応している《攻撃》があるならば、使用されたカードはそれに対応しているものと扱う。', textEn: 'Reveal a non-Throughout card in your discard pile and play it. If this card was played as a Reaction to an attack, treat that card as if it were played as a Reaction to that attack.'}</v>
      </c>
    </row>
    <row r="67" spans="1:28" ht="13.5">
      <c r="A67" s="1" t="s">
        <v>550</v>
      </c>
      <c r="B67" s="1" t="s">
        <v>481</v>
      </c>
      <c r="E67" s="1" t="s">
        <v>551</v>
      </c>
      <c r="F67" s="1" t="s">
        <v>552</v>
      </c>
      <c r="G67" s="3" t="s">
        <v>553</v>
      </c>
      <c r="H67" s="4" t="s">
        <v>554</v>
      </c>
      <c r="I67" s="1" t="s">
        <v>112</v>
      </c>
      <c r="N67" s="1" t="s">
        <v>76</v>
      </c>
      <c r="Q67" s="5"/>
      <c r="S67" s="5"/>
      <c r="U67" s="1" t="s">
        <v>104</v>
      </c>
      <c r="X67" s="6" t="s">
        <v>555</v>
      </c>
      <c r="Y67" s="3" t="s">
        <v>556</v>
      </c>
      <c r="Z67" s="4" t="s">
        <v>557</v>
      </c>
      <c r="AA67" s="5"/>
      <c r="AB67" s="7" t="str">
        <f>", '"&amp;A67&amp;"': {megami: '"&amp;B67&amp;"'"&amp;IF(C67&lt;&gt;"",", anotherID: '"&amp;C67&amp;"', replace: '"&amp;D67&amp;"'","")&amp;", name: '"&amp;SUBSTITUTE(E67,"'","\'")&amp;"', nameEn: '"&amp;SUBSTITUTE(H67,"'","\'")&amp;"', ruby: '"&amp;F67&amp;"', baseType: '"&amp;VLOOKUP(I67,マスタ!$A$1:$B$99,2,FALSE)&amp;"'" &amp; IF(J67 = "○", ", extra: true'", "")  &amp; IF(K67 &lt;&gt; "", ", extraFrom: '" &amp; K67 &amp; "'", "")  &amp; IF(L67 &lt;&gt; "", ", exchanbaleTo: '" &amp; L67 &amp; "'", "")&amp; IF(M67 = "○", ", poison: true'", "")&amp; ", types: ['"&amp;VLOOKUP(N67,マスタ!$D$1:$E$99,2,FALSE)&amp;"'"&amp;IF(O67&lt;&gt;"",", '"&amp;VLOOKUP(O67,マスタ!$D$1:$E$99,2,FALSE)&amp;"'","")&amp;"]"&amp;IF(P67&lt;&gt;"",", range: '"&amp;P67&amp;"'","")&amp;IF(R67&lt;&gt;"",", damage: '"&amp;R67&amp;"'","")&amp;IF(T67&lt;&gt;"",", capacity: '"&amp;T67&amp;"'","")&amp;IF(U67&lt;&gt;"",", cost: '"&amp;U67&amp;"'","")&amp;", text: '"&amp;SUBSTITUTE(X67,CHAR(10),"\n")&amp;"', textEn: '"&amp;SUBSTITUTE(SUBSTITUTE(Z67,CHAR(10),"\n"),"'","\'")&amp;"'"&amp;IF(V67="○",", sealable: true","")&amp;IF(W67="○",", removable: true","")&amp;"}"</f>
        <v>, '05-oboro-o-s-3': {megami: 'oboro', name: '虚魚', nameEn: 'Uro-Uo', ruby: 'うろうお', baseType: 'special', types: ['action'], cost: '4', text: '【使用済】あなたは1回の再構成に対して、設置を持つカードを任意の枚数、任意の順で使用できる。', textEn: 'Devoted: You may play any number of cards with Trap from your discard pile in the order of your choosing just before you reshuffle your deck.'}</v>
      </c>
    </row>
    <row r="68" spans="1:28" ht="40.5">
      <c r="A68" s="1" t="s">
        <v>558</v>
      </c>
      <c r="B68" s="1" t="s">
        <v>481</v>
      </c>
      <c r="E68" s="1" t="s">
        <v>559</v>
      </c>
      <c r="F68" s="1" t="s">
        <v>560</v>
      </c>
      <c r="G68" s="3" t="s">
        <v>559</v>
      </c>
      <c r="H68" s="4" t="s">
        <v>561</v>
      </c>
      <c r="I68" s="1" t="s">
        <v>112</v>
      </c>
      <c r="N68" s="1" t="s">
        <v>76</v>
      </c>
      <c r="Q68" s="5"/>
      <c r="S68" s="5"/>
      <c r="U68" s="1" t="s">
        <v>336</v>
      </c>
      <c r="X68" s="6" t="s">
        <v>562</v>
      </c>
      <c r="Y68" s="14" t="s">
        <v>563</v>
      </c>
      <c r="Z68" s="31" t="s">
        <v>564</v>
      </c>
      <c r="AA68" s="5"/>
      <c r="AB68" s="7" t="str">
        <f>", '"&amp;A68&amp;"': {megami: '"&amp;B68&amp;"'"&amp;IF(C68&lt;&gt;"",", anotherID: '"&amp;C68&amp;"', replace: '"&amp;D68&amp;"'","")&amp;", name: '"&amp;SUBSTITUTE(E68,"'","\'")&amp;"', nameEn: '"&amp;SUBSTITUTE(H68,"'","\'")&amp;"', ruby: '"&amp;F68&amp;"', baseType: '"&amp;VLOOKUP(I68,マスタ!$A$1:$B$99,2,FALSE)&amp;"'" &amp; IF(J68 = "○", ", extra: true'", "")  &amp; IF(K68 &lt;&gt; "", ", extraFrom: '" &amp; K68 &amp; "'", "")  &amp; IF(L68 &lt;&gt; "", ", exchanbaleTo: '" &amp; L68 &amp; "'", "")&amp; IF(M68 = "○", ", poison: true'", "")&amp; ", types: ['"&amp;VLOOKUP(N68,マスタ!$D$1:$E$99,2,FALSE)&amp;"'"&amp;IF(O68&lt;&gt;"",", '"&amp;VLOOKUP(O68,マスタ!$D$1:$E$99,2,FALSE)&amp;"'","")&amp;"]"&amp;IF(P68&lt;&gt;"",", range: '"&amp;P68&amp;"'","")&amp;IF(R68&lt;&gt;"",", damage: '"&amp;R68&amp;"'","")&amp;IF(T68&lt;&gt;"",", capacity: '"&amp;T68&amp;"'","")&amp;IF(U68&lt;&gt;"",", cost: '"&amp;U68&amp;"'","")&amp;", text: '"&amp;SUBSTITUTE(X68,CHAR(10),"\n")&amp;"', textEn: '"&amp;SUBSTITUTE(SUBSTITUTE(Z68,CHAR(10),"\n"),"'","\'")&amp;"'"&amp;IF(V68="○",", sealable: true","")&amp;IF(W68="○",", removable: true","")&amp;"}"</f>
        <v>, '05-oboro-o-s-4': {megami: 'oboro', name: '壬蔓', nameEn: 'Mi-Kazura', ruby: 'みかずら', baseType: 'special', types: ['action'], cost: '0', text: '相オーラ→自フレア：1 \n----\n【再起】あなたのフレアが0である。', textEn: 'Opponent\'s Aura (1)→ Your Flare\n\nResurgence: There are no Sakura tokens on your Flare.'}</v>
      </c>
    </row>
    <row r="69" spans="1:28" ht="13.5">
      <c r="A69" s="1" t="s">
        <v>565</v>
      </c>
      <c r="B69" s="1" t="s">
        <v>566</v>
      </c>
      <c r="E69" s="1" t="s">
        <v>567</v>
      </c>
      <c r="G69" s="3" t="s">
        <v>568</v>
      </c>
      <c r="H69" s="4" t="s">
        <v>569</v>
      </c>
      <c r="I69" s="1" t="s">
        <v>27</v>
      </c>
      <c r="N69" s="1" t="s">
        <v>28</v>
      </c>
      <c r="P69" s="28" t="s">
        <v>570</v>
      </c>
      <c r="Q69" s="29" t="s">
        <v>341</v>
      </c>
      <c r="R69" s="28" t="s">
        <v>30</v>
      </c>
      <c r="S69" s="29" t="s">
        <v>571</v>
      </c>
      <c r="Y69" s="32"/>
      <c r="Z69" s="21" t="s">
        <v>572</v>
      </c>
      <c r="AA69" s="28"/>
      <c r="AB69" s="33" t="str">
        <f>", '"&amp;A69&amp;"': {megami: '"&amp;B69&amp;"', name: '"&amp;E69&amp;"', ruby: '"&amp;F69&amp;"', baseType: '"&amp;VLOOKUP(I69,マスタ!$A$1:$B$99,2,FALSE)&amp;"', types: ['"&amp;VLOOKUP(N69,マスタ!$D$1:$E$99,2,FALSE)&amp;"'"&amp;IF(O69&lt;&gt;"",", '"&amp;VLOOKUP(O69,マスタ!$D$1:$E$99,2,FALSE)&amp;"'","")&amp;"]"&amp;IF(P69&lt;&gt;"",", range: '"&amp;P69&amp;"'","")&amp;IF(Q69&lt;&gt;"",", rangeOpened: '"&amp;Q69&amp;"'","")&amp;IF(R69&lt;&gt;"",", damage: '"&amp;R69&amp;"'","")&amp;IF(S69&lt;&gt;"",", damageOpened: '"&amp;S69&amp;"'","")&amp;IF(T69&lt;&gt;"",", capacity: '"&amp;T69&amp;"'","")&amp;IF(U69&lt;&gt;"",", cost: '"&amp;U69&amp;"'","")&amp;", text: '"&amp;SUBSTITUTE(X69,CHAR(10),"\n")&amp;"'"&amp;", textOpened: '"&amp;SUBSTITUTE(AA69,CHAR(10),"\n")&amp;"'}"</f>
        <v>, '06-yukihi-o-n-1': {megami: 'yukihi', name: 'しこみばり / ふくみばり', ruby: '', baseType: 'normal', types: ['attack'], range: '4-6', rangeOpened: '0-2', damage: '3/1', damageOpened: '1/2', text: '', textOpened: ''}</v>
      </c>
    </row>
    <row r="70" spans="1:28" ht="13.5">
      <c r="A70" s="1" t="s">
        <v>573</v>
      </c>
      <c r="B70" s="1" t="s">
        <v>566</v>
      </c>
      <c r="E70" s="1" t="s">
        <v>574</v>
      </c>
      <c r="G70" s="3" t="s">
        <v>575</v>
      </c>
      <c r="H70" s="26" t="s">
        <v>576</v>
      </c>
      <c r="I70" s="1" t="s">
        <v>27</v>
      </c>
      <c r="N70" s="1" t="s">
        <v>28</v>
      </c>
      <c r="P70" s="1" t="s">
        <v>577</v>
      </c>
      <c r="Q70" s="30" t="s">
        <v>341</v>
      </c>
      <c r="R70" s="1" t="s">
        <v>172</v>
      </c>
      <c r="S70" s="30" t="s">
        <v>172</v>
      </c>
      <c r="X70" s="1" t="s">
        <v>578</v>
      </c>
      <c r="Y70" s="3" t="s">
        <v>579</v>
      </c>
      <c r="Z70" s="21" t="s">
        <v>580</v>
      </c>
      <c r="AB70" s="33" t="str">
        <f>", '"&amp;A70&amp;"': {megami: '"&amp;B70&amp;"', name: '"&amp;E70&amp;"', ruby: '"&amp;F70&amp;"', baseType: '"&amp;VLOOKUP(I70,マスタ!$A$1:$B$99,2,FALSE)&amp;"', types: ['"&amp;VLOOKUP(N70,マスタ!$D$1:$E$99,2,FALSE)&amp;"'"&amp;IF(O70&lt;&gt;"",", '"&amp;VLOOKUP(O70,マスタ!$D$1:$E$99,2,FALSE)&amp;"'","")&amp;"]"&amp;IF(P70&lt;&gt;"",", range: '"&amp;P70&amp;"'","")&amp;IF(Q70&lt;&gt;"",", rangeOpened: '"&amp;Q70&amp;"'","")&amp;IF(R70&lt;&gt;"",", damage: '"&amp;R70&amp;"'","")&amp;IF(S70&lt;&gt;"",", damageOpened: '"&amp;S70&amp;"'","")&amp;IF(T70&lt;&gt;"",", capacity: '"&amp;T70&amp;"'","")&amp;IF(U70&lt;&gt;"",", cost: '"&amp;U70&amp;"'","")&amp;", text: '"&amp;SUBSTITUTE(X70,CHAR(10),"\n")&amp;"'"&amp;", textOpened: '"&amp;SUBSTITUTE(AA70,CHAR(10),"\n")&amp;"'}"</f>
        <v>, '06-yukihi-o-n-2': {megami: 'yukihi', name: 'しこみび / ねこだまし', ruby: '', baseType: 'normal', types: ['attack'], range: '5-6', rangeOpened: '0-2', damage: '1/1', damageOpened: '1/1', text: '【攻撃後】このカードを手札に戻し、傘の開閉を行う。 ', textOpened: ''}</v>
      </c>
    </row>
    <row r="71" spans="1:28" ht="61.5">
      <c r="A71" s="1" t="s">
        <v>581</v>
      </c>
      <c r="B71" s="1" t="s">
        <v>566</v>
      </c>
      <c r="E71" s="1" t="s">
        <v>582</v>
      </c>
      <c r="G71" s="3" t="s">
        <v>583</v>
      </c>
      <c r="H71" s="4" t="s">
        <v>584</v>
      </c>
      <c r="I71" s="1" t="s">
        <v>27</v>
      </c>
      <c r="N71" s="1" t="s">
        <v>28</v>
      </c>
      <c r="P71" s="1" t="s">
        <v>585</v>
      </c>
      <c r="Q71" s="30" t="s">
        <v>341</v>
      </c>
      <c r="R71" s="1" t="s">
        <v>172</v>
      </c>
      <c r="S71" s="30" t="s">
        <v>172</v>
      </c>
      <c r="X71" s="6" t="s">
        <v>586</v>
      </c>
      <c r="Y71" s="14" t="s">
        <v>587</v>
      </c>
      <c r="Z71" s="34" t="s">
        <v>588</v>
      </c>
      <c r="AA71" s="1" t="s">
        <v>589</v>
      </c>
      <c r="AB71" s="33" t="str">
        <f>", '"&amp;A71&amp;"': {megami: '"&amp;B71&amp;"', name: '"&amp;E71&amp;"', ruby: '"&amp;F71&amp;"', baseType: '"&amp;VLOOKUP(I71,マスタ!$A$1:$B$99,2,FALSE)&amp;"', types: ['"&amp;VLOOKUP(N71,マスタ!$D$1:$E$99,2,FALSE)&amp;"'"&amp;IF(O71&lt;&gt;"",", '"&amp;VLOOKUP(O71,マスタ!$D$1:$E$99,2,FALSE)&amp;"'","")&amp;"]"&amp;IF(P71&lt;&gt;"",", range: '"&amp;P71&amp;"'","")&amp;IF(Q71&lt;&gt;"",", rangeOpened: '"&amp;Q71&amp;"'","")&amp;IF(R71&lt;&gt;"",", damage: '"&amp;R71&amp;"'","")&amp;IF(S71&lt;&gt;"",", damageOpened: '"&amp;S71&amp;"'","")&amp;IF(T71&lt;&gt;"",", capacity: '"&amp;T71&amp;"'","")&amp;IF(U71&lt;&gt;"",", cost: '"&amp;U71&amp;"'","")&amp;", text: '"&amp;SUBSTITUTE(X71,CHAR(10),"\n")&amp;"'"&amp;", textOpened: '"&amp;SUBSTITUTE(AA71,CHAR(10),"\n")&amp;"'}"</f>
        <v>, '06-yukihi-o-n-3': {megami: 'yukihi', name: 'ふりはらい / たぐりよせ', ruby: '', baseType: 'normal', types: ['attack'], range: '2-5', rangeOpened: '0-2', damage: '1/1', damageOpened: '1/1', text: '【攻撃後】ダスト⇔間合：1 ', textOpened: '【攻撃後】間合→ダスト：2'}</v>
      </c>
    </row>
    <row r="72" spans="1:28" ht="13.5">
      <c r="A72" s="1" t="s">
        <v>590</v>
      </c>
      <c r="B72" s="1" t="s">
        <v>566</v>
      </c>
      <c r="E72" s="1" t="s">
        <v>591</v>
      </c>
      <c r="G72" s="3" t="s">
        <v>592</v>
      </c>
      <c r="H72" s="4" t="s">
        <v>593</v>
      </c>
      <c r="I72" s="1" t="s">
        <v>27</v>
      </c>
      <c r="N72" s="1" t="s">
        <v>28</v>
      </c>
      <c r="O72" s="1" t="s">
        <v>65</v>
      </c>
      <c r="P72" s="1" t="s">
        <v>570</v>
      </c>
      <c r="Q72" s="30" t="s">
        <v>341</v>
      </c>
      <c r="R72" s="1" t="s">
        <v>594</v>
      </c>
      <c r="S72" s="30" t="s">
        <v>595</v>
      </c>
      <c r="X72" s="6"/>
      <c r="Y72" s="14"/>
      <c r="Z72" s="21" t="s">
        <v>572</v>
      </c>
      <c r="AB72" s="33" t="str">
        <f>", '"&amp;A72&amp;"': {megami: '"&amp;B72&amp;"', name: '"&amp;E72&amp;"', ruby: '"&amp;F72&amp;"', baseType: '"&amp;VLOOKUP(I72,マスタ!$A$1:$B$99,2,FALSE)&amp;"', types: ['"&amp;VLOOKUP(N72,マスタ!$D$1:$E$99,2,FALSE)&amp;"'"&amp;IF(O72&lt;&gt;"",", '"&amp;VLOOKUP(O72,マスタ!$D$1:$E$99,2,FALSE)&amp;"'","")&amp;"]"&amp;IF(P72&lt;&gt;"",", range: '"&amp;P72&amp;"'","")&amp;IF(Q72&lt;&gt;"",", rangeOpened: '"&amp;Q72&amp;"'","")&amp;IF(R72&lt;&gt;"",", damage: '"&amp;R72&amp;"'","")&amp;IF(S72&lt;&gt;"",", damageOpened: '"&amp;S72&amp;"'","")&amp;IF(T72&lt;&gt;"",", capacity: '"&amp;T72&amp;"'","")&amp;IF(U72&lt;&gt;"",", cost: '"&amp;U72&amp;"'","")&amp;", text: '"&amp;SUBSTITUTE(X72,CHAR(10),"\n")&amp;"'"&amp;", textOpened: '"&amp;SUBSTITUTE(AA72,CHAR(10),"\n")&amp;"'}"</f>
        <v>, '06-yukihi-o-n-4': {megami: 'yukihi', name: 'ふりまわし / つきさし', ruby: '', baseType: 'normal', types: ['attack', 'fullpower'], range: '4-6', rangeOpened: '0-2', damage: '5/-', damageOpened: '-/2', text: '', textOpened: ''}</v>
      </c>
    </row>
    <row r="73" spans="1:28" ht="48">
      <c r="A73" s="1" t="s">
        <v>596</v>
      </c>
      <c r="B73" s="1" t="s">
        <v>566</v>
      </c>
      <c r="E73" s="1" t="s">
        <v>597</v>
      </c>
      <c r="G73" s="3" t="s">
        <v>598</v>
      </c>
      <c r="H73" s="4" t="s">
        <v>599</v>
      </c>
      <c r="I73" s="1" t="s">
        <v>27</v>
      </c>
      <c r="N73" s="1" t="s">
        <v>76</v>
      </c>
      <c r="Q73" s="30"/>
      <c r="S73" s="30"/>
      <c r="X73" s="6" t="s">
        <v>600</v>
      </c>
      <c r="Y73" s="15" t="s">
        <v>601</v>
      </c>
      <c r="Z73" s="4" t="s">
        <v>602</v>
      </c>
      <c r="AB73" s="33" t="str">
        <f>", '"&amp;A73&amp;"': {megami: '"&amp;B73&amp;"', name: '"&amp;E73&amp;"', ruby: '"&amp;F73&amp;"', baseType: '"&amp;VLOOKUP(I73,マスタ!$A$1:$B$99,2,FALSE)&amp;"', types: ['"&amp;VLOOKUP(N73,マスタ!$D$1:$E$99,2,FALSE)&amp;"'"&amp;IF(O73&lt;&gt;"",", '"&amp;VLOOKUP(O73,マスタ!$D$1:$E$99,2,FALSE)&amp;"'","")&amp;"]"&amp;IF(P73&lt;&gt;"",", range: '"&amp;P73&amp;"'","")&amp;IF(Q73&lt;&gt;"",", rangeOpened: '"&amp;Q73&amp;"'","")&amp;IF(R73&lt;&gt;"",", damage: '"&amp;R73&amp;"'","")&amp;IF(S73&lt;&gt;"",", damageOpened: '"&amp;S73&amp;"'","")&amp;IF(T73&lt;&gt;"",", capacity: '"&amp;T73&amp;"'","")&amp;IF(U73&lt;&gt;"",", cost: '"&amp;U73&amp;"'","")&amp;", text: '"&amp;SUBSTITUTE(X73,CHAR(10),"\n")&amp;"'"&amp;", textOpened: '"&amp;SUBSTITUTE(AA73,CHAR(10),"\n")&amp;"'}"</f>
        <v>, '06-yukihi-o-n-5': {megami: 'yukihi', name: 'かさまわし', ruby: '', baseType: 'normal', types: ['action'], text: '(このカードは使用しても効果はない) \n【常時】あなたが傘の開閉を行った時、このカードを手札から公開してもよい。そうした場合、 \nダスト→自オーラ：1\n', textOpened: ''}</v>
      </c>
    </row>
    <row r="74" spans="1:28" ht="61.5">
      <c r="A74" s="1" t="s">
        <v>603</v>
      </c>
      <c r="B74" s="1" t="s">
        <v>566</v>
      </c>
      <c r="E74" s="1" t="s">
        <v>604</v>
      </c>
      <c r="G74" s="3" t="s">
        <v>605</v>
      </c>
      <c r="H74" s="4" t="s">
        <v>606</v>
      </c>
      <c r="I74" s="1" t="s">
        <v>27</v>
      </c>
      <c r="N74" s="1" t="s">
        <v>76</v>
      </c>
      <c r="O74" s="1" t="s">
        <v>94</v>
      </c>
      <c r="Q74" s="30"/>
      <c r="S74" s="30"/>
      <c r="X74" s="6" t="s">
        <v>607</v>
      </c>
      <c r="Y74" s="48" t="s">
        <v>1330</v>
      </c>
      <c r="Z74" s="34" t="s">
        <v>1333</v>
      </c>
      <c r="AA74" s="1" t="s">
        <v>608</v>
      </c>
      <c r="AB74" s="33" t="str">
        <f>", '"&amp;A74&amp;"': {megami: '"&amp;B74&amp;"', name: '"&amp;E74&amp;"', ruby: '"&amp;F74&amp;"', baseType: '"&amp;VLOOKUP(I74,マスタ!$A$1:$B$99,2,FALSE)&amp;"', types: ['"&amp;VLOOKUP(N74,マスタ!$D$1:$E$99,2,FALSE)&amp;"'"&amp;IF(O74&lt;&gt;"",", '"&amp;VLOOKUP(O74,マスタ!$D$1:$E$99,2,FALSE)&amp;"'","")&amp;"]"&amp;IF(P74&lt;&gt;"",", range: '"&amp;P74&amp;"'","")&amp;IF(Q74&lt;&gt;"",", rangeOpened: '"&amp;Q74&amp;"'","")&amp;IF(R74&lt;&gt;"",", damage: '"&amp;R74&amp;"'","")&amp;IF(S74&lt;&gt;"",", damageOpened: '"&amp;S74&amp;"'","")&amp;IF(T74&lt;&gt;"",", capacity: '"&amp;T74&amp;"'","")&amp;IF(U74&lt;&gt;"",", cost: '"&amp;U74&amp;"'","")&amp;", text: '"&amp;SUBSTITUTE(X74,CHAR(10),"\n")&amp;"'"&amp;", textOpened: '"&amp;SUBSTITUTE(AA74,CHAR(10),"\n")&amp;"'}"</f>
        <v>, '06-yukihi-o-n-6': {megami: 'yukihi', name: 'ひきあし / もぐりこみ', ruby: '', baseType: 'normal', types: ['action', 'reaction'], text: 'ダスト→間合：1 ', textOpened: '間合→ダスト：1'}</v>
      </c>
    </row>
    <row r="75" spans="1:28" ht="96.75">
      <c r="A75" s="1" t="s">
        <v>609</v>
      </c>
      <c r="B75" s="1" t="s">
        <v>566</v>
      </c>
      <c r="E75" s="1" t="s">
        <v>610</v>
      </c>
      <c r="G75" s="3" t="s">
        <v>611</v>
      </c>
      <c r="H75" s="4" t="s">
        <v>612</v>
      </c>
      <c r="I75" s="1" t="s">
        <v>27</v>
      </c>
      <c r="N75" s="1" t="s">
        <v>85</v>
      </c>
      <c r="Q75" s="30"/>
      <c r="S75" s="30"/>
      <c r="T75" s="1" t="s">
        <v>36</v>
      </c>
      <c r="X75" s="6" t="s">
        <v>613</v>
      </c>
      <c r="Y75" s="14" t="s">
        <v>614</v>
      </c>
      <c r="Z75" s="49" t="s">
        <v>1332</v>
      </c>
      <c r="AB75" s="33" t="str">
        <f>", '"&amp;A75&amp;"': {megami: '"&amp;B75&amp;"', name: '"&amp;E75&amp;"', ruby: '"&amp;F75&amp;"', baseType: '"&amp;VLOOKUP(I75,マスタ!$A$1:$B$99,2,FALSE)&amp;"', types: ['"&amp;VLOOKUP(N75,マスタ!$D$1:$E$99,2,FALSE)&amp;"'"&amp;IF(O75&lt;&gt;"",", '"&amp;VLOOKUP(O75,マスタ!$D$1:$E$99,2,FALSE)&amp;"'","")&amp;"]"&amp;IF(P75&lt;&gt;"",", range: '"&amp;P75&amp;"'","")&amp;IF(Q75&lt;&gt;"",", rangeOpened: '"&amp;Q75&amp;"'","")&amp;IF(R75&lt;&gt;"",", damage: '"&amp;R75&amp;"'","")&amp;IF(S75&lt;&gt;"",", damageOpened: '"&amp;S75&amp;"'","")&amp;IF(T75&lt;&gt;"",", capacity: '"&amp;T75&amp;"'","")&amp;IF(U75&lt;&gt;"",", cost: '"&amp;U75&amp;"'","")&amp;", text: '"&amp;SUBSTITUTE(X75,CHAR(10),"\n")&amp;"'"&amp;", textOpened: '"&amp;SUBSTITUTE(AA75,CHAR(10),"\n")&amp;"'}"</f>
        <v>, '06-yukihi-o-n-7': {megami: 'yukihi', name: 'えんむすび', ruby: '', baseType: 'normal', types: ['enhance'], capacity: '2', text: '【展開時】間合→ダスト：1 \n【破棄時】ダスト→間合：1 \n【常時】あなたの傘が開いているならば、このカードの矢印(→)は逆になる。', textOpened: ''}</v>
      </c>
    </row>
    <row r="76" spans="1:28" ht="48">
      <c r="A76" s="1" t="s">
        <v>615</v>
      </c>
      <c r="B76" s="1" t="s">
        <v>566</v>
      </c>
      <c r="E76" s="1" t="s">
        <v>616</v>
      </c>
      <c r="G76" s="3" t="s">
        <v>617</v>
      </c>
      <c r="H76" s="4" t="s">
        <v>618</v>
      </c>
      <c r="I76" s="1" t="s">
        <v>112</v>
      </c>
      <c r="N76" s="1" t="s">
        <v>28</v>
      </c>
      <c r="P76" s="1" t="s">
        <v>171</v>
      </c>
      <c r="Q76" s="30" t="s">
        <v>619</v>
      </c>
      <c r="R76" s="1" t="s">
        <v>30</v>
      </c>
      <c r="S76" s="30" t="s">
        <v>620</v>
      </c>
      <c r="U76" s="1" t="s">
        <v>36</v>
      </c>
      <c r="X76" s="6"/>
      <c r="Y76" s="14" t="s">
        <v>621</v>
      </c>
      <c r="Z76" s="21" t="s">
        <v>622</v>
      </c>
      <c r="AA76" s="6" t="s">
        <v>623</v>
      </c>
      <c r="AB76" s="33" t="str">
        <f>", '"&amp;A76&amp;"': {megami: '"&amp;B76&amp;"', name: '"&amp;E76&amp;"', ruby: '"&amp;F76&amp;"', baseType: '"&amp;VLOOKUP(I76,マスタ!$A$1:$B$99,2,FALSE)&amp;"', types: ['"&amp;VLOOKUP(N76,マスタ!$D$1:$E$99,2,FALSE)&amp;"'"&amp;IF(O76&lt;&gt;"",", '"&amp;VLOOKUP(O76,マスタ!$D$1:$E$99,2,FALSE)&amp;"'","")&amp;"]"&amp;IF(P76&lt;&gt;"",", range: '"&amp;P76&amp;"'","")&amp;IF(Q76&lt;&gt;"",", rangeOpened: '"&amp;Q76&amp;"'","")&amp;IF(R76&lt;&gt;"",", damage: '"&amp;R76&amp;"'","")&amp;IF(S76&lt;&gt;"",", damageOpened: '"&amp;S76&amp;"'","")&amp;IF(T76&lt;&gt;"",", capacity: '"&amp;T76&amp;"'","")&amp;IF(U76&lt;&gt;"",", cost: '"&amp;U76&amp;"'","")&amp;", text: '"&amp;SUBSTITUTE(X76,CHAR(10),"\n")&amp;"'"&amp;", textOpened: '"&amp;SUBSTITUTE(AA76,CHAR(10),"\n")&amp;"'}"</f>
        <v>, '06-yukihi-o-s-1': {megami: 'yukihi', name: 'はらりゆき', ruby: '', baseType: 'special', types: ['attack'], range: '3-5', rangeOpened: '0-1', damage: '3/1', damageOpened: '0/0', cost: '2', text: '', textOpened: '----\n【即再起】あなたが傘の開閉を行う。 '}</v>
      </c>
    </row>
    <row r="77" spans="1:28" ht="27">
      <c r="A77" s="1" t="s">
        <v>624</v>
      </c>
      <c r="B77" s="1" t="s">
        <v>566</v>
      </c>
      <c r="E77" s="1" t="s">
        <v>625</v>
      </c>
      <c r="G77" s="3" t="s">
        <v>626</v>
      </c>
      <c r="H77" s="4" t="s">
        <v>627</v>
      </c>
      <c r="I77" s="1" t="s">
        <v>112</v>
      </c>
      <c r="N77" s="1" t="s">
        <v>28</v>
      </c>
      <c r="P77" s="1" t="s">
        <v>570</v>
      </c>
      <c r="Q77" s="30" t="s">
        <v>336</v>
      </c>
      <c r="R77" s="1" t="s">
        <v>620</v>
      </c>
      <c r="S77" s="30" t="s">
        <v>628</v>
      </c>
      <c r="U77" s="1" t="s">
        <v>131</v>
      </c>
      <c r="X77" s="6"/>
      <c r="Y77" s="14" t="s">
        <v>629</v>
      </c>
      <c r="Z77" s="21" t="s">
        <v>572</v>
      </c>
      <c r="AB77" s="33" t="str">
        <f>", '"&amp;A77&amp;"': {megami: '"&amp;B77&amp;"', name: '"&amp;E77&amp;"', ruby: '"&amp;F77&amp;"', baseType: '"&amp;VLOOKUP(I77,マスタ!$A$1:$B$99,2,FALSE)&amp;"', types: ['"&amp;VLOOKUP(N77,マスタ!$D$1:$E$99,2,FALSE)&amp;"'"&amp;IF(O77&lt;&gt;"",", '"&amp;VLOOKUP(O77,マスタ!$D$1:$E$99,2,FALSE)&amp;"'","")&amp;"]"&amp;IF(P77&lt;&gt;"",", range: '"&amp;P77&amp;"'","")&amp;IF(Q77&lt;&gt;"",", rangeOpened: '"&amp;Q77&amp;"'","")&amp;IF(R77&lt;&gt;"",", damage: '"&amp;R77&amp;"'","")&amp;IF(S77&lt;&gt;"",", damageOpened: '"&amp;S77&amp;"'","")&amp;IF(T77&lt;&gt;"",", capacity: '"&amp;T77&amp;"'","")&amp;IF(U77&lt;&gt;"",", cost: '"&amp;U77&amp;"'","")&amp;", text: '"&amp;SUBSTITUTE(X77,CHAR(10),"\n")&amp;"'"&amp;", textOpened: '"&amp;SUBSTITUTE(AA77,CHAR(10),"\n")&amp;"'}"</f>
        <v>, '06-yukihi-o-s-2': {megami: 'yukihi', name: 'ゆらりび', ruby: '', baseType: 'special', types: ['attack'], range: '4-6', rangeOpened: '0', damage: '0/0', damageOpened: '4/5', cost: '5', text: '', textOpened: ''}</v>
      </c>
    </row>
    <row r="78" spans="1:28" ht="13.5">
      <c r="A78" s="1" t="s">
        <v>630</v>
      </c>
      <c r="B78" s="1" t="s">
        <v>566</v>
      </c>
      <c r="E78" s="1" t="s">
        <v>631</v>
      </c>
      <c r="G78" s="3" t="s">
        <v>632</v>
      </c>
      <c r="H78" s="4" t="s">
        <v>633</v>
      </c>
      <c r="I78" s="1" t="s">
        <v>112</v>
      </c>
      <c r="N78" s="1" t="s">
        <v>85</v>
      </c>
      <c r="O78" s="1" t="s">
        <v>65</v>
      </c>
      <c r="Q78" s="30"/>
      <c r="S78" s="30"/>
      <c r="T78" s="1" t="s">
        <v>114</v>
      </c>
      <c r="U78" s="1" t="s">
        <v>46</v>
      </c>
      <c r="X78" s="6" t="s">
        <v>634</v>
      </c>
      <c r="Y78" s="3" t="s">
        <v>635</v>
      </c>
      <c r="Z78" s="4" t="s">
        <v>636</v>
      </c>
      <c r="AB78" s="33" t="str">
        <f>", '"&amp;A78&amp;"': {megami: '"&amp;B78&amp;"', name: '"&amp;E78&amp;"', ruby: '"&amp;F78&amp;"', baseType: '"&amp;VLOOKUP(I78,マスタ!$A$1:$B$99,2,FALSE)&amp;"', types: ['"&amp;VLOOKUP(N78,マスタ!$D$1:$E$99,2,FALSE)&amp;"'"&amp;IF(O78&lt;&gt;"",", '"&amp;VLOOKUP(O78,マスタ!$D$1:$E$99,2,FALSE)&amp;"'","")&amp;"]"&amp;IF(P78&lt;&gt;"",", range: '"&amp;P78&amp;"'","")&amp;IF(Q78&lt;&gt;"",", rangeOpened: '"&amp;Q78&amp;"'","")&amp;IF(R78&lt;&gt;"",", damage: '"&amp;R78&amp;"'","")&amp;IF(S78&lt;&gt;"",", damageOpened: '"&amp;S78&amp;"'","")&amp;IF(T78&lt;&gt;"",", capacity: '"&amp;T78&amp;"'","")&amp;IF(U78&lt;&gt;"",", cost: '"&amp;U78&amp;"'","")&amp;", text: '"&amp;SUBSTITUTE(X78,CHAR(10),"\n")&amp;"'"&amp;", textOpened: '"&amp;SUBSTITUTE(AA78,CHAR(10),"\n")&amp;"'}"</f>
        <v>, '06-yukihi-o-s-3': {megami: 'yukihi', name: 'どろりうら', ruby: '', baseType: 'special', types: ['enhance', 'fullpower'], capacity: '7', cost: '3', text: '【展開中】あなたのユキヒの《攻撃》は傘を開いた状態と傘を閉じた状態両方の適正距離を持つ。', textOpened: ''}</v>
      </c>
    </row>
    <row r="79" spans="1:28" ht="27">
      <c r="A79" s="1" t="s">
        <v>637</v>
      </c>
      <c r="B79" s="1" t="s">
        <v>566</v>
      </c>
      <c r="E79" s="1" t="s">
        <v>638</v>
      </c>
      <c r="G79" s="3" t="s">
        <v>639</v>
      </c>
      <c r="H79" s="4" t="s">
        <v>640</v>
      </c>
      <c r="I79" s="1" t="s">
        <v>112</v>
      </c>
      <c r="N79" s="1" t="s">
        <v>76</v>
      </c>
      <c r="O79" s="1" t="s">
        <v>94</v>
      </c>
      <c r="Q79" s="30"/>
      <c r="S79" s="30"/>
      <c r="U79" s="1" t="s">
        <v>203</v>
      </c>
      <c r="X79" s="6" t="s">
        <v>641</v>
      </c>
      <c r="Y79" s="14" t="s">
        <v>642</v>
      </c>
      <c r="Z79" s="4" t="s">
        <v>643</v>
      </c>
      <c r="AB79" s="33" t="str">
        <f>", '"&amp;A79&amp;"': {megami: '"&amp;B79&amp;"', name: '"&amp;E79&amp;"', ruby: '"&amp;F79&amp;"', baseType: '"&amp;VLOOKUP(I79,マスタ!$A$1:$B$99,2,FALSE)&amp;"', types: ['"&amp;VLOOKUP(N79,マスタ!$D$1:$E$99,2,FALSE)&amp;"'"&amp;IF(O79&lt;&gt;"",", '"&amp;VLOOKUP(O79,マスタ!$D$1:$E$99,2,FALSE)&amp;"'","")&amp;"]"&amp;IF(P79&lt;&gt;"",", range: '"&amp;P79&amp;"'","")&amp;IF(Q79&lt;&gt;"",", rangeOpened: '"&amp;Q79&amp;"'","")&amp;IF(R79&lt;&gt;"",", damage: '"&amp;R79&amp;"'","")&amp;IF(S79&lt;&gt;"",", damageOpened: '"&amp;S79&amp;"'","")&amp;IF(T79&lt;&gt;"",", capacity: '"&amp;T79&amp;"'","")&amp;IF(U79&lt;&gt;"",", cost: '"&amp;U79&amp;"'","")&amp;", text: '"&amp;SUBSTITUTE(X79,CHAR(10),"\n")&amp;"'"&amp;", textOpened: '"&amp;SUBSTITUTE(AA79,CHAR(10),"\n")&amp;"'}"</f>
        <v>, '06-yukihi-o-s-4': {megami: 'yukihi', name: 'くるりみ', ruby: '', baseType: 'special', types: ['action', 'reaction'], cost: '1', text: '傘の開閉を行う。 \nダスト→自オーラ：1', textOpened: ''}</v>
      </c>
    </row>
    <row r="80" spans="1:28" ht="13.5">
      <c r="A80" s="1" t="s">
        <v>644</v>
      </c>
      <c r="B80" s="1" t="s">
        <v>645</v>
      </c>
      <c r="E80" s="1" t="s">
        <v>646</v>
      </c>
      <c r="F80" s="1" t="s">
        <v>647</v>
      </c>
      <c r="G80" s="3" t="s">
        <v>648</v>
      </c>
      <c r="H80" s="4" t="s">
        <v>649</v>
      </c>
      <c r="I80" s="1" t="s">
        <v>27</v>
      </c>
      <c r="N80" s="1" t="s">
        <v>28</v>
      </c>
      <c r="P80" s="1" t="s">
        <v>650</v>
      </c>
      <c r="Q80" s="5"/>
      <c r="R80" s="1" t="s">
        <v>121</v>
      </c>
      <c r="S80" s="5"/>
      <c r="X80" s="1" t="s">
        <v>651</v>
      </c>
      <c r="Y80" s="1" t="s">
        <v>652</v>
      </c>
      <c r="Z80" s="17" t="s">
        <v>653</v>
      </c>
      <c r="AA80" s="5"/>
      <c r="AB80" s="7" t="str">
        <f>", '"&amp;A80&amp;"': {megami: '"&amp;B80&amp;"'"&amp;IF(C80&lt;&gt;"",", anotherID: '"&amp;C80&amp;"', replace: '"&amp;D80&amp;"'","")&amp;", name: '"&amp;SUBSTITUTE(E80,"'","\'")&amp;"', nameEn: '"&amp;SUBSTITUTE(H80,"'","\'")&amp;"', ruby: '"&amp;F80&amp;"', baseType: '"&amp;VLOOKUP(I80,マスタ!$A$1:$B$99,2,FALSE)&amp;"'" &amp; IF(J80 = "○", ", extra: true'", "")  &amp; IF(K80 &lt;&gt; "", ", extraFrom: '" &amp; K80 &amp; "'", "")  &amp; IF(L80 &lt;&gt; "", ", exchanbaleTo: '" &amp; L80 &amp; "'", "")&amp; IF(M80 = "○", ", poison: true'", "")&amp; ", types: ['"&amp;VLOOKUP(N80,マスタ!$D$1:$E$99,2,FALSE)&amp;"'"&amp;IF(O80&lt;&gt;"",", '"&amp;VLOOKUP(O80,マスタ!$D$1:$E$99,2,FALSE)&amp;"'","")&amp;"]"&amp;IF(P80&lt;&gt;"",", range: '"&amp;P80&amp;"'","")&amp;IF(R80&lt;&gt;"",", damage: '"&amp;R80&amp;"'","")&amp;IF(T80&lt;&gt;"",", capacity: '"&amp;T80&amp;"'","")&amp;IF(U80&lt;&gt;"",", cost: '"&amp;U80&amp;"'","")&amp;", text: '"&amp;SUBSTITUTE(X80,CHAR(10),"\n")&amp;"', textEn: '"&amp;SUBSTITUTE(SUBSTITUTE(Z80,CHAR(10),"\n"),"'","\'")&amp;"'"&amp;IF(V80="○",", sealable: true","")&amp;IF(W80="○",", removable: true","")&amp;"}"</f>
        <v>, '07-shinra-o-n-1': {megami: 'shinra', name: '立論', nameEn: 'Argue', ruby: 'りつろん', baseType: 'normal', types: ['attack'], range: '2-7', damage: '2/-', text: '【常時】相手の山札に2枚以上のカードがあるならば、この《攻撃》はダメージを与える代わりに山札の上から2枚を伏せ札にする。', textEn: 'Forced: If your opponent\'s deck has 2 or more cards, this attack puts the top 2 cards of your opponent\'s deck into their discard pile instead of dealing damage.'}</v>
      </c>
    </row>
    <row r="81" spans="1:28" ht="60.75">
      <c r="A81" s="1" t="s">
        <v>654</v>
      </c>
      <c r="B81" s="1" t="s">
        <v>645</v>
      </c>
      <c r="E81" s="1" t="s">
        <v>655</v>
      </c>
      <c r="F81" s="1" t="s">
        <v>656</v>
      </c>
      <c r="G81" s="3" t="s">
        <v>657</v>
      </c>
      <c r="H81" s="27" t="s">
        <v>658</v>
      </c>
      <c r="I81" s="1" t="s">
        <v>27</v>
      </c>
      <c r="N81" s="1" t="s">
        <v>28</v>
      </c>
      <c r="O81" s="1" t="s">
        <v>94</v>
      </c>
      <c r="P81" s="1" t="s">
        <v>650</v>
      </c>
      <c r="Q81" s="5"/>
      <c r="R81" s="1" t="s">
        <v>659</v>
      </c>
      <c r="S81" s="5"/>
      <c r="X81" s="6" t="s">
        <v>660</v>
      </c>
      <c r="Y81" s="14" t="s">
        <v>661</v>
      </c>
      <c r="Z81" s="10" t="s">
        <v>662</v>
      </c>
      <c r="AA81" s="5"/>
      <c r="AB81" s="7" t="str">
        <f>", '"&amp;A81&amp;"': {megami: '"&amp;B81&amp;"'"&amp;IF(C81&lt;&gt;"",", anotherID: '"&amp;C81&amp;"', replace: '"&amp;D81&amp;"'","")&amp;", name: '"&amp;SUBSTITUTE(E81,"'","\'")&amp;"', nameEn: '"&amp;SUBSTITUTE(H81,"'","\'")&amp;"', ruby: '"&amp;F81&amp;"', baseType: '"&amp;VLOOKUP(I81,マスタ!$A$1:$B$99,2,FALSE)&amp;"'" &amp; IF(J81 = "○", ", extra: true'", "")  &amp; IF(K81 &lt;&gt; "", ", extraFrom: '" &amp; K81 &amp; "'", "")  &amp; IF(L81 &lt;&gt; "", ", exchanbaleTo: '" &amp; L81 &amp; "'", "")&amp; IF(M81 = "○", ", poison: true'", "")&amp; ", types: ['"&amp;VLOOKUP(N81,マスタ!$D$1:$E$99,2,FALSE)&amp;"'"&amp;IF(O81&lt;&gt;"",", '"&amp;VLOOKUP(O81,マスタ!$D$1:$E$99,2,FALSE)&amp;"'","")&amp;"]"&amp;IF(P81&lt;&gt;"",", range: '"&amp;P81&amp;"'","")&amp;IF(R81&lt;&gt;"",", damage: '"&amp;R81&amp;"'","")&amp;IF(T81&lt;&gt;"",", capacity: '"&amp;T81&amp;"'","")&amp;IF(U81&lt;&gt;"",", cost: '"&amp;U81&amp;"'","")&amp;", text: '"&amp;SUBSTITUTE(X81,CHAR(10),"\n")&amp;"', textEn: '"&amp;SUBSTITUTE(SUBSTITUTE(Z81,CHAR(10),"\n"),"'","\'")&amp;"'"&amp;IF(V81="○",", sealable: true","")&amp;IF(W81="○",", removable: true","")&amp;"}"</f>
        <v>, '07-shinra-o-n-2': {megami: 'shinra', name: '反論', nameEn: 'Protest', ruby: 'はんろん', baseType: 'normal', types: ['attack', 'reaction'], range: '2-7', damage: '1/-', text: '【攻撃後】対応した切札でなく、オーラへのダメージが3以上である《攻撃》のダメージを打ち消す。 \n【攻撃後】相手はカードを1枚引く。', textEn: 'After Attack: Cancel the damage of the non-Special attack you played this card as a Reaction to if that attack has 3 or more Damage to Aura.\n\nAfter Attack: Your opponent draws a card.'}</v>
      </c>
    </row>
    <row r="82" spans="1:28" ht="97.5">
      <c r="A82" s="1" t="s">
        <v>663</v>
      </c>
      <c r="B82" s="1" t="s">
        <v>645</v>
      </c>
      <c r="E82" s="1" t="s">
        <v>664</v>
      </c>
      <c r="F82" s="1" t="s">
        <v>665</v>
      </c>
      <c r="G82" s="3" t="s">
        <v>666</v>
      </c>
      <c r="H82" s="4" t="s">
        <v>667</v>
      </c>
      <c r="I82" s="1" t="s">
        <v>27</v>
      </c>
      <c r="N82" s="1" t="s">
        <v>28</v>
      </c>
      <c r="O82" s="1" t="s">
        <v>65</v>
      </c>
      <c r="P82" s="1" t="s">
        <v>468</v>
      </c>
      <c r="Q82" s="5"/>
      <c r="R82" s="1" t="s">
        <v>374</v>
      </c>
      <c r="S82" s="5"/>
      <c r="X82" s="6" t="s">
        <v>668</v>
      </c>
      <c r="Y82" s="14" t="s">
        <v>669</v>
      </c>
      <c r="Z82" s="31" t="s">
        <v>670</v>
      </c>
      <c r="AA82" s="5"/>
      <c r="AB82" s="7" t="str">
        <f>", '"&amp;A82&amp;"': {megami: '"&amp;B82&amp;"'"&amp;IF(C82&lt;&gt;"",", anotherID: '"&amp;C82&amp;"', replace: '"&amp;D82&amp;"'","")&amp;", name: '"&amp;SUBSTITUTE(E82,"'","\'")&amp;"', nameEn: '"&amp;SUBSTITUTE(H82,"'","\'")&amp;"', ruby: '"&amp;F82&amp;"', baseType: '"&amp;VLOOKUP(I82,マスタ!$A$1:$B$99,2,FALSE)&amp;"'" &amp; IF(J82 = "○", ", extra: true'", "")  &amp; IF(K82 &lt;&gt; "", ", extraFrom: '" &amp; K82 &amp; "'", "")  &amp; IF(L82 &lt;&gt; "", ", exchanbaleTo: '" &amp; L82 &amp; "'", "")&amp; IF(M82 = "○", ", poison: true'", "")&amp; ", types: ['"&amp;VLOOKUP(N82,マスタ!$D$1:$E$99,2,FALSE)&amp;"'"&amp;IF(O82&lt;&gt;"",", '"&amp;VLOOKUP(O82,マスタ!$D$1:$E$99,2,FALSE)&amp;"'","")&amp;"]"&amp;IF(P82&lt;&gt;"",", range: '"&amp;P82&amp;"'","")&amp;IF(R82&lt;&gt;"",", damage: '"&amp;R82&amp;"'","")&amp;IF(T82&lt;&gt;"",", capacity: '"&amp;T82&amp;"'","")&amp;IF(U82&lt;&gt;"",", cost: '"&amp;U82&amp;"'","")&amp;", text: '"&amp;SUBSTITUTE(X82,CHAR(10),"\n")&amp;"', textEn: '"&amp;SUBSTITUTE(SUBSTITUTE(Z82,CHAR(10),"\n"),"'","\'")&amp;"'"&amp;IF(V82="○",", sealable: true","")&amp;IF(W82="○",", removable: true","")&amp;"}"</f>
        <v>, '07-shinra-o-n-3': {megami: 'shinra', name: '詭弁', nameEn: 'Sophism', ruby: 'きべん', baseType: 'normal', types: ['attack', 'fullpower'], range: '3-8', damage: '-/1', text: '【攻撃後】計略を実行し、次の計略を準備する。 \n[神算] 相手の山札の上から3枚を伏せ札にする。 \n[鬼謀] 相手の捨て札にあるカードを1枚選び、それを使用してもよい。', textEn: 'After Attack: Enact your current Plan, then prepare your next one.\n\nDivine - Put the top 3 cards of your opponent\'s deck into their discard pile.\n\nDevious - You may choose and play a card in your opponent\'s played pile.'}</v>
      </c>
    </row>
    <row r="83" spans="1:28" ht="27">
      <c r="A83" s="1" t="s">
        <v>671</v>
      </c>
      <c r="B83" s="1" t="s">
        <v>645</v>
      </c>
      <c r="E83" s="1" t="s">
        <v>672</v>
      </c>
      <c r="F83" s="1" t="s">
        <v>673</v>
      </c>
      <c r="G83" s="3" t="s">
        <v>672</v>
      </c>
      <c r="H83" s="4" t="s">
        <v>674</v>
      </c>
      <c r="I83" s="1" t="s">
        <v>27</v>
      </c>
      <c r="N83" s="1" t="s">
        <v>76</v>
      </c>
      <c r="Q83" s="5"/>
      <c r="S83" s="5"/>
      <c r="X83" s="1" t="s">
        <v>675</v>
      </c>
      <c r="Y83" s="14" t="s">
        <v>676</v>
      </c>
      <c r="Z83" s="4" t="s">
        <v>677</v>
      </c>
      <c r="AA83" s="5"/>
      <c r="AB83" s="7" t="str">
        <f>", '"&amp;A83&amp;"': {megami: '"&amp;B83&amp;"'"&amp;IF(C83&lt;&gt;"",", anotherID: '"&amp;C83&amp;"', replace: '"&amp;D83&amp;"'","")&amp;", name: '"&amp;SUBSTITUTE(E83,"'","\'")&amp;"', nameEn: '"&amp;SUBSTITUTE(H83,"'","\'")&amp;"', ruby: '"&amp;F83&amp;"', baseType: '"&amp;VLOOKUP(I83,マスタ!$A$1:$B$99,2,FALSE)&amp;"'" &amp; IF(J83 = "○", ", extra: true'", "")  &amp; IF(K83 &lt;&gt; "", ", extraFrom: '" &amp; K83 &amp; "'", "")  &amp; IF(L83 &lt;&gt; "", ", exchanbaleTo: '" &amp; L83 &amp; "'", "")&amp; IF(M83 = "○", ", poison: true'", "")&amp; ", types: ['"&amp;VLOOKUP(N83,マスタ!$D$1:$E$99,2,FALSE)&amp;"'"&amp;IF(O83&lt;&gt;"",", '"&amp;VLOOKUP(O83,マスタ!$D$1:$E$99,2,FALSE)&amp;"'","")&amp;"]"&amp;IF(P83&lt;&gt;"",", range: '"&amp;P83&amp;"'","")&amp;IF(R83&lt;&gt;"",", damage: '"&amp;R83&amp;"'","")&amp;IF(T83&lt;&gt;"",", capacity: '"&amp;T83&amp;"'","")&amp;IF(U83&lt;&gt;"",", cost: '"&amp;U83&amp;"'","")&amp;", text: '"&amp;SUBSTITUTE(X83,CHAR(10),"\n")&amp;"', textEn: '"&amp;SUBSTITUTE(SUBSTITUTE(Z83,CHAR(10),"\n"),"'","\'")&amp;"'"&amp;IF(V83="○",", sealable: true","")&amp;IF(W83="○",", removable: true","")&amp;"}"</f>
        <v>, '07-shinra-o-n-4': {megami: 'shinra', name: '引用', nameEn: 'Replicate', ruby: 'いんよう', baseType: 'normal', types: ['action'], text: '相手の手札を見て、《攻撃》カードを1枚選んでもよい。そうした場合、そのカードを使用するか伏せ札にする。その後、そのカードが《全力》を持つならば現在のフェイズを終了する。', textEn: 'Look at your opponent\'s hand. You may choose an Attack card from it and either play it or put it into their discard pile. If you chose a Throughout card this way, end the current phase.'}</v>
      </c>
    </row>
    <row r="84" spans="1:28" ht="36">
      <c r="A84" s="1" t="s">
        <v>678</v>
      </c>
      <c r="B84" s="1" t="s">
        <v>645</v>
      </c>
      <c r="E84" s="1" t="s">
        <v>679</v>
      </c>
      <c r="F84" s="1" t="s">
        <v>680</v>
      </c>
      <c r="G84" s="3" t="s">
        <v>681</v>
      </c>
      <c r="H84" s="4" t="s">
        <v>682</v>
      </c>
      <c r="I84" s="1" t="s">
        <v>27</v>
      </c>
      <c r="N84" s="1" t="s">
        <v>76</v>
      </c>
      <c r="O84" s="1" t="s">
        <v>94</v>
      </c>
      <c r="Q84" s="5"/>
      <c r="S84" s="5"/>
      <c r="X84" s="6" t="s">
        <v>683</v>
      </c>
      <c r="Y84" s="15" t="s">
        <v>684</v>
      </c>
      <c r="Z84" s="8" t="s">
        <v>685</v>
      </c>
      <c r="AA84" s="5"/>
      <c r="AB84" s="7" t="str">
        <f>", '"&amp;A84&amp;"': {megami: '"&amp;B84&amp;"'"&amp;IF(C84&lt;&gt;"",", anotherID: '"&amp;C84&amp;"', replace: '"&amp;D84&amp;"'","")&amp;", name: '"&amp;SUBSTITUTE(E84,"'","\'")&amp;"', nameEn: '"&amp;SUBSTITUTE(H84,"'","\'")&amp;"', ruby: '"&amp;F84&amp;"', baseType: '"&amp;VLOOKUP(I84,マスタ!$A$1:$B$99,2,FALSE)&amp;"'" &amp; IF(J84 = "○", ", extra: true'", "")  &amp; IF(K84 &lt;&gt; "", ", extraFrom: '" &amp; K84 &amp; "'", "")  &amp; IF(L84 &lt;&gt; "", ", exchanbaleTo: '" &amp; L84 &amp; "'", "")&amp; IF(M84 = "○", ", poison: true'", "")&amp; ", types: ['"&amp;VLOOKUP(N84,マスタ!$D$1:$E$99,2,FALSE)&amp;"'"&amp;IF(O84&lt;&gt;"",", '"&amp;VLOOKUP(O84,マスタ!$D$1:$E$99,2,FALSE)&amp;"'","")&amp;"]"&amp;IF(P84&lt;&gt;"",", range: '"&amp;P84&amp;"'","")&amp;IF(R84&lt;&gt;"",", damage: '"&amp;R84&amp;"'","")&amp;IF(T84&lt;&gt;"",", capacity: '"&amp;T84&amp;"'","")&amp;IF(U84&lt;&gt;"",", cost: '"&amp;U84&amp;"'","")&amp;", text: '"&amp;SUBSTITUTE(X84,CHAR(10),"\n")&amp;"', textEn: '"&amp;SUBSTITUTE(SUBSTITUTE(Z84,CHAR(10),"\n"),"'","\'")&amp;"'"&amp;IF(V84="○",", sealable: true","")&amp;IF(W84="○",", removable: true","")&amp;"}"</f>
        <v>, '07-shinra-o-n-5': {megami: 'shinra', name: '煽動', nameEn: 'Agitate', ruby: 'せんどう', baseType: 'normal', types: ['action', 'reaction'], text: '計略を実行し、次の計略を準備する。 \n[神算] ダスト→間合：1 \n[鬼謀] 間合→相オーラ：1', textEn: 'Enact your current Plan, then prepare your next one.\n\nDivine -\nShadow (1)→ Distance\n\nDevious -\nDistance (1)→ Opponent\'s Aura'}</v>
      </c>
    </row>
    <row r="85" spans="1:28" ht="96.75">
      <c r="A85" s="1" t="s">
        <v>686</v>
      </c>
      <c r="B85" s="1" t="s">
        <v>645</v>
      </c>
      <c r="E85" s="1" t="s">
        <v>687</v>
      </c>
      <c r="F85" s="1" t="s">
        <v>688</v>
      </c>
      <c r="G85" s="3" t="s">
        <v>689</v>
      </c>
      <c r="H85" s="4" t="s">
        <v>690</v>
      </c>
      <c r="I85" s="1" t="s">
        <v>27</v>
      </c>
      <c r="N85" s="1" t="s">
        <v>85</v>
      </c>
      <c r="Q85" s="5"/>
      <c r="S85" s="5"/>
      <c r="T85" s="1" t="s">
        <v>36</v>
      </c>
      <c r="X85" s="6" t="s">
        <v>691</v>
      </c>
      <c r="Y85" s="15" t="s">
        <v>692</v>
      </c>
      <c r="Z85" s="10" t="s">
        <v>693</v>
      </c>
      <c r="AA85" s="5"/>
      <c r="AB85" s="7" t="str">
        <f>", '"&amp;A85&amp;"': {megami: '"&amp;B85&amp;"'"&amp;IF(C85&lt;&gt;"",", anotherID: '"&amp;C85&amp;"', replace: '"&amp;D85&amp;"'","")&amp;", name: '"&amp;SUBSTITUTE(E85,"'","\'")&amp;"', nameEn: '"&amp;SUBSTITUTE(H85,"'","\'")&amp;"', ruby: '"&amp;F85&amp;"', baseType: '"&amp;VLOOKUP(I85,マスタ!$A$1:$B$99,2,FALSE)&amp;"'" &amp; IF(J85 = "○", ", extra: true'", "")  &amp; IF(K85 &lt;&gt; "", ", extraFrom: '" &amp; K85 &amp; "'", "")  &amp; IF(L85 &lt;&gt; "", ", exchanbaleTo: '" &amp; L85 &amp; "'", "")&amp; IF(M85 = "○", ", poison: true'", "")&amp; ", types: ['"&amp;VLOOKUP(N85,マスタ!$D$1:$E$99,2,FALSE)&amp;"'"&amp;IF(O85&lt;&gt;"",", '"&amp;VLOOKUP(O85,マスタ!$D$1:$E$99,2,FALSE)&amp;"'","")&amp;"]"&amp;IF(P85&lt;&gt;"",", range: '"&amp;P85&amp;"'","")&amp;IF(R85&lt;&gt;"",", damage: '"&amp;R85&amp;"'","")&amp;IF(T85&lt;&gt;"",", capacity: '"&amp;T85&amp;"'","")&amp;IF(U85&lt;&gt;"",", cost: '"&amp;U85&amp;"'","")&amp;", text: '"&amp;SUBSTITUTE(X85,CHAR(10),"\n")&amp;"', textEn: '"&amp;SUBSTITUTE(SUBSTITUTE(Z85,CHAR(10),"\n"),"'","\'")&amp;"'"&amp;IF(V85="○",", sealable: true","")&amp;IF(W85="○",", removable: true","")&amp;"}"</f>
        <v>, '07-shinra-o-n-6': {megami: 'shinra', name: '壮語', nameEn: 'Eloquence', ruby: 'そうご', baseType: 'normal', types: ['enhance'], capacity: '2', text: '【破棄時】計略を実行し、次の計略を準備する。 \n[神算] あなたの集中力は1増加し、このカードを山札の一番上に置く。 \n[鬼謀] 相手は手札が2枚以上ならば、手札を1枚になるまで捨て札にする。相手の集中力は0になる。', textEn: 'Disenchant: Enact your current Plan, then prepare your next one.\n\nDivine - Gain 1 Vigor. Put this card on the top of your deck.\n\nDevious - Your opponent\'s Vigor becomes 0. If they have 2 or more cards in hand, they must put cards from their hand into their played pile until they have 1 card in hand.'}</v>
      </c>
    </row>
    <row r="86" spans="1:28" ht="27">
      <c r="A86" s="1" t="s">
        <v>694</v>
      </c>
      <c r="B86" s="1" t="s">
        <v>645</v>
      </c>
      <c r="E86" s="1" t="s">
        <v>695</v>
      </c>
      <c r="F86" s="1" t="s">
        <v>696</v>
      </c>
      <c r="G86" s="3" t="s">
        <v>697</v>
      </c>
      <c r="H86" s="4" t="s">
        <v>698</v>
      </c>
      <c r="I86" s="1" t="s">
        <v>27</v>
      </c>
      <c r="N86" s="1" t="s">
        <v>85</v>
      </c>
      <c r="Q86" s="5"/>
      <c r="S86" s="5"/>
      <c r="T86" s="1" t="s">
        <v>104</v>
      </c>
      <c r="V86" s="1" t="s">
        <v>699</v>
      </c>
      <c r="X86" s="6" t="s">
        <v>700</v>
      </c>
      <c r="Y86" s="14" t="s">
        <v>701</v>
      </c>
      <c r="Z86" s="4" t="s">
        <v>702</v>
      </c>
      <c r="AA86" s="5"/>
      <c r="AB86" s="7" t="str">
        <f>", '"&amp;A86&amp;"': {megami: '"&amp;B86&amp;"'"&amp;IF(C86&lt;&gt;"",", anotherID: '"&amp;C86&amp;"', replace: '"&amp;D86&amp;"'","")&amp;", name: '"&amp;SUBSTITUTE(E86,"'","\'")&amp;"', nameEn: '"&amp;SUBSTITUTE(H86,"'","\'")&amp;"', ruby: '"&amp;F86&amp;"', baseType: '"&amp;VLOOKUP(I86,マスタ!$A$1:$B$99,2,FALSE)&amp;"'" &amp; IF(J86 = "○", ", extra: true'", "")  &amp; IF(K86 &lt;&gt; "", ", extraFrom: '" &amp; K86 &amp; "'", "")  &amp; IF(L86 &lt;&gt; "", ", exchanbaleTo: '" &amp; L86 &amp; "'", "")&amp; IF(M86 = "○", ", poison: true'", "")&amp; ", types: ['"&amp;VLOOKUP(N86,マスタ!$D$1:$E$99,2,FALSE)&amp;"'"&amp;IF(O86&lt;&gt;"",", '"&amp;VLOOKUP(O86,マスタ!$D$1:$E$99,2,FALSE)&amp;"'","")&amp;"]"&amp;IF(P86&lt;&gt;"",", range: '"&amp;P86&amp;"'","")&amp;IF(R86&lt;&gt;"",", damage: '"&amp;R86&amp;"'","")&amp;IF(T86&lt;&gt;"",", capacity: '"&amp;T86&amp;"'","")&amp;IF(U86&lt;&gt;"",", cost: '"&amp;U86&amp;"'","")&amp;", text: '"&amp;SUBSTITUTE(X86,CHAR(10),"\n")&amp;"', textEn: '"&amp;SUBSTITUTE(SUBSTITUTE(Z86,CHAR(10),"\n"),"'","\'")&amp;"'"&amp;IF(V86="○",", sealable: true","")&amp;IF(W86="○",", removable: true","")&amp;"}"</f>
        <v>, '07-shinra-o-n-7': {megami: 'shinra', name: '論破', nameEn: 'Confuse', ruby: 'ろんぱ', baseType: 'normal', types: ['enhance'], capacity: '4', text: '【展開時】相手の捨て札にあるカード1枚を選び、このカードの下に封印する。 \n【破棄時】このカードに封印されたカードを相手の捨て札に戻す。', textEn: 'Initialize: Choose a card in your opponent\'s played pile. Seal it.\n\nDisenchant: Put the sealed card in your opponent\'s played pile.', sealable: true}</v>
      </c>
    </row>
    <row r="87" spans="1:28" ht="24">
      <c r="A87" s="1" t="s">
        <v>703</v>
      </c>
      <c r="B87" s="1" t="s">
        <v>645</v>
      </c>
      <c r="E87" s="1" t="s">
        <v>704</v>
      </c>
      <c r="F87" s="1" t="s">
        <v>705</v>
      </c>
      <c r="G87" s="3" t="s">
        <v>706</v>
      </c>
      <c r="H87" s="4" t="s">
        <v>707</v>
      </c>
      <c r="I87" s="1" t="s">
        <v>112</v>
      </c>
      <c r="N87" s="1" t="s">
        <v>76</v>
      </c>
      <c r="Q87" s="5"/>
      <c r="S87" s="5"/>
      <c r="U87" s="1" t="s">
        <v>104</v>
      </c>
      <c r="V87" s="1" t="s">
        <v>699</v>
      </c>
      <c r="X87" s="6" t="s">
        <v>708</v>
      </c>
      <c r="Y87" s="3" t="s">
        <v>709</v>
      </c>
      <c r="Z87" s="4" t="s">
        <v>710</v>
      </c>
      <c r="AA87" s="5"/>
      <c r="AB87" s="7" t="str">
        <f>", '"&amp;A87&amp;"': {megami: '"&amp;B87&amp;"'"&amp;IF(C87&lt;&gt;"",", anotherID: '"&amp;C87&amp;"', replace: '"&amp;D87&amp;"'","")&amp;", name: '"&amp;SUBSTITUTE(E87,"'","\'")&amp;"', nameEn: '"&amp;SUBSTITUTE(H87,"'","\'")&amp;"', ruby: '"&amp;F87&amp;"', baseType: '"&amp;VLOOKUP(I87,マスタ!$A$1:$B$99,2,FALSE)&amp;"'" &amp; IF(J87 = "○", ", extra: true'", "")  &amp; IF(K87 &lt;&gt; "", ", extraFrom: '" &amp; K87 &amp; "'", "")  &amp; IF(L87 &lt;&gt; "", ", exchanbaleTo: '" &amp; L87 &amp; "'", "")&amp; IF(M87 = "○", ", poison: true'", "")&amp; ", types: ['"&amp;VLOOKUP(N87,マスタ!$D$1:$E$99,2,FALSE)&amp;"'"&amp;IF(O87&lt;&gt;"",", '"&amp;VLOOKUP(O87,マスタ!$D$1:$E$99,2,FALSE)&amp;"'","")&amp;"]"&amp;IF(P87&lt;&gt;"",", range: '"&amp;P87&amp;"'","")&amp;IF(R87&lt;&gt;"",", damage: '"&amp;R87&amp;"'","")&amp;IF(T87&lt;&gt;"",", capacity: '"&amp;T87&amp;"'","")&amp;IF(U87&lt;&gt;"",", cost: '"&amp;U87&amp;"'","")&amp;", text: '"&amp;SUBSTITUTE(X87,CHAR(10),"\n")&amp;"', textEn: '"&amp;SUBSTITUTE(SUBSTITUTE(Z87,CHAR(10),"\n"),"'","\'")&amp;"'"&amp;IF(V87="○",", sealable: true","")&amp;IF(W87="○",", removable: true","")&amp;"}"</f>
        <v>, '07-shinra-o-s-1': {megami: 'shinra', name: '完全論破', nameEn: 'Shake the Mind', ruby: 'かんぜんろんぱ', baseType: 'special', types: ['action'], cost: '4', text: '相手の捨て札にあるカード1枚を選び、このカードの下に封印する。 \n(ゲーム中に戻ることはない)', textEn: 'Choose a card in your opponent\'s played pile. Seal it.', sealable: true}</v>
      </c>
    </row>
    <row r="88" spans="1:28" ht="109.5">
      <c r="A88" s="1" t="s">
        <v>711</v>
      </c>
      <c r="B88" s="1" t="s">
        <v>645</v>
      </c>
      <c r="E88" s="1" t="s">
        <v>712</v>
      </c>
      <c r="F88" s="1" t="s">
        <v>713</v>
      </c>
      <c r="G88" s="3" t="s">
        <v>714</v>
      </c>
      <c r="H88" s="4" t="s">
        <v>715</v>
      </c>
      <c r="I88" s="1" t="s">
        <v>112</v>
      </c>
      <c r="N88" s="1" t="s">
        <v>76</v>
      </c>
      <c r="Q88" s="5"/>
      <c r="S88" s="5"/>
      <c r="U88" s="1" t="s">
        <v>36</v>
      </c>
      <c r="X88" s="6" t="s">
        <v>716</v>
      </c>
      <c r="Y88" s="14" t="s">
        <v>717</v>
      </c>
      <c r="Z88" s="35" t="s">
        <v>718</v>
      </c>
      <c r="AA88" s="5"/>
      <c r="AB88" s="7" t="str">
        <f>", '"&amp;A88&amp;"': {megami: '"&amp;B88&amp;"'"&amp;IF(C88&lt;&gt;"",", anotherID: '"&amp;C88&amp;"', replace: '"&amp;D88&amp;"'","")&amp;", name: '"&amp;SUBSTITUTE(E88,"'","\'")&amp;"', nameEn: '"&amp;SUBSTITUTE(H88,"'","\'")&amp;"', ruby: '"&amp;F88&amp;"', baseType: '"&amp;VLOOKUP(I88,マスタ!$A$1:$B$99,2,FALSE)&amp;"'" &amp; IF(J88 = "○", ", extra: true'", "")  &amp; IF(K88 &lt;&gt; "", ", extraFrom: '" &amp; K88 &amp; "'", "")  &amp; IF(L88 &lt;&gt; "", ", exchanbaleTo: '" &amp; L88 &amp; "'", "")&amp; IF(M88 = "○", ", poison: true'", "")&amp; ", types: ['"&amp;VLOOKUP(N88,マスタ!$D$1:$E$99,2,FALSE)&amp;"'"&amp;IF(O88&lt;&gt;"",", '"&amp;VLOOKUP(O88,マスタ!$D$1:$E$99,2,FALSE)&amp;"'","")&amp;"]"&amp;IF(P88&lt;&gt;"",", range: '"&amp;P88&amp;"'","")&amp;IF(R88&lt;&gt;"",", damage: '"&amp;R88&amp;"'","")&amp;IF(T88&lt;&gt;"",", capacity: '"&amp;T88&amp;"'","")&amp;IF(U88&lt;&gt;"",", cost: '"&amp;U88&amp;"'","")&amp;", text: '"&amp;SUBSTITUTE(X88,CHAR(10),"\n")&amp;"', textEn: '"&amp;SUBSTITUTE(SUBSTITUTE(Z88,CHAR(10),"\n"),"'","\'")&amp;"'"&amp;IF(V88="○",", sealable: true","")&amp;IF(W88="○",", removable: true","")&amp;"}"</f>
        <v>, '07-shinra-o-s-2': {megami: 'shinra', name: '皆式理解', nameEn: 'Infer the Totality', ruby: 'かいしきりかい', baseType: 'special', types: ['action'], cost: '2', text: '計略を実行し、次の計略を準備する。 \n[神算] あなたの捨て札または使用済の切札から、消費を支払わずに《付与》カード1枚を使用する。そのカードが《全力》ならば現在のフェイズを終了する。 \n[鬼謀] 切札でない相手の付与札を1枚選ぶ。その上の桜花結晶全てをダストに送る。', textEn: 'Enact your current Plan, then prepare your next one.\n\nDivine - Choose an Enhancement in your played pile, or one of your Devoted Special Enhancements. Play that card without paying its cost. If that card is Throughout, end the current phase.\n\nDevious - Choose one of your opponent\'s non-Special Enhancements. Move all Sakura tokens on it to Shadow.'}</v>
      </c>
    </row>
    <row r="89" spans="1:28" ht="24">
      <c r="A89" s="1" t="s">
        <v>719</v>
      </c>
      <c r="B89" s="1" t="s">
        <v>645</v>
      </c>
      <c r="E89" s="1" t="s">
        <v>720</v>
      </c>
      <c r="F89" s="1" t="s">
        <v>721</v>
      </c>
      <c r="G89" s="3" t="s">
        <v>722</v>
      </c>
      <c r="H89" s="4" t="s">
        <v>723</v>
      </c>
      <c r="I89" s="1" t="s">
        <v>112</v>
      </c>
      <c r="N89" s="1" t="s">
        <v>85</v>
      </c>
      <c r="O89" s="1" t="s">
        <v>65</v>
      </c>
      <c r="Q89" s="5"/>
      <c r="S89" s="5"/>
      <c r="T89" s="1" t="s">
        <v>131</v>
      </c>
      <c r="U89" s="1" t="s">
        <v>36</v>
      </c>
      <c r="X89" s="6" t="s">
        <v>724</v>
      </c>
      <c r="Y89" s="3" t="s">
        <v>725</v>
      </c>
      <c r="Z89" s="4" t="s">
        <v>726</v>
      </c>
      <c r="AA89" s="5"/>
      <c r="AB89" s="7" t="str">
        <f>", '"&amp;A89&amp;"': {megami: '"&amp;B89&amp;"'"&amp;IF(C89&lt;&gt;"",", anotherID: '"&amp;C89&amp;"', replace: '"&amp;D89&amp;"'","")&amp;", name: '"&amp;SUBSTITUTE(E89,"'","\'")&amp;"', nameEn: '"&amp;SUBSTITUTE(H89,"'","\'")&amp;"', ruby: '"&amp;F89&amp;"', baseType: '"&amp;VLOOKUP(I89,マスタ!$A$1:$B$99,2,FALSE)&amp;"'" &amp; IF(J89 = "○", ", extra: true'", "")  &amp; IF(K89 &lt;&gt; "", ", extraFrom: '" &amp; K89 &amp; "'", "")  &amp; IF(L89 &lt;&gt; "", ", exchanbaleTo: '" &amp; L89 &amp; "'", "")&amp; IF(M89 = "○", ", poison: true'", "")&amp; ", types: ['"&amp;VLOOKUP(N89,マスタ!$D$1:$E$99,2,FALSE)&amp;"'"&amp;IF(O89&lt;&gt;"",", '"&amp;VLOOKUP(O89,マスタ!$D$1:$E$99,2,FALSE)&amp;"'","")&amp;"]"&amp;IF(P89&lt;&gt;"",", range: '"&amp;P89&amp;"'","")&amp;IF(R89&lt;&gt;"",", damage: '"&amp;R89&amp;"'","")&amp;IF(T89&lt;&gt;"",", capacity: '"&amp;T89&amp;"'","")&amp;IF(U89&lt;&gt;"",", cost: '"&amp;U89&amp;"'","")&amp;", text: '"&amp;SUBSTITUTE(X89,CHAR(10),"\n")&amp;"', textEn: '"&amp;SUBSTITUTE(SUBSTITUTE(Z89,CHAR(10),"\n"),"'","\'")&amp;"'"&amp;IF(V89="○",", sealable: true","")&amp;IF(W89="○",", removable: true","")&amp;"}"</f>
        <v>, '07-shinra-o-s-3': {megami: 'shinra', name: '天地反駁', nameEn: 'Refute the World', ruby: 'てんちはんぱく', baseType: 'special', types: ['enhance', 'fullpower'], capacity: '5', cost: '2', text: '【展開中】あなたの《攻撃》のオーラへのダメージとライフへのダメージを入れ替える。 \n（ダメージの入れ替えは、ダメージの増減より先に適用される）', textEn: 'Ongoing: Your attacks that deal damage to Aura(Life) deal damage to Life(Aura) instead.\n(This takes effect before any modifier to Damage is applied.)'}</v>
      </c>
    </row>
    <row r="90" spans="1:28" ht="87.75">
      <c r="A90" s="1" t="s">
        <v>727</v>
      </c>
      <c r="B90" s="1" t="s">
        <v>645</v>
      </c>
      <c r="E90" s="1" t="s">
        <v>728</v>
      </c>
      <c r="F90" s="1" t="s">
        <v>729</v>
      </c>
      <c r="G90" s="3" t="s">
        <v>730</v>
      </c>
      <c r="H90" s="4" t="s">
        <v>731</v>
      </c>
      <c r="I90" s="1" t="s">
        <v>112</v>
      </c>
      <c r="N90" s="1" t="s">
        <v>85</v>
      </c>
      <c r="Q90" s="5"/>
      <c r="S90" s="5"/>
      <c r="T90" s="1" t="s">
        <v>226</v>
      </c>
      <c r="U90" s="1" t="s">
        <v>226</v>
      </c>
      <c r="X90" s="6" t="s">
        <v>732</v>
      </c>
      <c r="Y90" s="14" t="s">
        <v>733</v>
      </c>
      <c r="Z90" s="31" t="s">
        <v>734</v>
      </c>
      <c r="AA90" s="5"/>
      <c r="AB90" s="7" t="str">
        <f>", '"&amp;A90&amp;"': {megami: '"&amp;B90&amp;"'"&amp;IF(C90&lt;&gt;"",", anotherID: '"&amp;C90&amp;"', replace: '"&amp;D90&amp;"'","")&amp;", name: '"&amp;SUBSTITUTE(E90,"'","\'")&amp;"', nameEn: '"&amp;SUBSTITUTE(H90,"'","\'")&amp;"', ruby: '"&amp;F90&amp;"', baseType: '"&amp;VLOOKUP(I90,マスタ!$A$1:$B$99,2,FALSE)&amp;"'" &amp; IF(J90 = "○", ", extra: true'", "")  &amp; IF(K90 &lt;&gt; "", ", extraFrom: '" &amp; K90 &amp; "'", "")  &amp; IF(L90 &lt;&gt; "", ", exchanbaleTo: '" &amp; L90 &amp; "'", "")&amp; IF(M90 = "○", ", poison: true'", "")&amp; ", types: ['"&amp;VLOOKUP(N90,マスタ!$D$1:$E$99,2,FALSE)&amp;"'"&amp;IF(O90&lt;&gt;"",", '"&amp;VLOOKUP(O90,マスタ!$D$1:$E$99,2,FALSE)&amp;"'","")&amp;"]"&amp;IF(P90&lt;&gt;"",", range: '"&amp;P90&amp;"'","")&amp;IF(R90&lt;&gt;"",", damage: '"&amp;R90&amp;"'","")&amp;IF(T90&lt;&gt;"",", capacity: '"&amp;T90&amp;"'","")&amp;IF(U90&lt;&gt;"",", cost: '"&amp;U90&amp;"'","")&amp;", text: '"&amp;SUBSTITUTE(X90,CHAR(10),"\n")&amp;"', textEn: '"&amp;SUBSTITUTE(SUBSTITUTE(Z90,CHAR(10),"\n"),"'","\'")&amp;"'"&amp;IF(V90="○",", sealable: true","")&amp;IF(W90="○",", removable: true","")&amp;"}"</f>
        <v>, '07-shinra-o-s-4': {megami: 'shinra', name: '森羅判証', nameEn: 'Prove the Nature', ruby: 'しんらばんしょう', baseType: 'special', types: ['enhance'], capacity: '6', cost: '6', text: '【展開時】ダスト→自ライフ：2 \n【展開中】あなたの他の付与札が破棄された時、相手のライフに1ダメージを与える。 \n【破棄時】あなたは敗北する。', textEn: 'Initialize:\nShadow (2)→ Your Life\n\nOngoing: Your other Enhancements gain "Disenchant: Deal 1 damage to your opponent\'s Life".\n\nDisenchant: You lose the game.'}</v>
      </c>
    </row>
    <row r="91" spans="1:28" ht="60.75">
      <c r="A91" s="1" t="s">
        <v>735</v>
      </c>
      <c r="B91" s="1" t="s">
        <v>736</v>
      </c>
      <c r="E91" s="1" t="s">
        <v>737</v>
      </c>
      <c r="F91" s="1" t="s">
        <v>738</v>
      </c>
      <c r="G91" s="3" t="s">
        <v>739</v>
      </c>
      <c r="H91" s="4" t="s">
        <v>740</v>
      </c>
      <c r="I91" s="1" t="s">
        <v>27</v>
      </c>
      <c r="N91" s="1" t="s">
        <v>28</v>
      </c>
      <c r="P91" s="1" t="s">
        <v>741</v>
      </c>
      <c r="Q91" s="5"/>
      <c r="R91" s="1" t="s">
        <v>742</v>
      </c>
      <c r="S91" s="5"/>
      <c r="X91" s="6" t="s">
        <v>743</v>
      </c>
      <c r="Y91" s="36" t="s">
        <v>744</v>
      </c>
      <c r="Z91" s="37" t="s">
        <v>745</v>
      </c>
      <c r="AA91" s="5"/>
      <c r="AB91" s="7" t="str">
        <f>", '"&amp;A91&amp;"': {megami: '"&amp;B91&amp;"'"&amp;IF(C91&lt;&gt;"",", anotherID: '"&amp;C91&amp;"', replace: '"&amp;D91&amp;"'","")&amp;", name: '"&amp;SUBSTITUTE(E91,"'","\'")&amp;"', nameEn: '"&amp;SUBSTITUTE(H91,"'","\'")&amp;"', ruby: '"&amp;F91&amp;"', baseType: '"&amp;VLOOKUP(I91,マスタ!$A$1:$B$99,2,FALSE)&amp;"'" &amp; IF(J91 = "○", ", extra: true'", "")  &amp; IF(K91 &lt;&gt; "", ", extraFrom: '" &amp; K91 &amp; "'", "")  &amp; IF(L91 &lt;&gt; "", ", exchanbaleTo: '" &amp; L91 &amp; "'", "")&amp; IF(M91 = "○", ", poison: true'", "")&amp; ", types: ['"&amp;VLOOKUP(N91,マスタ!$D$1:$E$99,2,FALSE)&amp;"'"&amp;IF(O91&lt;&gt;"",", '"&amp;VLOOKUP(O91,マスタ!$D$1:$E$99,2,FALSE)&amp;"'","")&amp;"]"&amp;IF(P91&lt;&gt;"",", range: '"&amp;P91&amp;"'","")&amp;IF(R91&lt;&gt;"",", damage: '"&amp;R91&amp;"'","")&amp;IF(T91&lt;&gt;"",", capacity: '"&amp;T91&amp;"'","")&amp;IF(U91&lt;&gt;"",", cost: '"&amp;U91&amp;"'","")&amp;", text: '"&amp;SUBSTITUTE(X91,CHAR(10),"\n")&amp;"', textEn: '"&amp;SUBSTITUTE(SUBSTITUTE(Z91,CHAR(10),"\n"),"'","\'")&amp;"'"&amp;IF(V91="○",", sealable: true","")&amp;IF(W91="○",", removable: true","")&amp;"}"</f>
        <v>, '08-hagane-o-n-1': {megami: 'hagane', name: '遠心撃', nameEn: 'Centrifugal Swing', ruby: 'えんしんげき', baseType: 'normal', types: ['attack'], range: '2-6', damage: '5/3', text: '遠心 \n【攻撃後】現在のターンがあなたのターンならば、あなたと相手の手札を全て伏せ札にし、あなたの集中力は0になり、現在のフェイズを終了する。', textEn: 'Centrifuge\n\nAfter Attack: If it is currently your turn, discard both players\' hands, your Vigor becomes 0, and end the current phase.'}</v>
      </c>
    </row>
    <row r="92" spans="1:28" ht="24">
      <c r="A92" s="1" t="s">
        <v>746</v>
      </c>
      <c r="B92" s="1" t="s">
        <v>736</v>
      </c>
      <c r="E92" s="1" t="s">
        <v>747</v>
      </c>
      <c r="F92" s="1" t="s">
        <v>748</v>
      </c>
      <c r="G92" s="3" t="s">
        <v>749</v>
      </c>
      <c r="H92" s="4" t="s">
        <v>750</v>
      </c>
      <c r="I92" s="1" t="s">
        <v>27</v>
      </c>
      <c r="N92" s="1" t="s">
        <v>28</v>
      </c>
      <c r="P92" s="1" t="s">
        <v>350</v>
      </c>
      <c r="Q92" s="5"/>
      <c r="R92" s="1" t="s">
        <v>659</v>
      </c>
      <c r="S92" s="5"/>
      <c r="X92" s="6" t="s">
        <v>751</v>
      </c>
      <c r="Y92" s="3" t="s">
        <v>752</v>
      </c>
      <c r="Z92" s="4" t="s">
        <v>753</v>
      </c>
      <c r="AA92" s="5"/>
      <c r="AB92" s="7" t="str">
        <f>", '"&amp;A92&amp;"': {megami: '"&amp;B92&amp;"'"&amp;IF(C92&lt;&gt;"",", anotherID: '"&amp;C92&amp;"', replace: '"&amp;D92&amp;"'","")&amp;", name: '"&amp;SUBSTITUTE(E92,"'","\'")&amp;"', nameEn: '"&amp;SUBSTITUTE(H92,"'","\'")&amp;"', ruby: '"&amp;F92&amp;"', baseType: '"&amp;VLOOKUP(I92,マスタ!$A$1:$B$99,2,FALSE)&amp;"'" &amp; IF(J92 = "○", ", extra: true'", "")  &amp; IF(K92 &lt;&gt; "", ", extraFrom: '" &amp; K92 &amp; "'", "")  &amp; IF(L92 &lt;&gt; "", ", exchanbaleTo: '" &amp; L92 &amp; "'", "")&amp; IF(M92 = "○", ", poison: true'", "")&amp; ", types: ['"&amp;VLOOKUP(N92,マスタ!$D$1:$E$99,2,FALSE)&amp;"'"&amp;IF(O92&lt;&gt;"",", '"&amp;VLOOKUP(O92,マスタ!$D$1:$E$99,2,FALSE)&amp;"'","")&amp;"]"&amp;IF(P92&lt;&gt;"",", range: '"&amp;P92&amp;"'","")&amp;IF(R92&lt;&gt;"",", damage: '"&amp;R92&amp;"'","")&amp;IF(T92&lt;&gt;"",", capacity: '"&amp;T92&amp;"'","")&amp;IF(U92&lt;&gt;"",", cost: '"&amp;U92&amp;"'","")&amp;", text: '"&amp;SUBSTITUTE(X92,CHAR(10),"\n")&amp;"', textEn: '"&amp;SUBSTITUTE(SUBSTITUTE(Z92,CHAR(10),"\n"),"'","\'")&amp;"'"&amp;IF(V92="○",", sealable: true","")&amp;IF(W92="○",", removable: true","")&amp;"}"</f>
        <v>, '08-hagane-o-n-2': {megami: 'hagane', name: '砂風塵', nameEn: 'Scatter to the Winds', ruby: 'さふうじん', baseType: 'normal', types: ['attack'], range: '0-6', damage: '1/-', text: '【攻撃後】現在の間合がターン開始時の間合から2以上変化しているならば、相手の手札を1枚無作為に選び、それを捨て札にする。', textEn: 'After Attack: If the difference between the current Distance and the Distance at the beginning of this turn is 2 or more, your opponent puts a random card from their hand into their played pile.'}</v>
      </c>
    </row>
    <row r="93" spans="1:28" ht="51">
      <c r="A93" s="1" t="s">
        <v>754</v>
      </c>
      <c r="B93" s="1" t="s">
        <v>736</v>
      </c>
      <c r="E93" s="1" t="s">
        <v>755</v>
      </c>
      <c r="F93" s="1" t="s">
        <v>756</v>
      </c>
      <c r="G93" s="3" t="s">
        <v>757</v>
      </c>
      <c r="H93" s="4" t="s">
        <v>758</v>
      </c>
      <c r="I93" s="1" t="s">
        <v>27</v>
      </c>
      <c r="N93" s="1" t="s">
        <v>28</v>
      </c>
      <c r="O93" s="1" t="s">
        <v>65</v>
      </c>
      <c r="P93" s="1" t="s">
        <v>759</v>
      </c>
      <c r="Q93" s="5"/>
      <c r="R93" s="1" t="s">
        <v>121</v>
      </c>
      <c r="S93" s="5"/>
      <c r="X93" s="6" t="s">
        <v>760</v>
      </c>
      <c r="Y93" s="14" t="s">
        <v>761</v>
      </c>
      <c r="Z93" s="31" t="s">
        <v>762</v>
      </c>
      <c r="AA93" s="5"/>
      <c r="AB93" s="7" t="str">
        <f>", '"&amp;A93&amp;"': {megami: '"&amp;B93&amp;"'"&amp;IF(C93&lt;&gt;"",", anotherID: '"&amp;C93&amp;"', replace: '"&amp;D93&amp;"'","")&amp;", name: '"&amp;SUBSTITUTE(E93,"'","\'")&amp;"', nameEn: '"&amp;SUBSTITUTE(H93,"'","\'")&amp;"', ruby: '"&amp;F93&amp;"', baseType: '"&amp;VLOOKUP(I93,マスタ!$A$1:$B$99,2,FALSE)&amp;"'" &amp; IF(J93 = "○", ", extra: true'", "")  &amp; IF(K93 &lt;&gt; "", ", extraFrom: '" &amp; K93 &amp; "'", "")  &amp; IF(L93 &lt;&gt; "", ", exchanbaleTo: '" &amp; L93 &amp; "'", "")&amp; IF(M93 = "○", ", poison: true'", "")&amp; ", types: ['"&amp;VLOOKUP(N93,マスタ!$D$1:$E$99,2,FALSE)&amp;"'"&amp;IF(O93&lt;&gt;"",", '"&amp;VLOOKUP(O93,マスタ!$D$1:$E$99,2,FALSE)&amp;"'","")&amp;"]"&amp;IF(P93&lt;&gt;"",", range: '"&amp;P93&amp;"'","")&amp;IF(R93&lt;&gt;"",", damage: '"&amp;R93&amp;"'","")&amp;IF(T93&lt;&gt;"",", capacity: '"&amp;T93&amp;"'","")&amp;IF(U93&lt;&gt;"",", cost: '"&amp;U93&amp;"'","")&amp;", text: '"&amp;SUBSTITUTE(X93,CHAR(10),"\n")&amp;"', textEn: '"&amp;SUBSTITUTE(SUBSTITUTE(Z93,CHAR(10),"\n"),"'","\'")&amp;"'"&amp;IF(V93="○",", sealable: true","")&amp;IF(W93="○",", removable: true","")&amp;"}"</f>
        <v>, '08-hagane-o-n-3': {megami: 'hagane', name: '大地砕き', nameEn: 'Earthshatter', ruby: 'だいちくだき', baseType: 'normal', types: ['attack', 'fullpower'], range: '0-3', damage: '2/-', text: '対応不可 \n【攻撃後】相手の集中力は0になり、相手を畏縮させる。', textEn: 'No Reactions\n\nAfter Attack: Your opponent\'s Vigor becomes 0. Flinch your opponent.'}</v>
      </c>
    </row>
    <row r="94" spans="1:28" ht="25.5">
      <c r="A94" s="1" t="s">
        <v>763</v>
      </c>
      <c r="B94" s="1" t="s">
        <v>736</v>
      </c>
      <c r="E94" s="1" t="s">
        <v>764</v>
      </c>
      <c r="F94" s="1" t="s">
        <v>765</v>
      </c>
      <c r="G94" s="3" t="s">
        <v>766</v>
      </c>
      <c r="H94" s="4" t="s">
        <v>767</v>
      </c>
      <c r="I94" s="1" t="s">
        <v>27</v>
      </c>
      <c r="N94" s="1" t="s">
        <v>76</v>
      </c>
      <c r="Q94" s="5"/>
      <c r="S94" s="5"/>
      <c r="X94" s="6" t="s">
        <v>768</v>
      </c>
      <c r="Y94" s="3" t="s">
        <v>769</v>
      </c>
      <c r="Z94" s="13" t="s">
        <v>770</v>
      </c>
      <c r="AA94" s="5"/>
      <c r="AB94" s="7" t="str">
        <f>", '"&amp;A94&amp;"': {megami: '"&amp;B94&amp;"'"&amp;IF(C94&lt;&gt;"",", anotherID: '"&amp;C94&amp;"', replace: '"&amp;D94&amp;"'","")&amp;", name: '"&amp;SUBSTITUTE(E94,"'","\'")&amp;"', nameEn: '"&amp;SUBSTITUTE(H94,"'","\'")&amp;"', ruby: '"&amp;F94&amp;"', baseType: '"&amp;VLOOKUP(I94,マスタ!$A$1:$B$99,2,FALSE)&amp;"'" &amp; IF(J94 = "○", ", extra: true'", "")  &amp; IF(K94 &lt;&gt; "", ", extraFrom: '" &amp; K94 &amp; "'", "")  &amp; IF(L94 &lt;&gt; "", ", exchanbaleTo: '" &amp; L94 &amp; "'", "")&amp; IF(M94 = "○", ", poison: true'", "")&amp; ", types: ['"&amp;VLOOKUP(N94,マスタ!$D$1:$E$99,2,FALSE)&amp;"'"&amp;IF(O94&lt;&gt;"",", '"&amp;VLOOKUP(O94,マスタ!$D$1:$E$99,2,FALSE)&amp;"'","")&amp;"]"&amp;IF(P94&lt;&gt;"",", range: '"&amp;P94&amp;"'","")&amp;IF(R94&lt;&gt;"",", damage: '"&amp;R94&amp;"'","")&amp;IF(T94&lt;&gt;"",", capacity: '"&amp;T94&amp;"'","")&amp;IF(U94&lt;&gt;"",", cost: '"&amp;U94&amp;"'","")&amp;", text: '"&amp;SUBSTITUTE(X94,CHAR(10),"\n")&amp;"', textEn: '"&amp;SUBSTITUTE(SUBSTITUTE(Z94,CHAR(10),"\n"),"'","\'")&amp;"'"&amp;IF(V94="○",", sealable: true","")&amp;IF(W94="○",", removable: true","")&amp;"}"</f>
        <v>, '08-hagane-o-n-4': {megami: 'hagane', name: '超反発', nameEn: 'Repulsion', ruby: 'ちょうはんぱつ', baseType: 'normal', types: ['action'], text: '現在の間合が4以下ならば、相フレア→間合：1', textEn: 'If the current Distance is 4 or less:\nOpponent\'s Flare (1)→ Distance'}</v>
      </c>
    </row>
    <row r="95" spans="1:28" ht="48.75">
      <c r="A95" s="1" t="s">
        <v>771</v>
      </c>
      <c r="B95" s="1" t="s">
        <v>736</v>
      </c>
      <c r="E95" s="1" t="s">
        <v>772</v>
      </c>
      <c r="F95" s="1" t="s">
        <v>773</v>
      </c>
      <c r="G95" s="3" t="s">
        <v>774</v>
      </c>
      <c r="H95" s="4" t="s">
        <v>775</v>
      </c>
      <c r="I95" s="1" t="s">
        <v>27</v>
      </c>
      <c r="N95" s="1" t="s">
        <v>76</v>
      </c>
      <c r="Q95" s="5"/>
      <c r="S95" s="5"/>
      <c r="X95" s="6" t="s">
        <v>776</v>
      </c>
      <c r="Y95" s="38" t="s">
        <v>777</v>
      </c>
      <c r="Z95" s="11" t="s">
        <v>778</v>
      </c>
      <c r="AA95" s="5"/>
      <c r="AB95" s="7" t="str">
        <f>", '"&amp;A95&amp;"': {megami: '"&amp;B95&amp;"'"&amp;IF(C95&lt;&gt;"",", anotherID: '"&amp;C95&amp;"', replace: '"&amp;D95&amp;"'","")&amp;", name: '"&amp;SUBSTITUTE(E95,"'","\'")&amp;"', nameEn: '"&amp;SUBSTITUTE(H95,"'","\'")&amp;"', ruby: '"&amp;F95&amp;"', baseType: '"&amp;VLOOKUP(I95,マスタ!$A$1:$B$99,2,FALSE)&amp;"'" &amp; IF(J95 = "○", ", extra: true'", "")  &amp; IF(K95 &lt;&gt; "", ", extraFrom: '" &amp; K95 &amp; "'", "")  &amp; IF(L95 &lt;&gt; "", ", exchanbaleTo: '" &amp; L95 &amp; "'", "")&amp; IF(M95 = "○", ", poison: true'", "")&amp; ", types: ['"&amp;VLOOKUP(N95,マスタ!$D$1:$E$99,2,FALSE)&amp;"'"&amp;IF(O95&lt;&gt;"",", '"&amp;VLOOKUP(O95,マスタ!$D$1:$E$99,2,FALSE)&amp;"'","")&amp;"]"&amp;IF(P95&lt;&gt;"",", range: '"&amp;P95&amp;"'","")&amp;IF(R95&lt;&gt;"",", damage: '"&amp;R95&amp;"'","")&amp;IF(T95&lt;&gt;"",", capacity: '"&amp;T95&amp;"'","")&amp;IF(U95&lt;&gt;"",", cost: '"&amp;U95&amp;"'","")&amp;", text: '"&amp;SUBSTITUTE(X95,CHAR(10),"\n")&amp;"', textEn: '"&amp;SUBSTITUTE(SUBSTITUTE(Z95,CHAR(10),"\n"),"'","\'")&amp;"'"&amp;IF(V95="○",", sealable: true","")&amp;IF(W95="○",", removable: true","")&amp;"}"</f>
        <v>, '08-hagane-o-n-5': {megami: 'hagane', name: '円舞錬', nameEn: 'Waltz of Steel', ruby: 'えんぶれん', baseType: 'normal', types: ['action'], text: '遠心 \n相手のフレアが3以上ならば、相フレア→自オーラ：2', textEn: 'Centrifuge\n\nIf your opponent has 3 or more Sakura tokens on their Flare:\nOpponent\'s Flare (2)→ Your Aura'}</v>
      </c>
    </row>
    <row r="96" spans="1:28" ht="72.75">
      <c r="A96" s="1" t="s">
        <v>779</v>
      </c>
      <c r="B96" s="1" t="s">
        <v>736</v>
      </c>
      <c r="E96" s="1" t="s">
        <v>780</v>
      </c>
      <c r="F96" s="1" t="s">
        <v>781</v>
      </c>
      <c r="G96" s="3" t="s">
        <v>782</v>
      </c>
      <c r="H96" s="4" t="s">
        <v>783</v>
      </c>
      <c r="I96" s="1" t="s">
        <v>27</v>
      </c>
      <c r="N96" s="1" t="s">
        <v>76</v>
      </c>
      <c r="Q96" s="5"/>
      <c r="S96" s="5"/>
      <c r="X96" s="6" t="s">
        <v>784</v>
      </c>
      <c r="Y96" s="39" t="s">
        <v>785</v>
      </c>
      <c r="Z96" s="11" t="s">
        <v>786</v>
      </c>
      <c r="AA96" s="5"/>
      <c r="AB96" s="7" t="str">
        <f>", '"&amp;A96&amp;"': {megami: '"&amp;B96&amp;"'"&amp;IF(C96&lt;&gt;"",", anotherID: '"&amp;C96&amp;"', replace: '"&amp;D96&amp;"'","")&amp;", name: '"&amp;SUBSTITUTE(E96,"'","\'")&amp;"', nameEn: '"&amp;SUBSTITUTE(H96,"'","\'")&amp;"', ruby: '"&amp;F96&amp;"', baseType: '"&amp;VLOOKUP(I96,マスタ!$A$1:$B$99,2,FALSE)&amp;"'" &amp; IF(J96 = "○", ", extra: true'", "")  &amp; IF(K96 &lt;&gt; "", ", extraFrom: '" &amp; K96 &amp; "'", "")  &amp; IF(L96 &lt;&gt; "", ", exchanbaleTo: '" &amp; L96 &amp; "'", "")&amp; IF(M96 = "○", ", poison: true'", "")&amp; ", types: ['"&amp;VLOOKUP(N96,マスタ!$D$1:$E$99,2,FALSE)&amp;"'"&amp;IF(O96&lt;&gt;"",", '"&amp;VLOOKUP(O96,マスタ!$D$1:$E$99,2,FALSE)&amp;"'","")&amp;"]"&amp;IF(P96&lt;&gt;"",", range: '"&amp;P96&amp;"'","")&amp;IF(R96&lt;&gt;"",", damage: '"&amp;R96&amp;"'","")&amp;IF(T96&lt;&gt;"",", capacity: '"&amp;T96&amp;"'","")&amp;IF(U96&lt;&gt;"",", cost: '"&amp;U96&amp;"'","")&amp;", text: '"&amp;SUBSTITUTE(X96,CHAR(10),"\n")&amp;"', textEn: '"&amp;SUBSTITUTE(SUBSTITUTE(Z96,CHAR(10),"\n"),"'","\'")&amp;"'"&amp;IF(V96="○",", sealable: true","")&amp;IF(W96="○",", removable: true","")&amp;"}"</f>
        <v>, '08-hagane-o-n-6': {megami: 'hagane', name: '鐘鳴らし', nameEn: 'Sound the Bell', ruby: 'かねならし', baseType: 'normal', types: ['action'], text: '遠心 \n以下から１つを選ぶ。\n・このターンにあなたが次に行う《攻撃》は対応不可を得る。\n・このターンにあなたが次に行う《攻撃》はオーラへのダメージが3以上ならば+0/+1、そうでないならば+2/+0となる。', textEn: 'Centrifuge\n\nChoose one:\n・Your next attack this turn gains No Reactions.\n・Your next attack this turn gains +0/+1 if it has 3 or more Damage to Aura. Otherwise, it gains +2/+0.'}</v>
      </c>
    </row>
    <row r="97" spans="1:28" ht="51">
      <c r="A97" s="1" t="s">
        <v>787</v>
      </c>
      <c r="B97" s="1" t="s">
        <v>736</v>
      </c>
      <c r="E97" s="1" t="s">
        <v>788</v>
      </c>
      <c r="F97" s="1" t="s">
        <v>789</v>
      </c>
      <c r="G97" s="3" t="s">
        <v>790</v>
      </c>
      <c r="H97" s="4" t="s">
        <v>791</v>
      </c>
      <c r="I97" s="1" t="s">
        <v>27</v>
      </c>
      <c r="N97" s="1" t="s">
        <v>85</v>
      </c>
      <c r="Q97" s="5"/>
      <c r="S97" s="5"/>
      <c r="T97" s="1" t="s">
        <v>104</v>
      </c>
      <c r="X97" s="6" t="s">
        <v>792</v>
      </c>
      <c r="Y97" s="14" t="s">
        <v>793</v>
      </c>
      <c r="Z97" s="31" t="s">
        <v>794</v>
      </c>
      <c r="AA97" s="5"/>
      <c r="AB97" s="7" t="str">
        <f>", '"&amp;A97&amp;"': {megami: '"&amp;B97&amp;"'"&amp;IF(C97&lt;&gt;"",", anotherID: '"&amp;C97&amp;"', replace: '"&amp;D97&amp;"'","")&amp;", name: '"&amp;SUBSTITUTE(E97,"'","\'")&amp;"', nameEn: '"&amp;SUBSTITUTE(H97,"'","\'")&amp;"', ruby: '"&amp;F97&amp;"', baseType: '"&amp;VLOOKUP(I97,マスタ!$A$1:$B$99,2,FALSE)&amp;"'" &amp; IF(J97 = "○", ", extra: true'", "")  &amp; IF(K97 &lt;&gt; "", ", extraFrom: '" &amp; K97 &amp; "'", "")  &amp; IF(L97 &lt;&gt; "", ", exchanbaleTo: '" &amp; L97 &amp; "'", "")&amp; IF(M97 = "○", ", poison: true'", "")&amp; ", types: ['"&amp;VLOOKUP(N97,マスタ!$D$1:$E$99,2,FALSE)&amp;"'"&amp;IF(O97&lt;&gt;"",", '"&amp;VLOOKUP(O97,マスタ!$D$1:$E$99,2,FALSE)&amp;"'","")&amp;"]"&amp;IF(P97&lt;&gt;"",", range: '"&amp;P97&amp;"'","")&amp;IF(R97&lt;&gt;"",", damage: '"&amp;R97&amp;"'","")&amp;IF(T97&lt;&gt;"",", capacity: '"&amp;T97&amp;"'","")&amp;IF(U97&lt;&gt;"",", cost: '"&amp;U97&amp;"'","")&amp;", text: '"&amp;SUBSTITUTE(X97,CHAR(10),"\n")&amp;"', textEn: '"&amp;SUBSTITUTE(SUBSTITUTE(Z97,CHAR(10),"\n"),"'","\'")&amp;"'"&amp;IF(V97="○",", sealable: true","")&amp;IF(W97="○",", removable: true","")&amp;"}"</f>
        <v>, '08-hagane-o-n-7': {megami: 'hagane', name: '引力場', nameEn: 'Gravity Well', ruby: 'いんりょくば', baseType: 'normal', types: ['enhance'], capacity: '4', text: '【展開時】間合→ダスト：1 \n【展開中】達人の間合は1小さくなる。', textEn: 'Initialize:\nDistance (1)→ Shadow\n\nOngoing: Decrease the size of the Mastery Zone by 1.'}</v>
      </c>
    </row>
    <row r="98" spans="1:28" ht="60.75">
      <c r="A98" s="1" t="s">
        <v>795</v>
      </c>
      <c r="B98" s="1" t="s">
        <v>736</v>
      </c>
      <c r="E98" s="1" t="s">
        <v>796</v>
      </c>
      <c r="F98" s="1" t="s">
        <v>797</v>
      </c>
      <c r="G98" s="3" t="s">
        <v>798</v>
      </c>
      <c r="H98" s="4" t="s">
        <v>799</v>
      </c>
      <c r="I98" s="1" t="s">
        <v>112</v>
      </c>
      <c r="N98" s="1" t="s">
        <v>28</v>
      </c>
      <c r="P98" s="1" t="s">
        <v>120</v>
      </c>
      <c r="Q98" s="5"/>
      <c r="R98" s="1" t="s">
        <v>800</v>
      </c>
      <c r="S98" s="5"/>
      <c r="U98" s="1" t="s">
        <v>131</v>
      </c>
      <c r="X98" s="6" t="s">
        <v>801</v>
      </c>
      <c r="Y98" s="14" t="s">
        <v>802</v>
      </c>
      <c r="Z98" s="10" t="s">
        <v>803</v>
      </c>
      <c r="AA98" s="5"/>
      <c r="AB98" s="7" t="str">
        <f>", '"&amp;A98&amp;"': {megami: '"&amp;B98&amp;"'"&amp;IF(C98&lt;&gt;"",", anotherID: '"&amp;C98&amp;"', replace: '"&amp;D98&amp;"'","")&amp;", name: '"&amp;SUBSTITUTE(E98,"'","\'")&amp;"', nameEn: '"&amp;SUBSTITUTE(H98,"'","\'")&amp;"', ruby: '"&amp;F98&amp;"', baseType: '"&amp;VLOOKUP(I98,マスタ!$A$1:$B$99,2,FALSE)&amp;"'" &amp; IF(J98 = "○", ", extra: true'", "")  &amp; IF(K98 &lt;&gt; "", ", extraFrom: '" &amp; K98 &amp; "'", "")  &amp; IF(L98 &lt;&gt; "", ", exchanbaleTo: '" &amp; L98 &amp; "'", "")&amp; IF(M98 = "○", ", poison: true'", "")&amp; ", types: ['"&amp;VLOOKUP(N98,マスタ!$D$1:$E$99,2,FALSE)&amp;"'"&amp;IF(O98&lt;&gt;"",", '"&amp;VLOOKUP(O98,マスタ!$D$1:$E$99,2,FALSE)&amp;"'","")&amp;"]"&amp;IF(P98&lt;&gt;"",", range: '"&amp;P98&amp;"'","")&amp;IF(R98&lt;&gt;"",", damage: '"&amp;R98&amp;"'","")&amp;IF(T98&lt;&gt;"",", capacity: '"&amp;T98&amp;"'","")&amp;IF(U98&lt;&gt;"",", cost: '"&amp;U98&amp;"'","")&amp;", text: '"&amp;SUBSTITUTE(X98,CHAR(10),"\n")&amp;"', textEn: '"&amp;SUBSTITUTE(SUBSTITUTE(Z98,CHAR(10),"\n"),"'","\'")&amp;"'"&amp;IF(V98="○",", sealable: true","")&amp;IF(W98="○",", removable: true","")&amp;"}"</f>
        <v>, '08-hagane-o-s-1': {megami: 'hagane', name: '大天空クラッシュ', nameEn: 'Grand Firmament Crash', ruby: 'だいてんくうクラッシュ', baseType: 'special', types: ['attack'], range: '0-10', damage: 'X/Y', cost: '5', text: '超克 \n【常時】Xは現在の間合がターン開始時の間合からどれだけ変化しているかに等しい。YはXの半分(切り上げ)に等しい。', textEn: 'Overwhelm\n\nForced: X is the difference between the current Distance and the Distance at the beginning of this turn. Y is half of X, rounded up.'}</v>
      </c>
    </row>
    <row r="99" spans="1:28" ht="13.5">
      <c r="A99" s="1" t="s">
        <v>804</v>
      </c>
      <c r="B99" s="1" t="s">
        <v>736</v>
      </c>
      <c r="E99" s="1" t="s">
        <v>805</v>
      </c>
      <c r="F99" s="1" t="s">
        <v>806</v>
      </c>
      <c r="G99" s="3" t="s">
        <v>807</v>
      </c>
      <c r="H99" s="4" t="s">
        <v>808</v>
      </c>
      <c r="I99" s="1" t="s">
        <v>112</v>
      </c>
      <c r="N99" s="1" t="s">
        <v>76</v>
      </c>
      <c r="Q99" s="5"/>
      <c r="S99" s="5"/>
      <c r="U99" s="1" t="s">
        <v>36</v>
      </c>
      <c r="X99" s="6" t="s">
        <v>809</v>
      </c>
      <c r="Y99" s="3" t="s">
        <v>810</v>
      </c>
      <c r="Z99" s="4" t="s">
        <v>811</v>
      </c>
      <c r="AA99" s="5"/>
      <c r="AB99" s="7" t="str">
        <f>", '"&amp;A99&amp;"': {megami: '"&amp;B99&amp;"'"&amp;IF(C99&lt;&gt;"",", anotherID: '"&amp;C99&amp;"', replace: '"&amp;D99&amp;"'","")&amp;", name: '"&amp;SUBSTITUTE(E99,"'","\'")&amp;"', nameEn: '"&amp;SUBSTITUTE(H99,"'","\'")&amp;"', ruby: '"&amp;F99&amp;"', baseType: '"&amp;VLOOKUP(I99,マスタ!$A$1:$B$99,2,FALSE)&amp;"'" &amp; IF(J99 = "○", ", extra: true'", "")  &amp; IF(K99 &lt;&gt; "", ", extraFrom: '" &amp; K99 &amp; "'", "")  &amp; IF(L99 &lt;&gt; "", ", exchanbaleTo: '" &amp; L99 &amp; "'", "")&amp; IF(M99 = "○", ", poison: true'", "")&amp; ", types: ['"&amp;VLOOKUP(N99,マスタ!$D$1:$E$99,2,FALSE)&amp;"'"&amp;IF(O99&lt;&gt;"",", '"&amp;VLOOKUP(O99,マスタ!$D$1:$E$99,2,FALSE)&amp;"'","")&amp;"]"&amp;IF(P99&lt;&gt;"",", range: '"&amp;P99&amp;"'","")&amp;IF(R99&lt;&gt;"",", damage: '"&amp;R99&amp;"'","")&amp;IF(T99&lt;&gt;"",", capacity: '"&amp;T99&amp;"'","")&amp;IF(U99&lt;&gt;"",", cost: '"&amp;U99&amp;"'","")&amp;", text: '"&amp;SUBSTITUTE(X99,CHAR(10),"\n")&amp;"', textEn: '"&amp;SUBSTITUTE(SUBSTITUTE(Z99,CHAR(10),"\n"),"'","\'")&amp;"'"&amp;IF(V99="○",", sealable: true","")&amp;IF(W99="○",", removable: true","")&amp;"}"</f>
        <v>, '08-hagane-o-s-2': {megami: 'hagane', name: '大破鐘メガロベル', nameEn: 'Grand Bourdon Peal', ruby: 'だいはがねメガロベル', baseType: 'special', types: ['action'], cost: '2', text: 'あなたの他の切札が全て使用済ならば、ダスト→自ライフ：2', textEn: 'If all your other Special cards are Devoted:\nShadow (2)→ Your Life'}</v>
      </c>
    </row>
    <row r="100" spans="1:28" ht="54">
      <c r="A100" s="1" t="s">
        <v>812</v>
      </c>
      <c r="B100" s="1" t="s">
        <v>736</v>
      </c>
      <c r="E100" s="1" t="s">
        <v>813</v>
      </c>
      <c r="F100" s="1" t="s">
        <v>814</v>
      </c>
      <c r="G100" s="3" t="s">
        <v>815</v>
      </c>
      <c r="H100" s="4" t="s">
        <v>816</v>
      </c>
      <c r="I100" s="1" t="s">
        <v>112</v>
      </c>
      <c r="N100" s="1" t="s">
        <v>76</v>
      </c>
      <c r="Q100" s="5"/>
      <c r="S100" s="5"/>
      <c r="U100" s="1" t="s">
        <v>131</v>
      </c>
      <c r="X100" s="6" t="s">
        <v>817</v>
      </c>
      <c r="Y100" s="14" t="s">
        <v>818</v>
      </c>
      <c r="Z100" s="4" t="s">
        <v>819</v>
      </c>
      <c r="AA100" s="5"/>
      <c r="AB100" s="7" t="str">
        <f>", '"&amp;A100&amp;"': {megami: '"&amp;B100&amp;"'"&amp;IF(C100&lt;&gt;"",", anotherID: '"&amp;C100&amp;"', replace: '"&amp;D100&amp;"'","")&amp;", name: '"&amp;SUBSTITUTE(E100,"'","\'")&amp;"', nameEn: '"&amp;SUBSTITUTE(H100,"'","\'")&amp;"', ruby: '"&amp;F100&amp;"', baseType: '"&amp;VLOOKUP(I100,マスタ!$A$1:$B$99,2,FALSE)&amp;"'" &amp; IF(J100 = "○", ", extra: true'", "")  &amp; IF(K100 &lt;&gt; "", ", extraFrom: '" &amp; K100 &amp; "'", "")  &amp; IF(L100 &lt;&gt; "", ", exchanbaleTo: '" &amp; L100 &amp; "'", "")&amp; IF(M100 = "○", ", poison: true'", "")&amp; ", types: ['"&amp;VLOOKUP(N100,マスタ!$D$1:$E$99,2,FALSE)&amp;"'"&amp;IF(O100&lt;&gt;"",", '"&amp;VLOOKUP(O100,マスタ!$D$1:$E$99,2,FALSE)&amp;"'","")&amp;"]"&amp;IF(P100&lt;&gt;"",", range: '"&amp;P100&amp;"'","")&amp;IF(R100&lt;&gt;"",", damage: '"&amp;R100&amp;"'","")&amp;IF(T100&lt;&gt;"",", capacity: '"&amp;T100&amp;"'","")&amp;IF(U100&lt;&gt;"",", cost: '"&amp;U100&amp;"'","")&amp;", text: '"&amp;SUBSTITUTE(X100,CHAR(10),"\n")&amp;"', textEn: '"&amp;SUBSTITUTE(SUBSTITUTE(Z100,CHAR(10),"\n"),"'","\'")&amp;"'"&amp;IF(V100="○",", sealable: true","")&amp;IF(W100="○",", removable: true","")&amp;"}"</f>
        <v>, '08-hagane-o-s-3': {megami: 'hagane', name: '大重力アトラクト', nameEn: 'Grand Gravity Attract', ruby: 'だいじゅうりょくアトラクト', baseType: 'special', types: ['action'], cost: '5', text: '間合→自フレア：3 \n----\n【再起】このターンにあなたが遠心を持つカードを使用しており、このカードを使用していない。', textEn: 'Distance (3)→ Your Flare\n\nResurgence: You played a card with Centrifuge this turn.'}</v>
      </c>
    </row>
    <row r="101" spans="1:28" ht="48.75">
      <c r="A101" s="1" t="s">
        <v>820</v>
      </c>
      <c r="B101" s="1" t="s">
        <v>736</v>
      </c>
      <c r="E101" s="1" t="s">
        <v>821</v>
      </c>
      <c r="F101" s="1" t="s">
        <v>822</v>
      </c>
      <c r="G101" s="3" t="s">
        <v>823</v>
      </c>
      <c r="H101" s="4" t="s">
        <v>824</v>
      </c>
      <c r="I101" s="1" t="s">
        <v>112</v>
      </c>
      <c r="N101" s="1" t="s">
        <v>76</v>
      </c>
      <c r="Q101" s="5"/>
      <c r="S101" s="5"/>
      <c r="U101" s="1" t="s">
        <v>104</v>
      </c>
      <c r="X101" s="6" t="s">
        <v>825</v>
      </c>
      <c r="Y101" s="39" t="s">
        <v>826</v>
      </c>
      <c r="Z101" s="11" t="s">
        <v>827</v>
      </c>
      <c r="AA101" s="5"/>
      <c r="AB101" s="7" t="str">
        <f>", '"&amp;A101&amp;"': {megami: '"&amp;B101&amp;"'"&amp;IF(C101&lt;&gt;"",", anotherID: '"&amp;C101&amp;"', replace: '"&amp;D101&amp;"'","")&amp;", name: '"&amp;SUBSTITUTE(E101,"'","\'")&amp;"', nameEn: '"&amp;SUBSTITUTE(H101,"'","\'")&amp;"', ruby: '"&amp;F101&amp;"', baseType: '"&amp;VLOOKUP(I101,マスタ!$A$1:$B$99,2,FALSE)&amp;"'" &amp; IF(J101 = "○", ", extra: true'", "")  &amp; IF(K101 &lt;&gt; "", ", extraFrom: '" &amp; K101 &amp; "'", "")  &amp; IF(L101 &lt;&gt; "", ", exchanbaleTo: '" &amp; L101 &amp; "'", "")&amp; IF(M101 = "○", ", poison: true'", "")&amp; ", types: ['"&amp;VLOOKUP(N101,マスタ!$D$1:$E$99,2,FALSE)&amp;"'"&amp;IF(O101&lt;&gt;"",", '"&amp;VLOOKUP(O101,マスタ!$D$1:$E$99,2,FALSE)&amp;"'","")&amp;"]"&amp;IF(P101&lt;&gt;"",", range: '"&amp;P101&amp;"'","")&amp;IF(R101&lt;&gt;"",", damage: '"&amp;R101&amp;"'","")&amp;IF(T101&lt;&gt;"",", capacity: '"&amp;T101&amp;"'","")&amp;IF(U101&lt;&gt;"",", cost: '"&amp;U101&amp;"'","")&amp;", text: '"&amp;SUBSTITUTE(X101,CHAR(10),"\n")&amp;"', textEn: '"&amp;SUBSTITUTE(SUBSTITUTE(Z101,CHAR(10),"\n"),"'","\'")&amp;"'"&amp;IF(V101="○",", sealable: true","")&amp;IF(W101="○",", removable: true","")&amp;"}"</f>
        <v>, '08-hagane-o-s-4': {megami: 'hagane', name: '大山脈リスペクト', nameEn: 'Grand Sierra Respect', ruby: 'だいさんみゃくリスペクト', baseType: 'special', types: ['action'], cost: '4', text: '遠心 \nあなたの捨て札にある異なる《全力》でないカードを2枚まで選び、任意の順番で使用する。', textEn: 'Centrifuge\n\nChoose up to two non-Throughout cards in your played pile. Play the chosen cards in any order.'}</v>
      </c>
    </row>
    <row r="102" spans="1:28" ht="13.5">
      <c r="A102" s="1" t="s">
        <v>828</v>
      </c>
      <c r="B102" s="1" t="s">
        <v>829</v>
      </c>
      <c r="E102" s="1" t="s">
        <v>830</v>
      </c>
      <c r="F102" s="1" t="s">
        <v>831</v>
      </c>
      <c r="G102" s="3" t="s">
        <v>832</v>
      </c>
      <c r="H102" s="4" t="s">
        <v>833</v>
      </c>
      <c r="I102" s="1" t="s">
        <v>27</v>
      </c>
      <c r="N102" s="1" t="s">
        <v>28</v>
      </c>
      <c r="P102" s="1" t="s">
        <v>158</v>
      </c>
      <c r="Q102" s="5"/>
      <c r="R102" s="1" t="s">
        <v>47</v>
      </c>
      <c r="S102" s="5"/>
      <c r="Y102" s="32"/>
      <c r="Z102" s="9"/>
      <c r="AA102" s="5"/>
      <c r="AB102" s="7" t="str">
        <f>", '"&amp;A102&amp;"': {megami: '"&amp;B102&amp;"'"&amp;IF(C102&lt;&gt;"",", anotherID: '"&amp;C102&amp;"', replace: '"&amp;D102&amp;"'","")&amp;", name: '"&amp;SUBSTITUTE(E102,"'","\'")&amp;"', nameEn: '"&amp;SUBSTITUTE(H102,"'","\'")&amp;"', ruby: '"&amp;F102&amp;"', baseType: '"&amp;VLOOKUP(I102,マスタ!$A$1:$B$99,2,FALSE)&amp;"'" &amp; IF(J102 = "○", ", extra: true'", "")  &amp; IF(K102 &lt;&gt; "", ", extraFrom: '" &amp; K102 &amp; "'", "")  &amp; IF(L102 &lt;&gt; "", ", exchanbaleTo: '" &amp; L102 &amp; "'", "")&amp; IF(M102 = "○", ", poison: true'", "")&amp; ", types: ['"&amp;VLOOKUP(N102,マスタ!$D$1:$E$99,2,FALSE)&amp;"'"&amp;IF(O102&lt;&gt;"",", '"&amp;VLOOKUP(O102,マスタ!$D$1:$E$99,2,FALSE)&amp;"'","")&amp;"]"&amp;IF(P102&lt;&gt;"",", range: '"&amp;P102&amp;"'","")&amp;IF(R102&lt;&gt;"",", damage: '"&amp;R102&amp;"'","")&amp;IF(T102&lt;&gt;"",", capacity: '"&amp;T102&amp;"'","")&amp;IF(U102&lt;&gt;"",", cost: '"&amp;U102&amp;"'","")&amp;", text: '"&amp;SUBSTITUTE(X102,CHAR(10),"\n")&amp;"', textEn: '"&amp;SUBSTITUTE(SUBSTITUTE(Z102,CHAR(10),"\n"),"'","\'")&amp;"'"&amp;IF(V102="○",", sealable: true","")&amp;IF(W102="○",", removable: true","")&amp;"}"</f>
        <v>, '09-chikage-o-n-1': {megami: 'chikage', name: '飛苦無', nameEn: 'Kunai Throw', ruby: 'とびくない', baseType: 'normal', types: ['attack'], range: '4-5', damage: '2/2', text: '', textEn: ''}</v>
      </c>
    </row>
    <row r="103" spans="1:28" ht="13.5">
      <c r="A103" s="1" t="s">
        <v>834</v>
      </c>
      <c r="B103" s="1" t="s">
        <v>829</v>
      </c>
      <c r="E103" s="1" t="s">
        <v>835</v>
      </c>
      <c r="F103" s="1" t="s">
        <v>836</v>
      </c>
      <c r="G103" s="3" t="s">
        <v>837</v>
      </c>
      <c r="H103" s="4" t="s">
        <v>838</v>
      </c>
      <c r="I103" s="1" t="s">
        <v>27</v>
      </c>
      <c r="N103" s="1" t="s">
        <v>28</v>
      </c>
      <c r="P103" s="1" t="s">
        <v>104</v>
      </c>
      <c r="Q103" s="5"/>
      <c r="R103" s="1" t="s">
        <v>172</v>
      </c>
      <c r="S103" s="5"/>
      <c r="X103" s="1" t="s">
        <v>839</v>
      </c>
      <c r="Y103" s="3" t="s">
        <v>840</v>
      </c>
      <c r="Z103" s="4" t="s">
        <v>841</v>
      </c>
      <c r="AA103" s="5"/>
      <c r="AB103" s="7" t="str">
        <f>", '"&amp;A103&amp;"': {megami: '"&amp;B103&amp;"'"&amp;IF(C103&lt;&gt;"",", anotherID: '"&amp;C103&amp;"', replace: '"&amp;D103&amp;"'","")&amp;", name: '"&amp;SUBSTITUTE(E103,"'","\'")&amp;"', nameEn: '"&amp;SUBSTITUTE(H103,"'","\'")&amp;"', ruby: '"&amp;F103&amp;"', baseType: '"&amp;VLOOKUP(I103,マスタ!$A$1:$B$99,2,FALSE)&amp;"'" &amp; IF(J103 = "○", ", extra: true'", "")  &amp; IF(K103 &lt;&gt; "", ", extraFrom: '" &amp; K103 &amp; "'", "")  &amp; IF(L103 &lt;&gt; "", ", exchanbaleTo: '" &amp; L103 &amp; "'", "")&amp; IF(M103 = "○", ", poison: true'", "")&amp; ", types: ['"&amp;VLOOKUP(N103,マスタ!$D$1:$E$99,2,FALSE)&amp;"'"&amp;IF(O103&lt;&gt;"",", '"&amp;VLOOKUP(O103,マスタ!$D$1:$E$99,2,FALSE)&amp;"'","")&amp;"]"&amp;IF(P103&lt;&gt;"",", range: '"&amp;P103&amp;"'","")&amp;IF(R103&lt;&gt;"",", damage: '"&amp;R103&amp;"'","")&amp;IF(T103&lt;&gt;"",", capacity: '"&amp;T103&amp;"'","")&amp;IF(U103&lt;&gt;"",", cost: '"&amp;U103&amp;"'","")&amp;", text: '"&amp;SUBSTITUTE(X103,CHAR(10),"\n")&amp;"', textEn: '"&amp;SUBSTITUTE(SUBSTITUTE(Z103,CHAR(10),"\n"),"'","\'")&amp;"'"&amp;IF(V103="○",", sealable: true","")&amp;IF(W103="○",", removable: true","")&amp;"}"</f>
        <v>, '09-chikage-o-n-2': {megami: 'chikage', name: '毒針', nameEn: 'Poison Needle', ruby: 'どくばり', baseType: 'normal', types: ['attack'], range: '4', damage: '1/1', text: '【攻撃後】毒袋から「麻痺毒」「幻覚毒」「弛緩毒」のいずれか1枚を選び、そのカードを相手の山札の一番上に置く。', textEn: 'After Attack: Choose a "Numbing Agent", "Hallucinogen", or "Muscle Relaxant" in your pouch. Put it on top of your opponent\'s deck.'}</v>
      </c>
    </row>
    <row r="104" spans="1:28" ht="27">
      <c r="A104" s="1" t="s">
        <v>842</v>
      </c>
      <c r="B104" s="1" t="s">
        <v>829</v>
      </c>
      <c r="E104" s="1" t="s">
        <v>843</v>
      </c>
      <c r="F104" s="1" t="s">
        <v>844</v>
      </c>
      <c r="G104" s="3" t="s">
        <v>845</v>
      </c>
      <c r="H104" s="4" t="s">
        <v>846</v>
      </c>
      <c r="I104" s="1" t="s">
        <v>27</v>
      </c>
      <c r="N104" s="1" t="s">
        <v>28</v>
      </c>
      <c r="O104" s="1" t="s">
        <v>94</v>
      </c>
      <c r="P104" s="1" t="s">
        <v>281</v>
      </c>
      <c r="Q104" s="5"/>
      <c r="R104" s="1" t="s">
        <v>659</v>
      </c>
      <c r="S104" s="5"/>
      <c r="X104" s="6" t="s">
        <v>847</v>
      </c>
      <c r="Y104" s="14" t="s">
        <v>848</v>
      </c>
      <c r="Z104" s="8" t="s">
        <v>849</v>
      </c>
      <c r="AA104" s="5"/>
      <c r="AB104" s="7" t="str">
        <f>", '"&amp;A104&amp;"': {megami: '"&amp;B104&amp;"'"&amp;IF(C104&lt;&gt;"",", anotherID: '"&amp;C104&amp;"', replace: '"&amp;D104&amp;"'","")&amp;", name: '"&amp;SUBSTITUTE(E104,"'","\'")&amp;"', nameEn: '"&amp;SUBSTITUTE(H104,"'","\'")&amp;"', ruby: '"&amp;F104&amp;"', baseType: '"&amp;VLOOKUP(I104,マスタ!$A$1:$B$99,2,FALSE)&amp;"'" &amp; IF(J104 = "○", ", extra: true'", "")  &amp; IF(K104 &lt;&gt; "", ", extraFrom: '" &amp; K104 &amp; "'", "")  &amp; IF(L104 &lt;&gt; "", ", exchanbaleTo: '" &amp; L104 &amp; "'", "")&amp; IF(M104 = "○", ", poison: true'", "")&amp; ", types: ['"&amp;VLOOKUP(N104,マスタ!$D$1:$E$99,2,FALSE)&amp;"'"&amp;IF(O104&lt;&gt;"",", '"&amp;VLOOKUP(O104,マスタ!$D$1:$E$99,2,FALSE)&amp;"'","")&amp;"]"&amp;IF(P104&lt;&gt;"",", range: '"&amp;P104&amp;"'","")&amp;IF(R104&lt;&gt;"",", damage: '"&amp;R104&amp;"'","")&amp;IF(T104&lt;&gt;"",", capacity: '"&amp;T104&amp;"'","")&amp;IF(U104&lt;&gt;"",", cost: '"&amp;U104&amp;"'","")&amp;", text: '"&amp;SUBSTITUTE(X104,CHAR(10),"\n")&amp;"', textEn: '"&amp;SUBSTITUTE(SUBSTITUTE(Z104,CHAR(10),"\n"),"'","\'")&amp;"'"&amp;IF(V104="○",", sealable: true","")&amp;IF(W104="○",", removable: true","")&amp;"}"</f>
        <v>, '09-chikage-o-n-3': {megami: 'chikage', name: '遁術', nameEn: 'Concealment', ruby: 'とんじゅつ', baseType: 'normal', types: ['attack', 'reaction'], range: '1-3', damage: '1/-', text: '【攻撃後】自オーラ→間合：2 \n【攻撃後】このターン中、全てのプレイヤーは基本動作《前進》を行えない。', textEn: 'After Attack:\nYour Aura (2)→ Distance\n\nAfter Attack: Neither player can perform the Forward Movement basic action for the rest of the turn.'}</v>
      </c>
    </row>
    <row r="105" spans="1:28" ht="13.5">
      <c r="A105" s="1" t="s">
        <v>850</v>
      </c>
      <c r="B105" s="1" t="s">
        <v>829</v>
      </c>
      <c r="E105" s="1" t="s">
        <v>851</v>
      </c>
      <c r="F105" s="1" t="s">
        <v>852</v>
      </c>
      <c r="G105" s="3" t="s">
        <v>853</v>
      </c>
      <c r="H105" s="4" t="s">
        <v>854</v>
      </c>
      <c r="I105" s="1" t="s">
        <v>27</v>
      </c>
      <c r="N105" s="1" t="s">
        <v>28</v>
      </c>
      <c r="O105" s="1" t="s">
        <v>65</v>
      </c>
      <c r="P105" s="1" t="s">
        <v>759</v>
      </c>
      <c r="Q105" s="5"/>
      <c r="R105" s="1" t="s">
        <v>855</v>
      </c>
      <c r="S105" s="5"/>
      <c r="X105" s="1" t="s">
        <v>856</v>
      </c>
      <c r="Y105" s="3" t="s">
        <v>857</v>
      </c>
      <c r="Z105" s="4" t="s">
        <v>858</v>
      </c>
      <c r="AA105" s="5"/>
      <c r="AB105" s="7" t="str">
        <f>", '"&amp;A105&amp;"': {megami: '"&amp;B105&amp;"'"&amp;IF(C105&lt;&gt;"",", anotherID: '"&amp;C105&amp;"', replace: '"&amp;D105&amp;"'","")&amp;", name: '"&amp;SUBSTITUTE(E105,"'","\'")&amp;"', nameEn: '"&amp;SUBSTITUTE(H105,"'","\'")&amp;"', ruby: '"&amp;F105&amp;"', baseType: '"&amp;VLOOKUP(I105,マスタ!$A$1:$B$99,2,FALSE)&amp;"'" &amp; IF(J105 = "○", ", extra: true'", "")  &amp; IF(K105 &lt;&gt; "", ", extraFrom: '" &amp; K105 &amp; "'", "")  &amp; IF(L105 &lt;&gt; "", ", exchanbaleTo: '" &amp; L105 &amp; "'", "")&amp; IF(M105 = "○", ", poison: true'", "")&amp; ", types: ['"&amp;VLOOKUP(N105,マスタ!$D$1:$E$99,2,FALSE)&amp;"'"&amp;IF(O105&lt;&gt;"",", '"&amp;VLOOKUP(O105,マスタ!$D$1:$E$99,2,FALSE)&amp;"'","")&amp;"]"&amp;IF(P105&lt;&gt;"",", range: '"&amp;P105&amp;"'","")&amp;IF(R105&lt;&gt;"",", damage: '"&amp;R105&amp;"'","")&amp;IF(T105&lt;&gt;"",", capacity: '"&amp;T105&amp;"'","")&amp;IF(U105&lt;&gt;"",", cost: '"&amp;U105&amp;"'","")&amp;", text: '"&amp;SUBSTITUTE(X105,CHAR(10),"\n")&amp;"', textEn: '"&amp;SUBSTITUTE(SUBSTITUTE(Z105,CHAR(10),"\n"),"'","\'")&amp;"'"&amp;IF(V105="○",", sealable: true","")&amp;IF(W105="○",", removable: true","")&amp;"}"</f>
        <v>, '09-chikage-o-n-4': {megami: 'chikage', name: '首切り', nameEn: 'Behead', ruby: 'くびきり', baseType: 'normal', types: ['attack', 'fullpower'], range: '0-3', damage: '2/3', text: '【攻撃後】相手の手札が2枚以上あるならば、相手は手札を1枚捨て札にする。', textEn: 'After Attack: If your opponent has 2 or more cards in their hand, they must put one of them into their played pile.'}</v>
      </c>
    </row>
    <row r="106" spans="1:28" ht="13.5">
      <c r="A106" s="1" t="s">
        <v>859</v>
      </c>
      <c r="B106" s="1" t="s">
        <v>829</v>
      </c>
      <c r="E106" s="1" t="s">
        <v>860</v>
      </c>
      <c r="F106" s="1" t="s">
        <v>861</v>
      </c>
      <c r="G106" s="3" t="s">
        <v>862</v>
      </c>
      <c r="H106" s="4" t="s">
        <v>863</v>
      </c>
      <c r="I106" s="1" t="s">
        <v>27</v>
      </c>
      <c r="N106" s="1" t="s">
        <v>76</v>
      </c>
      <c r="Q106" s="5"/>
      <c r="S106" s="5"/>
      <c r="X106" s="1" t="s">
        <v>864</v>
      </c>
      <c r="Y106" s="40" t="s">
        <v>865</v>
      </c>
      <c r="Z106" s="4" t="s">
        <v>866</v>
      </c>
      <c r="AA106" s="5"/>
      <c r="AB106" s="7" t="str">
        <f>", '"&amp;A106&amp;"': {megami: '"&amp;B106&amp;"'"&amp;IF(C106&lt;&gt;"",", anotherID: '"&amp;C106&amp;"', replace: '"&amp;D106&amp;"'","")&amp;", name: '"&amp;SUBSTITUTE(E106,"'","\'")&amp;"', nameEn: '"&amp;SUBSTITUTE(H106,"'","\'")&amp;"', ruby: '"&amp;F106&amp;"', baseType: '"&amp;VLOOKUP(I106,マスタ!$A$1:$B$99,2,FALSE)&amp;"'" &amp; IF(J106 = "○", ", extra: true'", "")  &amp; IF(K106 &lt;&gt; "", ", extraFrom: '" &amp; K106 &amp; "'", "")  &amp; IF(L106 &lt;&gt; "", ", exchanbaleTo: '" &amp; L106 &amp; "'", "")&amp; IF(M106 = "○", ", poison: true'", "")&amp; ", types: ['"&amp;VLOOKUP(N106,マスタ!$D$1:$E$99,2,FALSE)&amp;"'"&amp;IF(O106&lt;&gt;"",", '"&amp;VLOOKUP(O106,マスタ!$D$1:$E$99,2,FALSE)&amp;"'","")&amp;"]"&amp;IF(P106&lt;&gt;"",", range: '"&amp;P106&amp;"'","")&amp;IF(R106&lt;&gt;"",", damage: '"&amp;R106&amp;"'","")&amp;IF(T106&lt;&gt;"",", capacity: '"&amp;T106&amp;"'","")&amp;IF(U106&lt;&gt;"",", cost: '"&amp;U106&amp;"'","")&amp;", text: '"&amp;SUBSTITUTE(X106,CHAR(10),"\n")&amp;"', textEn: '"&amp;SUBSTITUTE(SUBSTITUTE(Z106,CHAR(10),"\n"),"'","\'")&amp;"'"&amp;IF(V106="○",", sealable: true","")&amp;IF(W106="○",", removable: true","")&amp;"}"</f>
        <v>, '09-chikage-o-n-5': {megami: 'chikage', name: '毒霧', nameEn: 'Miasma', ruby: 'どくぎり', baseType: 'normal', types: ['action'], text: '毒袋から「麻痺毒」「幻覚毒」「弛緩毒」のいずれか1枚を選び、そのカードを相手の手札に加える。', textEn: 'Choose a "Numbing Agent", "Hallucinogen", or "Muscle Relaxant" in your pouch. Put it into your opponent\'s hand.'}</v>
      </c>
    </row>
    <row r="107" spans="1:28" ht="36">
      <c r="A107" s="1" t="s">
        <v>867</v>
      </c>
      <c r="B107" s="1" t="s">
        <v>829</v>
      </c>
      <c r="E107" s="1" t="s">
        <v>868</v>
      </c>
      <c r="F107" s="1" t="s">
        <v>869</v>
      </c>
      <c r="G107" s="3" t="s">
        <v>870</v>
      </c>
      <c r="H107" s="4" t="s">
        <v>871</v>
      </c>
      <c r="I107" s="1" t="s">
        <v>27</v>
      </c>
      <c r="N107" s="1" t="s">
        <v>85</v>
      </c>
      <c r="Q107" s="5"/>
      <c r="S107" s="5"/>
      <c r="T107" s="1" t="s">
        <v>104</v>
      </c>
      <c r="X107" s="6" t="s">
        <v>872</v>
      </c>
      <c r="Y107" s="41" t="s">
        <v>873</v>
      </c>
      <c r="Z107" s="4" t="s">
        <v>874</v>
      </c>
      <c r="AA107" s="5"/>
      <c r="AB107" s="7" t="str">
        <f>", '"&amp;A107&amp;"': {megami: '"&amp;B107&amp;"'"&amp;IF(C107&lt;&gt;"",", anotherID: '"&amp;C107&amp;"', replace: '"&amp;D107&amp;"'","")&amp;", name: '"&amp;SUBSTITUTE(E107,"'","\'")&amp;"', nameEn: '"&amp;SUBSTITUTE(H107,"'","\'")&amp;"', ruby: '"&amp;F107&amp;"', baseType: '"&amp;VLOOKUP(I107,マスタ!$A$1:$B$99,2,FALSE)&amp;"'" &amp; IF(J107 = "○", ", extra: true'", "")  &amp; IF(K107 &lt;&gt; "", ", extraFrom: '" &amp; K107 &amp; "'", "")  &amp; IF(L107 &lt;&gt; "", ", exchanbaleTo: '" &amp; L107 &amp; "'", "")&amp; IF(M107 = "○", ", poison: true'", "")&amp; ", types: ['"&amp;VLOOKUP(N107,マスタ!$D$1:$E$99,2,FALSE)&amp;"'"&amp;IF(O107&lt;&gt;"",", '"&amp;VLOOKUP(O107,マスタ!$D$1:$E$99,2,FALSE)&amp;"'","")&amp;"]"&amp;IF(P107&lt;&gt;"",", range: '"&amp;P107&amp;"'","")&amp;IF(R107&lt;&gt;"",", damage: '"&amp;R107&amp;"'","")&amp;IF(T107&lt;&gt;"",", capacity: '"&amp;T107&amp;"'","")&amp;IF(U107&lt;&gt;"",", cost: '"&amp;U107&amp;"'","")&amp;", text: '"&amp;SUBSTITUTE(X107,CHAR(10),"\n")&amp;"', textEn: '"&amp;SUBSTITUTE(SUBSTITUTE(Z107,CHAR(10),"\n"),"'","\'")&amp;"'"&amp;IF(V107="○",", sealable: true","")&amp;IF(W107="○",", removable: true","")&amp;"}"</f>
        <v>, '09-chikage-o-n-6': {megami: 'chikage', name: '抜き足', nameEn: 'Silent Approach', ruby: 'ぬきあし', baseType: 'normal', types: ['enhance'], capacity: '4', text: '隙 \n【展開中】現在の間合は2減少する。 \n(間合は0未満にならない)', textEn: 'Unguarded\n\nOngoing: Decrease the current Distance by 2 (to a minimum of 0).'}</v>
      </c>
    </row>
    <row r="108" spans="1:28" ht="13.5">
      <c r="A108" s="1" t="s">
        <v>875</v>
      </c>
      <c r="B108" s="1" t="s">
        <v>829</v>
      </c>
      <c r="E108" s="1" t="s">
        <v>876</v>
      </c>
      <c r="F108" s="1" t="s">
        <v>877</v>
      </c>
      <c r="G108" s="3" t="s">
        <v>878</v>
      </c>
      <c r="H108" s="4" t="s">
        <v>879</v>
      </c>
      <c r="I108" s="1" t="s">
        <v>27</v>
      </c>
      <c r="N108" s="1" t="s">
        <v>85</v>
      </c>
      <c r="Q108" s="5"/>
      <c r="S108" s="5"/>
      <c r="T108" s="1" t="s">
        <v>36</v>
      </c>
      <c r="X108" s="1" t="s">
        <v>880</v>
      </c>
      <c r="Y108" s="3" t="s">
        <v>881</v>
      </c>
      <c r="Z108" s="4" t="s">
        <v>882</v>
      </c>
      <c r="AA108" s="5"/>
      <c r="AB108" s="7" t="str">
        <f>", '"&amp;A108&amp;"': {megami: '"&amp;B108&amp;"'"&amp;IF(C108&lt;&gt;"",", anotherID: '"&amp;C108&amp;"', replace: '"&amp;D108&amp;"'","")&amp;", name: '"&amp;SUBSTITUTE(E108,"'","\'")&amp;"', nameEn: '"&amp;SUBSTITUTE(H108,"'","\'")&amp;"', ruby: '"&amp;F108&amp;"', baseType: '"&amp;VLOOKUP(I108,マスタ!$A$1:$B$99,2,FALSE)&amp;"'" &amp; IF(J108 = "○", ", extra: true'", "")  &amp; IF(K108 &lt;&gt; "", ", extraFrom: '" &amp; K108 &amp; "'", "")  &amp; IF(L108 &lt;&gt; "", ", exchanbaleTo: '" &amp; L108 &amp; "'", "")&amp; IF(M108 = "○", ", poison: true'", "")&amp; ", types: ['"&amp;VLOOKUP(N108,マスタ!$D$1:$E$99,2,FALSE)&amp;"'"&amp;IF(O108&lt;&gt;"",", '"&amp;VLOOKUP(O108,マスタ!$D$1:$E$99,2,FALSE)&amp;"'","")&amp;"]"&amp;IF(P108&lt;&gt;"",", range: '"&amp;P108&amp;"'","")&amp;IF(R108&lt;&gt;"",", damage: '"&amp;R108&amp;"'","")&amp;IF(T108&lt;&gt;"",", capacity: '"&amp;T108&amp;"'","")&amp;IF(U108&lt;&gt;"",", cost: '"&amp;U108&amp;"'","")&amp;", text: '"&amp;SUBSTITUTE(X108,CHAR(10),"\n")&amp;"', textEn: '"&amp;SUBSTITUTE(SUBSTITUTE(Z108,CHAR(10),"\n"),"'","\'")&amp;"'"&amp;IF(V108="○",", sealable: true","")&amp;IF(W108="○",", removable: true","")&amp;"}"</f>
        <v>, '09-chikage-o-n-7': {megami: 'chikage', name: '泥濘', nameEn: 'Quagmire', ruby: 'でいねい', baseType: 'normal', types: ['enhance'], capacity: '2', text: '【展開中】相手は基本動作《後退》と《離脱》を行えない。', textEn: 'Ongoing: Your opponent cannot perform the Backward Movement or Retreat basic actions.'}</v>
      </c>
    </row>
    <row r="109" spans="1:28" ht="13.5">
      <c r="A109" s="1" t="s">
        <v>883</v>
      </c>
      <c r="B109" s="1" t="s">
        <v>829</v>
      </c>
      <c r="E109" s="1" t="s">
        <v>884</v>
      </c>
      <c r="F109" s="1" t="s">
        <v>885</v>
      </c>
      <c r="G109" s="3" t="s">
        <v>886</v>
      </c>
      <c r="H109" s="4" t="s">
        <v>887</v>
      </c>
      <c r="I109" s="1" t="s">
        <v>112</v>
      </c>
      <c r="N109" s="1" t="s">
        <v>76</v>
      </c>
      <c r="Q109" s="5"/>
      <c r="S109" s="5"/>
      <c r="U109" s="1" t="s">
        <v>46</v>
      </c>
      <c r="X109" s="1" t="s">
        <v>888</v>
      </c>
      <c r="Y109" s="3" t="s">
        <v>889</v>
      </c>
      <c r="Z109" s="4" t="s">
        <v>890</v>
      </c>
      <c r="AA109" s="5"/>
      <c r="AB109" s="7" t="str">
        <f>", '"&amp;A109&amp;"': {megami: '"&amp;B109&amp;"'"&amp;IF(C109&lt;&gt;"",", anotherID: '"&amp;C109&amp;"', replace: '"&amp;D109&amp;"'","")&amp;", name: '"&amp;SUBSTITUTE(E109,"'","\'")&amp;"', nameEn: '"&amp;SUBSTITUTE(H109,"'","\'")&amp;"', ruby: '"&amp;F109&amp;"', baseType: '"&amp;VLOOKUP(I109,マスタ!$A$1:$B$99,2,FALSE)&amp;"'" &amp; IF(J109 = "○", ", extra: true'", "")  &amp; IF(K109 &lt;&gt; "", ", extraFrom: '" &amp; K109 &amp; "'", "")  &amp; IF(L109 &lt;&gt; "", ", exchanbaleTo: '" &amp; L109 &amp; "'", "")&amp; IF(M109 = "○", ", poison: true'", "")&amp; ", types: ['"&amp;VLOOKUP(N109,マスタ!$D$1:$E$99,2,FALSE)&amp;"'"&amp;IF(O109&lt;&gt;"",", '"&amp;VLOOKUP(O109,マスタ!$D$1:$E$99,2,FALSE)&amp;"'","")&amp;"]"&amp;IF(P109&lt;&gt;"",", range: '"&amp;P109&amp;"'","")&amp;IF(R109&lt;&gt;"",", damage: '"&amp;R109&amp;"'","")&amp;IF(T109&lt;&gt;"",", capacity: '"&amp;T109&amp;"'","")&amp;IF(U109&lt;&gt;"",", cost: '"&amp;U109&amp;"'","")&amp;", text: '"&amp;SUBSTITUTE(X109,CHAR(10),"\n")&amp;"', textEn: '"&amp;SUBSTITUTE(SUBSTITUTE(Z109,CHAR(10),"\n"),"'","\'")&amp;"'"&amp;IF(V109="○",", sealable: true","")&amp;IF(W109="○",", removable: true","")&amp;"}"</f>
        <v>, '09-chikage-o-s-1': {megami: 'chikage', name: '滅灯の魂毒', nameEn: 'Ruinous Soultoxin', ruby: 'ほろびのみたまどく', baseType: 'special', types: ['action'], cost: '3', text: '毒袋から「滅灯毒」を1枚を選び、そのカードを相手の山札の一番上に置く。', textEn: 'Choose a "Fading Light Toxin" in your pouch. Put it on top of your opponent\'s deck.'}</v>
      </c>
    </row>
    <row r="110" spans="1:28" ht="13.5">
      <c r="A110" s="1" t="s">
        <v>891</v>
      </c>
      <c r="B110" s="1" t="s">
        <v>829</v>
      </c>
      <c r="E110" s="1" t="s">
        <v>892</v>
      </c>
      <c r="F110" s="1" t="s">
        <v>893</v>
      </c>
      <c r="G110" s="3" t="s">
        <v>894</v>
      </c>
      <c r="H110" s="4" t="s">
        <v>895</v>
      </c>
      <c r="I110" s="1" t="s">
        <v>112</v>
      </c>
      <c r="N110" s="1" t="s">
        <v>85</v>
      </c>
      <c r="O110" s="1" t="s">
        <v>94</v>
      </c>
      <c r="Q110" s="5"/>
      <c r="S110" s="5"/>
      <c r="T110" s="1" t="s">
        <v>131</v>
      </c>
      <c r="U110" s="1" t="s">
        <v>36</v>
      </c>
      <c r="X110" s="1" t="s">
        <v>896</v>
      </c>
      <c r="Y110" s="3" t="s">
        <v>897</v>
      </c>
      <c r="Z110" s="4" t="s">
        <v>898</v>
      </c>
      <c r="AA110" s="5"/>
      <c r="AB110" s="7" t="str">
        <f>", '"&amp;A110&amp;"': {megami: '"&amp;B110&amp;"'"&amp;IF(C110&lt;&gt;"",", anotherID: '"&amp;C110&amp;"', replace: '"&amp;D110&amp;"'","")&amp;", name: '"&amp;SUBSTITUTE(E110,"'","\'")&amp;"', nameEn: '"&amp;SUBSTITUTE(H110,"'","\'")&amp;"', ruby: '"&amp;F110&amp;"', baseType: '"&amp;VLOOKUP(I110,マスタ!$A$1:$B$99,2,FALSE)&amp;"'" &amp; IF(J110 = "○", ", extra: true'", "")  &amp; IF(K110 &lt;&gt; "", ", extraFrom: '" &amp; K110 &amp; "'", "")  &amp; IF(L110 &lt;&gt; "", ", exchanbaleTo: '" &amp; L110 &amp; "'", "")&amp; IF(M110 = "○", ", poison: true'", "")&amp; ", types: ['"&amp;VLOOKUP(N110,マスタ!$D$1:$E$99,2,FALSE)&amp;"'"&amp;IF(O110&lt;&gt;"",", '"&amp;VLOOKUP(O110,マスタ!$D$1:$E$99,2,FALSE)&amp;"'","")&amp;"]"&amp;IF(P110&lt;&gt;"",", range: '"&amp;P110&amp;"'","")&amp;IF(R110&lt;&gt;"",", damage: '"&amp;R110&amp;"'","")&amp;IF(T110&lt;&gt;"",", capacity: '"&amp;T110&amp;"'","")&amp;IF(U110&lt;&gt;"",", cost: '"&amp;U110&amp;"'","")&amp;", text: '"&amp;SUBSTITUTE(X110,CHAR(10),"\n")&amp;"', textEn: '"&amp;SUBSTITUTE(SUBSTITUTE(Z110,CHAR(10),"\n"),"'","\'")&amp;"'"&amp;IF(V110="○",", sealable: true","")&amp;IF(W110="○",", removable: true","")&amp;"}"</f>
        <v>, '09-chikage-o-s-2': {megami: 'chikage', name: '叛旗の纏毒', nameEn: 'Treacherous Spiritquell', ruby: 'はんきのまといどく', baseType: 'special', types: ['enhance', 'reaction'], capacity: '5', cost: '2', text: '【展開中】相手によるオーラへのダメージかライフへのダメージのどちらかが「-」である《攻撃》は打ち消される。', textEn: 'Ongoing: Your opponent\'s attacks that have "-" Damage to Aura or Life are automatically cancelled.'}</v>
      </c>
    </row>
    <row r="111" spans="1:28" ht="13.5">
      <c r="A111" s="1" t="s">
        <v>899</v>
      </c>
      <c r="B111" s="1" t="s">
        <v>829</v>
      </c>
      <c r="E111" s="1" t="s">
        <v>900</v>
      </c>
      <c r="F111" s="1" t="s">
        <v>901</v>
      </c>
      <c r="G111" s="3" t="s">
        <v>902</v>
      </c>
      <c r="H111" s="4" t="s">
        <v>903</v>
      </c>
      <c r="I111" s="1" t="s">
        <v>112</v>
      </c>
      <c r="N111" s="1" t="s">
        <v>28</v>
      </c>
      <c r="P111" s="1" t="s">
        <v>904</v>
      </c>
      <c r="Q111" s="5"/>
      <c r="R111" s="1" t="s">
        <v>571</v>
      </c>
      <c r="S111" s="5"/>
      <c r="U111" s="1" t="s">
        <v>203</v>
      </c>
      <c r="X111" s="1" t="s">
        <v>905</v>
      </c>
      <c r="Y111" s="3" t="s">
        <v>906</v>
      </c>
      <c r="Z111" s="4" t="s">
        <v>907</v>
      </c>
      <c r="AA111" s="5"/>
      <c r="AB111" s="7" t="str">
        <f>", '"&amp;A111&amp;"': {megami: '"&amp;B111&amp;"'"&amp;IF(C111&lt;&gt;"",", anotherID: '"&amp;C111&amp;"', replace: '"&amp;D111&amp;"'","")&amp;", name: '"&amp;SUBSTITUTE(E111,"'","\'")&amp;"', nameEn: '"&amp;SUBSTITUTE(H111,"'","\'")&amp;"', ruby: '"&amp;F111&amp;"', baseType: '"&amp;VLOOKUP(I111,マスタ!$A$1:$B$99,2,FALSE)&amp;"'" &amp; IF(J111 = "○", ", extra: true'", "")  &amp; IF(K111 &lt;&gt; "", ", extraFrom: '" &amp; K111 &amp; "'", "")  &amp; IF(L111 &lt;&gt; "", ", exchanbaleTo: '" &amp; L111 &amp; "'", "")&amp; IF(M111 = "○", ", poison: true'", "")&amp; ", types: ['"&amp;VLOOKUP(N111,マスタ!$D$1:$E$99,2,FALSE)&amp;"'"&amp;IF(O111&lt;&gt;"",", '"&amp;VLOOKUP(O111,マスタ!$D$1:$E$99,2,FALSE)&amp;"'","")&amp;"]"&amp;IF(P111&lt;&gt;"",", range: '"&amp;P111&amp;"'","")&amp;IF(R111&lt;&gt;"",", damage: '"&amp;R111&amp;"'","")&amp;IF(T111&lt;&gt;"",", capacity: '"&amp;T111&amp;"'","")&amp;IF(U111&lt;&gt;"",", cost: '"&amp;U111&amp;"'","")&amp;", text: '"&amp;SUBSTITUTE(X111,CHAR(10),"\n")&amp;"', textEn: '"&amp;SUBSTITUTE(SUBSTITUTE(Z111,CHAR(10),"\n"),"'","\'")&amp;"'"&amp;IF(V111="○",", sealable: true","")&amp;IF(W111="○",", removable: true","")&amp;"}"</f>
        <v>, '09-chikage-o-s-3': {megami: 'chikage', name: '流転の霞毒', nameEn: 'Amorphous Mistbane', ruby: 'るてんのかすみどく', baseType: 'special', types: ['attack'], range: '3-7', damage: '1/2', cost: '1', text: '【再起】相手の手札が2枚以上ある。', textEn: 'Resurgence: Your opponent has 2 or more cards in their hand.'}</v>
      </c>
    </row>
    <row r="112" spans="1:28" ht="48">
      <c r="A112" s="1" t="s">
        <v>908</v>
      </c>
      <c r="B112" s="1" t="s">
        <v>829</v>
      </c>
      <c r="E112" s="1" t="s">
        <v>909</v>
      </c>
      <c r="F112" s="1" t="s">
        <v>910</v>
      </c>
      <c r="G112" s="3" t="s">
        <v>911</v>
      </c>
      <c r="H112" s="4" t="s">
        <v>912</v>
      </c>
      <c r="I112" s="1" t="s">
        <v>112</v>
      </c>
      <c r="N112" s="1" t="s">
        <v>85</v>
      </c>
      <c r="O112" s="1" t="s">
        <v>65</v>
      </c>
      <c r="Q112" s="5"/>
      <c r="S112" s="5"/>
      <c r="T112" s="1" t="s">
        <v>104</v>
      </c>
      <c r="U112" s="1" t="s">
        <v>131</v>
      </c>
      <c r="X112" s="6" t="s">
        <v>913</v>
      </c>
      <c r="Y112" s="14" t="s">
        <v>914</v>
      </c>
      <c r="Z112" s="4" t="s">
        <v>915</v>
      </c>
      <c r="AA112" s="5"/>
      <c r="AB112" s="7" t="str">
        <f>", '"&amp;A112&amp;"': {megami: '"&amp;B112&amp;"'"&amp;IF(C112&lt;&gt;"",", anotherID: '"&amp;C112&amp;"', replace: '"&amp;D112&amp;"'","")&amp;", name: '"&amp;SUBSTITUTE(E112,"'","\'")&amp;"', nameEn: '"&amp;SUBSTITUTE(H112,"'","\'")&amp;"', ruby: '"&amp;F112&amp;"', baseType: '"&amp;VLOOKUP(I112,マスタ!$A$1:$B$99,2,FALSE)&amp;"'" &amp; IF(J112 = "○", ", extra: true'", "")  &amp; IF(K112 &lt;&gt; "", ", extraFrom: '" &amp; K112 &amp; "'", "")  &amp; IF(L112 &lt;&gt; "", ", exchanbaleTo: '" &amp; L112 &amp; "'", "")&amp; IF(M112 = "○", ", poison: true'", "")&amp; ", types: ['"&amp;VLOOKUP(N112,マスタ!$D$1:$E$99,2,FALSE)&amp;"'"&amp;IF(O112&lt;&gt;"",", '"&amp;VLOOKUP(O112,マスタ!$D$1:$E$99,2,FALSE)&amp;"'","")&amp;"]"&amp;IF(P112&lt;&gt;"",", range: '"&amp;P112&amp;"'","")&amp;IF(R112&lt;&gt;"",", damage: '"&amp;R112&amp;"'","")&amp;IF(T112&lt;&gt;"",", capacity: '"&amp;T112&amp;"'","")&amp;IF(U112&lt;&gt;"",", cost: '"&amp;U112&amp;"'","")&amp;", text: '"&amp;SUBSTITUTE(X112,CHAR(10),"\n")&amp;"', textEn: '"&amp;SUBSTITUTE(SUBSTITUTE(Z112,CHAR(10),"\n"),"'","\'")&amp;"'"&amp;IF(V112="○",", sealable: true","")&amp;IF(W112="○",", removable: true","")&amp;"}"</f>
        <v>, '09-chikage-o-s-4': {megami: 'chikage', name: '闇昏千影の生きる道', nameEn: 'Chikage\'s Grim Path', ruby: 'やみくらちかげのいきるみち', baseType: 'special', types: ['enhance', 'fullpower'], capacity: '4', cost: '5', text: '【展開中】あなたが1以上のライフへのダメージを受けた時、このカードの上の桜花結晶は全てダストに送られ、このカードは未使用に戻る。 \n(破棄時効果は失敗する) \n【破棄時】あなたの他の切札が全て使用済ならば、あなたは勝利する。', textEn: 'Ongoing: If you take 1 or more damage to your Life, move all Sakura tokens on this card to Shadow, then turn this card face-down. (Do not resolve its Disenchant effect.)\n\nDisenchant: If all your other Special cards are Devoted, you win the game.'}</v>
      </c>
    </row>
    <row r="113" spans="1:28" ht="36">
      <c r="A113" s="1" t="s">
        <v>916</v>
      </c>
      <c r="B113" s="1" t="s">
        <v>829</v>
      </c>
      <c r="E113" s="1" t="s">
        <v>917</v>
      </c>
      <c r="F113" s="1" t="s">
        <v>918</v>
      </c>
      <c r="G113" s="3" t="s">
        <v>919</v>
      </c>
      <c r="H113" s="4" t="s">
        <v>920</v>
      </c>
      <c r="I113" s="1" t="s">
        <v>27</v>
      </c>
      <c r="J113" s="1" t="s">
        <v>1521</v>
      </c>
      <c r="M113" s="1" t="s">
        <v>1521</v>
      </c>
      <c r="N113" s="1" t="s">
        <v>76</v>
      </c>
      <c r="Q113" s="5"/>
      <c r="S113" s="5"/>
      <c r="X113" s="6" t="s">
        <v>922</v>
      </c>
      <c r="Y113" s="14" t="s">
        <v>923</v>
      </c>
      <c r="Z113" s="4" t="s">
        <v>924</v>
      </c>
      <c r="AA113" s="5"/>
      <c r="AB113" s="7" t="str">
        <f>", '"&amp;A113&amp;"': {megami: '"&amp;B113&amp;"'"&amp;IF(C113&lt;&gt;"",", anotherID: '"&amp;C113&amp;"', replace: '"&amp;D113&amp;"'","")&amp;", name: '"&amp;SUBSTITUTE(E113,"'","\'")&amp;"', nameEn: '"&amp;SUBSTITUTE(H113,"'","\'")&amp;"', ruby: '"&amp;F113&amp;"', baseType: '"&amp;VLOOKUP(I113,マスタ!$A$1:$B$99,2,FALSE)&amp;"'" &amp; IF(J113 = "○", ", extra: true'", "")  &amp; IF(K113 &lt;&gt; "", ", extraFrom: '" &amp; K113 &amp; "'", "")  &amp; IF(L113 &lt;&gt; "", ", exchanbaleTo: '" &amp; L113 &amp; "'", "")&amp; IF(M113 = "○", ", poison: true'", "")&amp; ", types: ['"&amp;VLOOKUP(N113,マスタ!$D$1:$E$99,2,FALSE)&amp;"'"&amp;IF(O113&lt;&gt;"",", '"&amp;VLOOKUP(O113,マスタ!$D$1:$E$99,2,FALSE)&amp;"'","")&amp;"]"&amp;IF(P113&lt;&gt;"",", range: '"&amp;P113&amp;"'","")&amp;IF(R113&lt;&gt;"",", damage: '"&amp;R113&amp;"'","")&amp;IF(T113&lt;&gt;"",", capacity: '"&amp;T113&amp;"'","")&amp;IF(U113&lt;&gt;"",", cost: '"&amp;U113&amp;"'","")&amp;", text: '"&amp;SUBSTITUTE(X113,CHAR(10),"\n")&amp;"', textEn: '"&amp;SUBSTITUTE(SUBSTITUTE(Z113,CHAR(10),"\n"),"'","\'")&amp;"'"&amp;IF(V113="○",", sealable: true","")&amp;IF(W113="○",", removable: true","")&amp;"}"</f>
        <v>, '09-chikage-o-p-1': {megami: 'chikage', name: '麻痺毒', nameEn: 'Numbing Agent', ruby: 'まひどく', baseType: 'normal', extra: true', poison: true', types: ['action'], text: '毒（このカードは伏せ札にできない） \n【常時】このターン中にあなたが基本動作を行ったならば、このカードは使用できない。 \nこのカードを相手の毒袋に戻す。その後、このフェイズを終了する。', textEn: 'Poison\n\nForced: You cannot play this card if you have performed any basic actions this turn.\n\nReturn this card to its pouch. End the current phase.'}</v>
      </c>
    </row>
    <row r="114" spans="1:28" ht="36">
      <c r="A114" s="1" t="s">
        <v>925</v>
      </c>
      <c r="B114" s="1" t="s">
        <v>829</v>
      </c>
      <c r="E114" s="1" t="s">
        <v>926</v>
      </c>
      <c r="F114" s="1" t="s">
        <v>927</v>
      </c>
      <c r="G114" s="3" t="s">
        <v>928</v>
      </c>
      <c r="H114" s="4" t="s">
        <v>929</v>
      </c>
      <c r="I114" s="1" t="s">
        <v>27</v>
      </c>
      <c r="J114" s="1" t="s">
        <v>1521</v>
      </c>
      <c r="M114" s="1" t="s">
        <v>1521</v>
      </c>
      <c r="N114" s="1" t="s">
        <v>76</v>
      </c>
      <c r="Q114" s="5"/>
      <c r="S114" s="5"/>
      <c r="X114" s="6" t="s">
        <v>930</v>
      </c>
      <c r="Y114" s="3" t="s">
        <v>931</v>
      </c>
      <c r="Z114" s="4" t="s">
        <v>932</v>
      </c>
      <c r="AA114" s="5"/>
      <c r="AB114" s="7" t="str">
        <f>", '"&amp;A114&amp;"': {megami: '"&amp;B114&amp;"'"&amp;IF(C114&lt;&gt;"",", anotherID: '"&amp;C114&amp;"', replace: '"&amp;D114&amp;"'","")&amp;", name: '"&amp;SUBSTITUTE(E114,"'","\'")&amp;"', nameEn: '"&amp;SUBSTITUTE(H114,"'","\'")&amp;"', ruby: '"&amp;F114&amp;"', baseType: '"&amp;VLOOKUP(I114,マスタ!$A$1:$B$99,2,FALSE)&amp;"'" &amp; IF(J114 = "○", ", extra: true'", "")  &amp; IF(K114 &lt;&gt; "", ", extraFrom: '" &amp; K114 &amp; "'", "")  &amp; IF(L114 &lt;&gt; "", ", exchanbaleTo: '" &amp; L114 &amp; "'", "")&amp; IF(M114 = "○", ", poison: true'", "")&amp; ", types: ['"&amp;VLOOKUP(N114,マスタ!$D$1:$E$99,2,FALSE)&amp;"'"&amp;IF(O114&lt;&gt;"",", '"&amp;VLOOKUP(O114,マスタ!$D$1:$E$99,2,FALSE)&amp;"'","")&amp;"]"&amp;IF(P114&lt;&gt;"",", range: '"&amp;P114&amp;"'","")&amp;IF(R114&lt;&gt;"",", damage: '"&amp;R114&amp;"'","")&amp;IF(T114&lt;&gt;"",", capacity: '"&amp;T114&amp;"'","")&amp;IF(U114&lt;&gt;"",", cost: '"&amp;U114&amp;"'","")&amp;", text: '"&amp;SUBSTITUTE(X114,CHAR(10),"\n")&amp;"', textEn: '"&amp;SUBSTITUTE(SUBSTITUTE(Z114,CHAR(10),"\n"),"'","\'")&amp;"'"&amp;IF(V114="○",", sealable: true","")&amp;IF(W114="○",", removable: true","")&amp;"}"</f>
        <v>, '09-chikage-o-p-2': {megami: 'chikage', name: '幻覚毒', nameEn: 'Hallucinogen', ruby: 'げんかくどく', baseType: 'normal', extra: true', poison: true', types: ['action'], text: '毒（このカードは伏せ札にできない） \nこのカードを相手の毒袋に戻す。 \n自フレア→ダスト：2', textEn: 'Poison\n\nReturn this card to its pouch.\n\nYour Flare (2)→ Shadow'}</v>
      </c>
    </row>
    <row r="115" spans="1:28" ht="36">
      <c r="A115" s="1" t="s">
        <v>933</v>
      </c>
      <c r="B115" s="1" t="s">
        <v>829</v>
      </c>
      <c r="E115" s="1" t="s">
        <v>934</v>
      </c>
      <c r="F115" s="1" t="s">
        <v>935</v>
      </c>
      <c r="G115" s="3" t="s">
        <v>936</v>
      </c>
      <c r="H115" s="4" t="s">
        <v>937</v>
      </c>
      <c r="I115" s="1" t="s">
        <v>27</v>
      </c>
      <c r="J115" s="1" t="s">
        <v>1521</v>
      </c>
      <c r="M115" s="1" t="s">
        <v>1521</v>
      </c>
      <c r="N115" s="1" t="s">
        <v>85</v>
      </c>
      <c r="Q115" s="5"/>
      <c r="S115" s="5"/>
      <c r="T115" s="1" t="s">
        <v>46</v>
      </c>
      <c r="X115" s="6" t="s">
        <v>938</v>
      </c>
      <c r="Y115" s="14" t="s">
        <v>939</v>
      </c>
      <c r="Z115" s="4" t="s">
        <v>940</v>
      </c>
      <c r="AA115" s="5"/>
      <c r="AB115" s="7" t="str">
        <f>", '"&amp;A115&amp;"': {megami: '"&amp;B115&amp;"'"&amp;IF(C115&lt;&gt;"",", anotherID: '"&amp;C115&amp;"', replace: '"&amp;D115&amp;"'","")&amp;", name: '"&amp;SUBSTITUTE(E115,"'","\'")&amp;"', nameEn: '"&amp;SUBSTITUTE(H115,"'","\'")&amp;"', ruby: '"&amp;F115&amp;"', baseType: '"&amp;VLOOKUP(I115,マスタ!$A$1:$B$99,2,FALSE)&amp;"'" &amp; IF(J115 = "○", ", extra: true'", "")  &amp; IF(K115 &lt;&gt; "", ", extraFrom: '" &amp; K115 &amp; "'", "")  &amp; IF(L115 &lt;&gt; "", ", exchanbaleTo: '" &amp; L115 &amp; "'", "")&amp; IF(M115 = "○", ", poison: true'", "")&amp; ", types: ['"&amp;VLOOKUP(N115,マスタ!$D$1:$E$99,2,FALSE)&amp;"'"&amp;IF(O115&lt;&gt;"",", '"&amp;VLOOKUP(O115,マスタ!$D$1:$E$99,2,FALSE)&amp;"'","")&amp;"]"&amp;IF(P115&lt;&gt;"",", range: '"&amp;P115&amp;"'","")&amp;IF(R115&lt;&gt;"",", damage: '"&amp;R115&amp;"'","")&amp;IF(T115&lt;&gt;"",", capacity: '"&amp;T115&amp;"'","")&amp;IF(U115&lt;&gt;"",", cost: '"&amp;U115&amp;"'","")&amp;", text: '"&amp;SUBSTITUTE(X115,CHAR(10),"\n")&amp;"', textEn: '"&amp;SUBSTITUTE(SUBSTITUTE(Z115,CHAR(10),"\n"),"'","\'")&amp;"'"&amp;IF(V115="○",", sealable: true","")&amp;IF(W115="○",", removable: true","")&amp;"}"</f>
        <v>, '09-chikage-o-p-3': {megami: 'chikage', name: '弛緩毒', nameEn: 'Muscle Relaxant', ruby: 'しかんどく', baseType: 'normal', extra: true', poison: true', types: ['enhance'], capacity: '3', text: '毒（このカードは伏せ札にできない） \n【展開中】あなたは《攻撃》カードを使用できない。 \n【破棄時】このカードを相手の毒袋に戻す。', textEn: 'Poison\n\nOngoing: You cannot play Attack cards.\n\nDisenchant: Return this card to its pouch.'}</v>
      </c>
    </row>
    <row r="116" spans="1:28" ht="24">
      <c r="A116" s="1" t="s">
        <v>941</v>
      </c>
      <c r="B116" s="1" t="s">
        <v>829</v>
      </c>
      <c r="E116" s="1" t="s">
        <v>942</v>
      </c>
      <c r="F116" s="1" t="s">
        <v>943</v>
      </c>
      <c r="G116" s="3" t="s">
        <v>944</v>
      </c>
      <c r="H116" s="4" t="s">
        <v>945</v>
      </c>
      <c r="I116" s="1" t="s">
        <v>27</v>
      </c>
      <c r="J116" s="1" t="s">
        <v>1521</v>
      </c>
      <c r="M116" s="1" t="s">
        <v>1521</v>
      </c>
      <c r="N116" s="1" t="s">
        <v>76</v>
      </c>
      <c r="Q116" s="5"/>
      <c r="S116" s="5"/>
      <c r="X116" s="6" t="s">
        <v>946</v>
      </c>
      <c r="Y116" s="3" t="s">
        <v>947</v>
      </c>
      <c r="Z116" s="4" t="s">
        <v>948</v>
      </c>
      <c r="AA116" s="5"/>
      <c r="AB116" s="7" t="str">
        <f>", '"&amp;A116&amp;"': {megami: '"&amp;B116&amp;"'"&amp;IF(C116&lt;&gt;"",", anotherID: '"&amp;C116&amp;"', replace: '"&amp;D116&amp;"'","")&amp;", name: '"&amp;SUBSTITUTE(E116,"'","\'")&amp;"', nameEn: '"&amp;SUBSTITUTE(H116,"'","\'")&amp;"', ruby: '"&amp;F116&amp;"', baseType: '"&amp;VLOOKUP(I116,マスタ!$A$1:$B$99,2,FALSE)&amp;"'" &amp; IF(J116 = "○", ", extra: true'", "")  &amp; IF(K116 &lt;&gt; "", ", extraFrom: '" &amp; K116 &amp; "'", "")  &amp; IF(L116 &lt;&gt; "", ", exchanbaleTo: '" &amp; L116 &amp; "'", "")&amp; IF(M116 = "○", ", poison: true'", "")&amp; ", types: ['"&amp;VLOOKUP(N116,マスタ!$D$1:$E$99,2,FALSE)&amp;"'"&amp;IF(O116&lt;&gt;"",", '"&amp;VLOOKUP(O116,マスタ!$D$1:$E$99,2,FALSE)&amp;"'","")&amp;"]"&amp;IF(P116&lt;&gt;"",", range: '"&amp;P116&amp;"'","")&amp;IF(R116&lt;&gt;"",", damage: '"&amp;R116&amp;"'","")&amp;IF(T116&lt;&gt;"",", capacity: '"&amp;T116&amp;"'","")&amp;IF(U116&lt;&gt;"",", cost: '"&amp;U116&amp;"'","")&amp;", text: '"&amp;SUBSTITUTE(X116,CHAR(10),"\n")&amp;"', textEn: '"&amp;SUBSTITUTE(SUBSTITUTE(Z116,CHAR(10),"\n"),"'","\'")&amp;"'"&amp;IF(V116="○",", sealable: true","")&amp;IF(W116="○",", removable: true","")&amp;"}"</f>
        <v>, '09-chikage-o-p-4': {megami: 'chikage', name: '滅灯毒', nameEn: 'Fading Light Toxin', ruby: 'ほろびどく', baseType: 'normal', extra: true', poison: true', types: ['action'], text: '毒（このカードは伏せ札にできない） \n自オーラ→ダスト：3', textEn: 'Poison\n\nYour Aura (3)→ Shadow'}</v>
      </c>
    </row>
    <row r="117" spans="1:28" ht="24">
      <c r="A117" s="1" t="s">
        <v>949</v>
      </c>
      <c r="B117" s="1" t="s">
        <v>950</v>
      </c>
      <c r="E117" s="1" t="s">
        <v>951</v>
      </c>
      <c r="G117" s="3" t="s">
        <v>952</v>
      </c>
      <c r="H117" s="4" t="s">
        <v>953</v>
      </c>
      <c r="I117" s="1" t="s">
        <v>27</v>
      </c>
      <c r="N117" s="1" t="s">
        <v>76</v>
      </c>
      <c r="Q117" s="5"/>
      <c r="S117" s="5"/>
      <c r="X117" s="6" t="s">
        <v>954</v>
      </c>
      <c r="Y117" s="38" t="s">
        <v>955</v>
      </c>
      <c r="Z117" s="4" t="s">
        <v>956</v>
      </c>
      <c r="AA117" s="5"/>
      <c r="AB117" s="7" t="str">
        <f>", '"&amp;A117&amp;"': {megami: '"&amp;B117&amp;"'"&amp;IF(C117&lt;&gt;"",", anotherID: '"&amp;C117&amp;"', replace: '"&amp;D117&amp;"'","")&amp;", name: '"&amp;SUBSTITUTE(E117,"'","\'")&amp;"', nameEn: '"&amp;SUBSTITUTE(H117,"'","\'")&amp;"', ruby: '"&amp;F117&amp;"', baseType: '"&amp;VLOOKUP(I117,マスタ!$A$1:$B$99,2,FALSE)&amp;"'" &amp; IF(J117 = "○", ", extra: true'", "")  &amp; IF(K117 &lt;&gt; "", ", extraFrom: '" &amp; K117 &amp; "'", "")  &amp; IF(L117 &lt;&gt; "", ", exchanbaleTo: '" &amp; L117 &amp; "'", "")&amp; IF(M117 = "○", ", poison: true'", "")&amp; ", types: ['"&amp;VLOOKUP(N117,マスタ!$D$1:$E$99,2,FALSE)&amp;"'"&amp;IF(O117&lt;&gt;"",", '"&amp;VLOOKUP(O117,マスタ!$D$1:$E$99,2,FALSE)&amp;"'","")&amp;"]"&amp;IF(P117&lt;&gt;"",", range: '"&amp;P117&amp;"'","")&amp;IF(R117&lt;&gt;"",", damage: '"&amp;R117&amp;"'","")&amp;IF(T117&lt;&gt;"",", capacity: '"&amp;T117&amp;"'","")&amp;IF(U117&lt;&gt;"",", cost: '"&amp;U117&amp;"'","")&amp;", text: '"&amp;SUBSTITUTE(X117,CHAR(10),"\n")&amp;"', textEn: '"&amp;SUBSTITUTE(SUBSTITUTE(Z117,CHAR(10),"\n"),"'","\'")&amp;"'"&amp;IF(V117="○",", sealable: true","")&amp;IF(W117="○",", removable: true","")&amp;"}"</f>
        <v>, '10-kururu-o-n-1': {megami: 'kururu', name: 'えれきてる', nameEn: 'Elekiter', ruby: '', baseType: 'normal', types: ['action'], text: '----\n&lt;行行行対対&gt; 相手のライフに1ダメージを与える。 ', textEn: 'Mechanism (ACT ACT ACT REA REA) - Deal 1 damage to your opponent\'s Life.'}</v>
      </c>
    </row>
    <row r="118" spans="1:28" ht="36">
      <c r="A118" s="1" t="s">
        <v>957</v>
      </c>
      <c r="B118" s="1" t="s">
        <v>950</v>
      </c>
      <c r="E118" s="1" t="s">
        <v>958</v>
      </c>
      <c r="G118" s="3" t="s">
        <v>959</v>
      </c>
      <c r="H118" s="4" t="s">
        <v>960</v>
      </c>
      <c r="I118" s="1" t="s">
        <v>27</v>
      </c>
      <c r="N118" s="1" t="s">
        <v>76</v>
      </c>
      <c r="Q118" s="5"/>
      <c r="S118" s="5"/>
      <c r="X118" s="6" t="s">
        <v>961</v>
      </c>
      <c r="Y118" s="42" t="s">
        <v>962</v>
      </c>
      <c r="Z118" s="4" t="s">
        <v>963</v>
      </c>
      <c r="AA118" s="5"/>
      <c r="AB118" s="7" t="str">
        <f>", '"&amp;A118&amp;"': {megami: '"&amp;B118&amp;"'"&amp;IF(C118&lt;&gt;"",", anotherID: '"&amp;C118&amp;"', replace: '"&amp;D118&amp;"'","")&amp;", name: '"&amp;SUBSTITUTE(E118,"'","\'")&amp;"', nameEn: '"&amp;SUBSTITUTE(H118,"'","\'")&amp;"', ruby: '"&amp;F118&amp;"', baseType: '"&amp;VLOOKUP(I118,マスタ!$A$1:$B$99,2,FALSE)&amp;"'" &amp; IF(J118 = "○", ", extra: true'", "")  &amp; IF(K118 &lt;&gt; "", ", extraFrom: '" &amp; K118 &amp; "'", "")  &amp; IF(L118 &lt;&gt; "", ", exchanbaleTo: '" &amp; L118 &amp; "'", "")&amp; IF(M118 = "○", ", poison: true'", "")&amp; ", types: ['"&amp;VLOOKUP(N118,マスタ!$D$1:$E$99,2,FALSE)&amp;"'"&amp;IF(O118&lt;&gt;"",", '"&amp;VLOOKUP(O118,マスタ!$D$1:$E$99,2,FALSE)&amp;"'","")&amp;"]"&amp;IF(P118&lt;&gt;"",", range: '"&amp;P118&amp;"'","")&amp;IF(R118&lt;&gt;"",", damage: '"&amp;R118&amp;"'","")&amp;IF(T118&lt;&gt;"",", capacity: '"&amp;T118&amp;"'","")&amp;IF(U118&lt;&gt;"",", cost: '"&amp;U118&amp;"'","")&amp;", text: '"&amp;SUBSTITUTE(X118,CHAR(10),"\n")&amp;"', textEn: '"&amp;SUBSTITUTE(SUBSTITUTE(Z118,CHAR(10),"\n"),"'","\'")&amp;"'"&amp;IF(V118="○",", sealable: true","")&amp;IF(W118="○",", removable: true","")&amp;"}"</f>
        <v>, '10-kururu-o-n-2': {megami: 'kururu', name: 'あくせらー', nameEn: 'Acceler', ruby: '', baseType: 'normal', types: ['action'], text: '----\n&lt;行行付&gt; あなたの手札から《全力》カードを1枚選び、そのカードを使用してもよい。 \n(フェイズは終了しない) ', textEn: 'Mechanism (ENH ACT ACT) - You may choose a Throughout card in your hand and play it.'}</v>
      </c>
    </row>
    <row r="119" spans="1:28" ht="108.75">
      <c r="A119" s="1" t="s">
        <v>964</v>
      </c>
      <c r="B119" s="1" t="s">
        <v>950</v>
      </c>
      <c r="E119" s="1" t="s">
        <v>965</v>
      </c>
      <c r="G119" s="3" t="s">
        <v>966</v>
      </c>
      <c r="H119" s="4" t="s">
        <v>967</v>
      </c>
      <c r="I119" s="1" t="s">
        <v>27</v>
      </c>
      <c r="N119" s="1" t="s">
        <v>76</v>
      </c>
      <c r="O119" s="1" t="s">
        <v>94</v>
      </c>
      <c r="Q119" s="5"/>
      <c r="S119" s="5"/>
      <c r="X119" s="6" t="s">
        <v>968</v>
      </c>
      <c r="Y119" s="14" t="s">
        <v>969</v>
      </c>
      <c r="Z119" s="10" t="s">
        <v>970</v>
      </c>
      <c r="AA119" s="5"/>
      <c r="AB119" s="7" t="str">
        <f>", '"&amp;A119&amp;"': {megami: '"&amp;B119&amp;"'"&amp;IF(C119&lt;&gt;"",", anotherID: '"&amp;C119&amp;"', replace: '"&amp;D119&amp;"'","")&amp;", name: '"&amp;SUBSTITUTE(E119,"'","\'")&amp;"', nameEn: '"&amp;SUBSTITUTE(H119,"'","\'")&amp;"', ruby: '"&amp;F119&amp;"', baseType: '"&amp;VLOOKUP(I119,マスタ!$A$1:$B$99,2,FALSE)&amp;"'" &amp; IF(J119 = "○", ", extra: true'", "")  &amp; IF(K119 &lt;&gt; "", ", extraFrom: '" &amp; K119 &amp; "'", "")  &amp; IF(L119 &lt;&gt; "", ", exchanbaleTo: '" &amp; L119 &amp; "'", "")&amp; IF(M119 = "○", ", poison: true'", "")&amp; ", types: ['"&amp;VLOOKUP(N119,マスタ!$D$1:$E$99,2,FALSE)&amp;"'"&amp;IF(O119&lt;&gt;"",", '"&amp;VLOOKUP(O119,マスタ!$D$1:$E$99,2,FALSE)&amp;"'","")&amp;"]"&amp;IF(P119&lt;&gt;"",", range: '"&amp;P119&amp;"'","")&amp;IF(R119&lt;&gt;"",", damage: '"&amp;R119&amp;"'","")&amp;IF(T119&lt;&gt;"",", capacity: '"&amp;T119&amp;"'","")&amp;IF(U119&lt;&gt;"",", cost: '"&amp;U119&amp;"'","")&amp;", text: '"&amp;SUBSTITUTE(X119,CHAR(10),"\n")&amp;"', textEn: '"&amp;SUBSTITUTE(SUBSTITUTE(Z119,CHAR(10),"\n"),"'","\'")&amp;"'"&amp;IF(V119="○",", sealable: true","")&amp;IF(W119="○",", removable: true","")&amp;"}"</f>
        <v>, '10-kururu-o-n-3': {megami: 'kururu', name: 'くるるーん', nameEn: 'Kururu~n', ruby: '', baseType: 'normal', types: ['action', 'reaction'], text: '【常時】このカードは対応でしか使用できない。 \n以下から2つまでを選び、任意の順に行う。 \n(同じものを2回選ぶことはできない)\n・カードを1枚引く。\n・伏せ札1枚を山札の底に置く。\n・相手は手札を1枚捨て札にする。', textEn: 'Forced: This card cannot be played except as a Reaction to an attack.\n\nChoose up to two. You may choose the same option more than once:\n・Draw a card.\n・Put a card from your discard pile to the bottom of your deck.\n・Your opponent puts a card from their hand into their played pile.'}</v>
      </c>
    </row>
    <row r="120" spans="1:28" ht="84.75">
      <c r="A120" s="1" t="s">
        <v>971</v>
      </c>
      <c r="B120" s="1" t="s">
        <v>950</v>
      </c>
      <c r="E120" s="1" t="s">
        <v>972</v>
      </c>
      <c r="G120" s="3" t="s">
        <v>973</v>
      </c>
      <c r="H120" s="4" t="s">
        <v>974</v>
      </c>
      <c r="I120" s="1" t="s">
        <v>27</v>
      </c>
      <c r="N120" s="1" t="s">
        <v>76</v>
      </c>
      <c r="O120" s="1" t="s">
        <v>65</v>
      </c>
      <c r="Q120" s="5"/>
      <c r="S120" s="5"/>
      <c r="X120" s="6" t="s">
        <v>975</v>
      </c>
      <c r="Y120" s="39" t="s">
        <v>976</v>
      </c>
      <c r="Z120" s="11" t="s">
        <v>977</v>
      </c>
      <c r="AA120" s="5"/>
      <c r="AB120" s="7" t="str">
        <f>", '"&amp;A120&amp;"': {megami: '"&amp;B120&amp;"'"&amp;IF(C120&lt;&gt;"",", anotherID: '"&amp;C120&amp;"', replace: '"&amp;D120&amp;"'","")&amp;", name: '"&amp;SUBSTITUTE(E120,"'","\'")&amp;"', nameEn: '"&amp;SUBSTITUTE(H120,"'","\'")&amp;"', ruby: '"&amp;F120&amp;"', baseType: '"&amp;VLOOKUP(I120,マスタ!$A$1:$B$99,2,FALSE)&amp;"'" &amp; IF(J120 = "○", ", extra: true'", "")  &amp; IF(K120 &lt;&gt; "", ", extraFrom: '" &amp; K120 &amp; "'", "")  &amp; IF(L120 &lt;&gt; "", ", exchanbaleTo: '" &amp; L120 &amp; "'", "")&amp; IF(M120 = "○", ", poison: true'", "")&amp; ", types: ['"&amp;VLOOKUP(N120,マスタ!$D$1:$E$99,2,FALSE)&amp;"'"&amp;IF(O120&lt;&gt;"",", '"&amp;VLOOKUP(O120,マスタ!$D$1:$E$99,2,FALSE)&amp;"'","")&amp;"]"&amp;IF(P120&lt;&gt;"",", range: '"&amp;P120&amp;"'","")&amp;IF(R120&lt;&gt;"",", damage: '"&amp;R120&amp;"'","")&amp;IF(T120&lt;&gt;"",", capacity: '"&amp;T120&amp;"'","")&amp;IF(U120&lt;&gt;"",", cost: '"&amp;U120&amp;"'","")&amp;", text: '"&amp;SUBSTITUTE(X120,CHAR(10),"\n")&amp;"', textEn: '"&amp;SUBSTITUTE(SUBSTITUTE(Z120,CHAR(10),"\n"),"'","\'")&amp;"'"&amp;IF(V120="○",", sealable: true","")&amp;IF(W120="○",", removable: true","")&amp;"}"</f>
        <v>, '10-kururu-o-n-4': {megami: 'kururu', name: 'とるねーど', nameEn: 'Tornaydo', ruby: '', baseType: 'normal', types: ['action', 'fullpower'], text: '----\n&lt;攻攻&gt; 相手のオーラに5ダメージを与える。 \n----\n&lt;付付&gt; 相手のライフに1ダメージを与える。', textEn: 'Mechanism (ATK ATK) - Deal 5 damage to your opponent\'s Aura.\n\n----------\n\nMechanism (ENH ENH) - Deal 1 damage to your opponent\'s Life.'}</v>
      </c>
    </row>
    <row r="121" spans="1:28" ht="72.75">
      <c r="A121" s="1" t="s">
        <v>978</v>
      </c>
      <c r="B121" s="1" t="s">
        <v>950</v>
      </c>
      <c r="E121" s="1" t="s">
        <v>979</v>
      </c>
      <c r="G121" s="3" t="s">
        <v>980</v>
      </c>
      <c r="H121" s="4" t="s">
        <v>981</v>
      </c>
      <c r="I121" s="1" t="s">
        <v>27</v>
      </c>
      <c r="N121" s="1" t="s">
        <v>76</v>
      </c>
      <c r="O121" s="1" t="s">
        <v>65</v>
      </c>
      <c r="Q121" s="5"/>
      <c r="S121" s="5"/>
      <c r="X121" s="6" t="s">
        <v>982</v>
      </c>
      <c r="Y121" s="36" t="s">
        <v>983</v>
      </c>
      <c r="Z121" s="11" t="s">
        <v>984</v>
      </c>
      <c r="AA121" s="5"/>
      <c r="AB121" s="7" t="str">
        <f>", '"&amp;A121&amp;"': {megami: '"&amp;B121&amp;"'"&amp;IF(C121&lt;&gt;"",", anotherID: '"&amp;C121&amp;"', replace: '"&amp;D121&amp;"'","")&amp;", name: '"&amp;SUBSTITUTE(E121,"'","\'")&amp;"', nameEn: '"&amp;SUBSTITUTE(H121,"'","\'")&amp;"', ruby: '"&amp;F121&amp;"', baseType: '"&amp;VLOOKUP(I121,マスタ!$A$1:$B$99,2,FALSE)&amp;"'" &amp; IF(J121 = "○", ", extra: true'", "")  &amp; IF(K121 &lt;&gt; "", ", extraFrom: '" &amp; K121 &amp; "'", "")  &amp; IF(L121 &lt;&gt; "", ", exchanbaleTo: '" &amp; L121 &amp; "'", "")&amp; IF(M121 = "○", ", poison: true'", "")&amp; ", types: ['"&amp;VLOOKUP(N121,マスタ!$D$1:$E$99,2,FALSE)&amp;"'"&amp;IF(O121&lt;&gt;"",", '"&amp;VLOOKUP(O121,マスタ!$D$1:$E$99,2,FALSE)&amp;"'","")&amp;"]"&amp;IF(P121&lt;&gt;"",", range: '"&amp;P121&amp;"'","")&amp;IF(R121&lt;&gt;"",", damage: '"&amp;R121&amp;"'","")&amp;IF(T121&lt;&gt;"",", capacity: '"&amp;T121&amp;"'","")&amp;IF(U121&lt;&gt;"",", cost: '"&amp;U121&amp;"'","")&amp;", text: '"&amp;SUBSTITUTE(X121,CHAR(10),"\n")&amp;"', textEn: '"&amp;SUBSTITUTE(SUBSTITUTE(Z121,CHAR(10),"\n"),"'","\'")&amp;"'"&amp;IF(V121="○",", sealable: true","")&amp;IF(W121="○",", removable: true","")&amp;"}"</f>
        <v>, '10-kururu-o-n-5': {megami: 'kururu', name: 'りげいなー', nameEn: 'Regainah', ruby: '', baseType: 'normal', types: ['action', 'fullpower'], text: '----\n&lt;攻対&gt; あなたの使用済の切札を1枚選んでもよい。そのカードを消費を支払わずに使用する。(《全力》カードでもよい) \n----\nあなたの集中力は0になる。', textEn: 'Mechanism (ATK REA) - You may choose one of your Devoted Special cards. Play that card without paying its cost.\n\n----------\n\nYour Vigor becomes 0.'}</v>
      </c>
    </row>
    <row r="122" spans="1:28" ht="13.5">
      <c r="A122" s="1" t="s">
        <v>985</v>
      </c>
      <c r="B122" s="1" t="s">
        <v>950</v>
      </c>
      <c r="E122" s="1" t="s">
        <v>986</v>
      </c>
      <c r="G122" s="3" t="s">
        <v>987</v>
      </c>
      <c r="H122" s="4" t="s">
        <v>988</v>
      </c>
      <c r="I122" s="1" t="s">
        <v>27</v>
      </c>
      <c r="N122" s="1" t="s">
        <v>85</v>
      </c>
      <c r="Q122" s="5"/>
      <c r="S122" s="5"/>
      <c r="T122" s="1" t="s">
        <v>46</v>
      </c>
      <c r="X122" s="46" t="s">
        <v>1320</v>
      </c>
      <c r="Y122" s="41" t="s">
        <v>989</v>
      </c>
      <c r="Z122" s="4" t="s">
        <v>990</v>
      </c>
      <c r="AA122" s="5"/>
      <c r="AB122" s="7" t="str">
        <f>", '"&amp;A122&amp;"': {megami: '"&amp;B122&amp;"'"&amp;IF(C122&lt;&gt;"",", anotherID: '"&amp;C122&amp;"', replace: '"&amp;D122&amp;"'","")&amp;", name: '"&amp;SUBSTITUTE(E122,"'","\'")&amp;"', nameEn: '"&amp;SUBSTITUTE(H122,"'","\'")&amp;"', ruby: '"&amp;F122&amp;"', baseType: '"&amp;VLOOKUP(I122,マスタ!$A$1:$B$99,2,FALSE)&amp;"'" &amp; IF(J122 = "○", ", extra: true'", "")  &amp; IF(K122 &lt;&gt; "", ", extraFrom: '" &amp; K122 &amp; "'", "")  &amp; IF(L122 &lt;&gt; "", ", exchanbaleTo: '" &amp; L122 &amp; "'", "")&amp; IF(M122 = "○", ", poison: true'", "")&amp; ", types: ['"&amp;VLOOKUP(N122,マスタ!$D$1:$E$99,2,FALSE)&amp;"'"&amp;IF(O122&lt;&gt;"",", '"&amp;VLOOKUP(O122,マスタ!$D$1:$E$99,2,FALSE)&amp;"'","")&amp;"]"&amp;IF(P122&lt;&gt;"",", range: '"&amp;P122&amp;"'","")&amp;IF(R122&lt;&gt;"",", damage: '"&amp;R122&amp;"'","")&amp;IF(T122&lt;&gt;"",", capacity: '"&amp;T122&amp;"'","")&amp;IF(U122&lt;&gt;"",", cost: '"&amp;U122&amp;"'","")&amp;", text: '"&amp;SUBSTITUTE(X122,CHAR(10),"\n")&amp;"', textEn: '"&amp;SUBSTITUTE(SUBSTITUTE(Z122,CHAR(10),"\n"),"'","\'")&amp;"'"&amp;IF(V122="○",", sealable: true","")&amp;IF(W122="○",", removable: true","")&amp;"}"</f>
        <v>, '10-kururu-o-n-6': {megami: 'kururu', name: 'もじゅるー', nameEn: 'Mozule', ruby: '', baseType: 'normal', types: ['enhance'], capacity: '3', text: '【展開中】あなたが《行動》カードを使用した時、その解決後に基本動作を1回行ってもよい。', textEn: 'Ongoing: Whenever you play an Action card, you may perform a basic action after it resolves.'}</v>
      </c>
    </row>
    <row r="123" spans="1:28" ht="84.75">
      <c r="A123" s="1" t="s">
        <v>991</v>
      </c>
      <c r="B123" s="1" t="s">
        <v>950</v>
      </c>
      <c r="E123" s="1" t="s">
        <v>992</v>
      </c>
      <c r="G123" s="3" t="s">
        <v>993</v>
      </c>
      <c r="H123" s="4" t="s">
        <v>994</v>
      </c>
      <c r="I123" s="1" t="s">
        <v>27</v>
      </c>
      <c r="N123" s="1" t="s">
        <v>85</v>
      </c>
      <c r="Q123" s="5"/>
      <c r="S123" s="5"/>
      <c r="T123" s="1" t="s">
        <v>336</v>
      </c>
      <c r="X123" s="6" t="s">
        <v>995</v>
      </c>
      <c r="Y123" s="36" t="s">
        <v>996</v>
      </c>
      <c r="Z123" s="11" t="s">
        <v>997</v>
      </c>
      <c r="AA123" s="5"/>
      <c r="AB123" s="7" t="str">
        <f>", '"&amp;A123&amp;"': {megami: '"&amp;B123&amp;"'"&amp;IF(C123&lt;&gt;"",", anotherID: '"&amp;C123&amp;"', replace: '"&amp;D123&amp;"'","")&amp;", name: '"&amp;SUBSTITUTE(E123,"'","\'")&amp;"', nameEn: '"&amp;SUBSTITUTE(H123,"'","\'")&amp;"', ruby: '"&amp;F123&amp;"', baseType: '"&amp;VLOOKUP(I123,マスタ!$A$1:$B$99,2,FALSE)&amp;"'" &amp; IF(J123 = "○", ", extra: true'", "")  &amp; IF(K123 &lt;&gt; "", ", extraFrom: '" &amp; K123 &amp; "'", "")  &amp; IF(L123 &lt;&gt; "", ", exchanbaleTo: '" &amp; L123 &amp; "'", "")&amp; IF(M123 = "○", ", poison: true'", "")&amp; ", types: ['"&amp;VLOOKUP(N123,マスタ!$D$1:$E$99,2,FALSE)&amp;"'"&amp;IF(O123&lt;&gt;"",", '"&amp;VLOOKUP(O123,マスタ!$D$1:$E$99,2,FALSE)&amp;"'","")&amp;"]"&amp;IF(P123&lt;&gt;"",", range: '"&amp;P123&amp;"'","")&amp;IF(R123&lt;&gt;"",", damage: '"&amp;R123&amp;"'","")&amp;IF(T123&lt;&gt;"",", capacity: '"&amp;T123&amp;"'","")&amp;IF(U123&lt;&gt;"",", cost: '"&amp;U123&amp;"'","")&amp;", text: '"&amp;SUBSTITUTE(X123,CHAR(10),"\n")&amp;"', textEn: '"&amp;SUBSTITUTE(SUBSTITUTE(Z123,CHAR(10),"\n"),"'","\'")&amp;"'"&amp;IF(V123="○",", sealable: true","")&amp;IF(W123="○",", removable: true","")&amp;"}"</f>
        <v>, '10-kururu-o-n-7': {megami: 'kururu', name: 'りふれくた', nameEn: 'Reflecta', ruby: '', baseType: 'normal', types: ['enhance'], capacity: '0', text: '----\n&lt;攻対&gt; 【展開時】このカードの上に桜花結晶を4個ダストから置く。 \n----\n【展開中】各ターンにおける相手の2回目の《攻撃》は打ち消される。\n', textEn: 'Mechanism (ATK REA) - Initialize: Move 4 Sakura tokens from Shadow to this card.\n\n----------\n\nOngoing: Your opponent\'s second attack each turn is automatically cancelled.'}</v>
      </c>
    </row>
    <row r="124" spans="1:28" ht="48.75">
      <c r="A124" s="1" t="s">
        <v>998</v>
      </c>
      <c r="B124" s="1" t="s">
        <v>950</v>
      </c>
      <c r="E124" s="1" t="s">
        <v>999</v>
      </c>
      <c r="G124" s="3" t="s">
        <v>1000</v>
      </c>
      <c r="H124" s="4" t="s">
        <v>1001</v>
      </c>
      <c r="I124" s="1" t="s">
        <v>112</v>
      </c>
      <c r="N124" s="1" t="s">
        <v>76</v>
      </c>
      <c r="O124" s="1" t="s">
        <v>94</v>
      </c>
      <c r="Q124" s="5"/>
      <c r="S124" s="5"/>
      <c r="U124" s="1" t="s">
        <v>36</v>
      </c>
      <c r="X124" s="6" t="s">
        <v>1002</v>
      </c>
      <c r="Y124" s="14" t="s">
        <v>1003</v>
      </c>
      <c r="Z124" s="10" t="s">
        <v>1004</v>
      </c>
      <c r="AA124" s="5"/>
      <c r="AB124" s="7" t="str">
        <f>", '"&amp;A124&amp;"': {megami: '"&amp;B124&amp;"'"&amp;IF(C124&lt;&gt;"",", anotherID: '"&amp;C124&amp;"', replace: '"&amp;D124&amp;"'","")&amp;", name: '"&amp;SUBSTITUTE(E124,"'","\'")&amp;"', nameEn: '"&amp;SUBSTITUTE(H124,"'","\'")&amp;"', ruby: '"&amp;F124&amp;"', baseType: '"&amp;VLOOKUP(I124,マスタ!$A$1:$B$99,2,FALSE)&amp;"'" &amp; IF(J124 = "○", ", extra: true'", "")  &amp; IF(K124 &lt;&gt; "", ", extraFrom: '" &amp; K124 &amp; "'", "")  &amp; IF(L124 &lt;&gt; "", ", exchanbaleTo: '" &amp; L124 &amp; "'", "")&amp; IF(M124 = "○", ", poison: true'", "")&amp; ", types: ['"&amp;VLOOKUP(N124,マスタ!$D$1:$E$99,2,FALSE)&amp;"'"&amp;IF(O124&lt;&gt;"",", '"&amp;VLOOKUP(O124,マスタ!$D$1:$E$99,2,FALSE)&amp;"'","")&amp;"]"&amp;IF(P124&lt;&gt;"",", range: '"&amp;P124&amp;"'","")&amp;IF(R124&lt;&gt;"",", damage: '"&amp;R124&amp;"'","")&amp;IF(T124&lt;&gt;"",", capacity: '"&amp;T124&amp;"'","")&amp;IF(U124&lt;&gt;"",", cost: '"&amp;U124&amp;"'","")&amp;", text: '"&amp;SUBSTITUTE(X124,CHAR(10),"\n")&amp;"', textEn: '"&amp;SUBSTITUTE(SUBSTITUTE(Z124,CHAR(10),"\n"),"'","\'")&amp;"'"&amp;IF(V124="○",", sealable: true","")&amp;IF(W124="○",", removable: true","")&amp;"}"</f>
        <v>, '10-kururu-o-s-1': {megami: 'kururu', name: 'どれーんでびる', nameEn: 'Drain Devil', ruby: '', baseType: 'special', types: ['action', 'reaction'], cost: '2', text: '相オーラ→自オーラ：1 \n【使用済】あなたの使用済の切札が未使用に戻った時、このカードを消費を支払わずに使用してもよい。', textEn: 'Opponent\'s Aura (1)→ Your Aura\n\nDevoted: Whenever one of your Devoted Special cards is turned face-down, you may play this card without paying its cost.'}</v>
      </c>
    </row>
    <row r="125" spans="1:28" ht="96.75">
      <c r="A125" s="1" t="s">
        <v>1005</v>
      </c>
      <c r="B125" s="1" t="s">
        <v>950</v>
      </c>
      <c r="E125" s="1" t="s">
        <v>1006</v>
      </c>
      <c r="G125" s="3" t="s">
        <v>1007</v>
      </c>
      <c r="H125" s="4" t="s">
        <v>1008</v>
      </c>
      <c r="I125" s="1" t="s">
        <v>112</v>
      </c>
      <c r="N125" s="1" t="s">
        <v>76</v>
      </c>
      <c r="Q125" s="5"/>
      <c r="S125" s="5"/>
      <c r="U125" s="1" t="s">
        <v>104</v>
      </c>
      <c r="X125" s="6" t="s">
        <v>1009</v>
      </c>
      <c r="Y125" s="36" t="s">
        <v>1010</v>
      </c>
      <c r="Z125" s="11" t="s">
        <v>1011</v>
      </c>
      <c r="AA125" s="5"/>
      <c r="AB125" s="7" t="str">
        <f>", '"&amp;A125&amp;"': {megami: '"&amp;B125&amp;"'"&amp;IF(C125&lt;&gt;"",", anotherID: '"&amp;C125&amp;"', replace: '"&amp;D125&amp;"'","")&amp;", name: '"&amp;SUBSTITUTE(E125,"'","\'")&amp;"', nameEn: '"&amp;SUBSTITUTE(H125,"'","\'")&amp;"', ruby: '"&amp;F125&amp;"', baseType: '"&amp;VLOOKUP(I125,マスタ!$A$1:$B$99,2,FALSE)&amp;"'" &amp; IF(J125 = "○", ", extra: true'", "")  &amp; IF(K125 &lt;&gt; "", ", extraFrom: '" &amp; K125 &amp; "'", "")  &amp; IF(L125 &lt;&gt; "", ", exchanbaleTo: '" &amp; L125 &amp; "'", "")&amp; IF(M125 = "○", ", poison: true'", "")&amp; ", types: ['"&amp;VLOOKUP(N125,マスタ!$D$1:$E$99,2,FALSE)&amp;"'"&amp;IF(O125&lt;&gt;"",", '"&amp;VLOOKUP(O125,マスタ!$D$1:$E$99,2,FALSE)&amp;"'","")&amp;"]"&amp;IF(P125&lt;&gt;"",", range: '"&amp;P125&amp;"'","")&amp;IF(R125&lt;&gt;"",", damage: '"&amp;R125&amp;"'","")&amp;IF(T125&lt;&gt;"",", capacity: '"&amp;T125&amp;"'","")&amp;IF(U125&lt;&gt;"",", cost: '"&amp;U125&amp;"'","")&amp;", text: '"&amp;SUBSTITUTE(X125,CHAR(10),"\n")&amp;"', textEn: '"&amp;SUBSTITUTE(SUBSTITUTE(Z125,CHAR(10),"\n"),"'","\'")&amp;"'"&amp;IF(V125="○",", sealable: true","")&amp;IF(W125="○",", removable: true","")&amp;"}"</f>
        <v>, '10-kururu-o-s-2': {megami: 'kururu', name: 'びっぐごーれむ', nameEn: 'Big Golem', ruby: '', baseType: 'special', types: ['action'], cost: '4', text: '----\n&lt;対全全&gt; 【使用済】あなたの終了フェイズに相手のライフに1ダメージを与えてもよい。そうした場合、山札を再構成する。 \n----\n【使用済】あなたが《全力》カードを使用した時、その解決後に基本動作を1回行ってもよい。\n', textEn: 'Mechanism (REA THR THR) - Devoted: At the end of your turn, you may deal 1 damage to your opponent\'s Life. If you do, reshuffle your deck.\n\n----------\n\nDevoted: Whenever you play a Throughout card, you may perform a basic action after it resolves.'}</v>
      </c>
    </row>
    <row r="126" spans="1:28" ht="76.5">
      <c r="A126" s="1" t="s">
        <v>1012</v>
      </c>
      <c r="B126" s="1" t="s">
        <v>950</v>
      </c>
      <c r="E126" s="1" t="s">
        <v>1013</v>
      </c>
      <c r="G126" s="3" t="s">
        <v>1014</v>
      </c>
      <c r="H126" s="4" t="s">
        <v>1015</v>
      </c>
      <c r="I126" s="1" t="s">
        <v>112</v>
      </c>
      <c r="N126" s="1" t="s">
        <v>76</v>
      </c>
      <c r="Q126" s="5"/>
      <c r="S126" s="5"/>
      <c r="U126" s="1" t="s">
        <v>203</v>
      </c>
      <c r="V126" s="1" t="s">
        <v>699</v>
      </c>
      <c r="X126" s="6" t="s">
        <v>1016</v>
      </c>
      <c r="Y126" s="14" t="s">
        <v>1017</v>
      </c>
      <c r="Z126" s="13" t="s">
        <v>1018</v>
      </c>
      <c r="AA126" s="5"/>
      <c r="AB126" s="7" t="str">
        <f>", '"&amp;A126&amp;"': {megami: '"&amp;B126&amp;"'"&amp;IF(C126&lt;&gt;"",", anotherID: '"&amp;C126&amp;"', replace: '"&amp;D126&amp;"'","")&amp;", name: '"&amp;SUBSTITUTE(E126,"'","\'")&amp;"', nameEn: '"&amp;SUBSTITUTE(H126,"'","\'")&amp;"', ruby: '"&amp;F126&amp;"', baseType: '"&amp;VLOOKUP(I126,マスタ!$A$1:$B$99,2,FALSE)&amp;"'" &amp; IF(J126 = "○", ", extra: true'", "")  &amp; IF(K126 &lt;&gt; "", ", extraFrom: '" &amp; K126 &amp; "'", "")  &amp; IF(L126 &lt;&gt; "", ", exchanbaleTo: '" &amp; L126 &amp; "'", "")&amp; IF(M126 = "○", ", poison: true'", "")&amp; ", types: ['"&amp;VLOOKUP(N126,マスタ!$D$1:$E$99,2,FALSE)&amp;"'"&amp;IF(O126&lt;&gt;"",", '"&amp;VLOOKUP(O126,マスタ!$D$1:$E$99,2,FALSE)&amp;"'","")&amp;"]"&amp;IF(P126&lt;&gt;"",", range: '"&amp;P126&amp;"'","")&amp;IF(R126&lt;&gt;"",", damage: '"&amp;R126&amp;"'","")&amp;IF(T126&lt;&gt;"",", capacity: '"&amp;T126&amp;"'","")&amp;IF(U126&lt;&gt;"",", cost: '"&amp;U126&amp;"'","")&amp;", text: '"&amp;SUBSTITUTE(X126,CHAR(10),"\n")&amp;"', textEn: '"&amp;SUBSTITUTE(SUBSTITUTE(Z126,CHAR(10),"\n"),"'","\'")&amp;"'"&amp;IF(V126="○",", sealable: true","")&amp;IF(W126="○",", removable: true","")&amp;"}"</f>
        <v>, '10-kururu-o-s-3': {megami: 'kururu', name: 'いんだすとりあ', nameEn: 'Industria', ruby: '', baseType: 'special', types: ['action'], cost: '1', text: 'このカードにカードが封印されていないならば、あなたの手札から《付与》でないカードを1枚選び、そのカードをこのカードの下に表向きで封印してもよい。 \nあなたの追加札から「でゅーぷりぎあ」を山札の底に1枚置く(最大で合計3枚)。 \n----\n【即再起】あなたが山札を再構成する(再構成の後に未使用に戻る)。', textEn: 'If no card is sealed under this card, you may choose a non-Enhancement card in your hand and seal it under this card, face-up.\n\nPut one of your set aside "Dupligear" on the bottom of your deck.\n\nImmediate Resurgence: You reshuffle your deck.', sealable: true}</v>
      </c>
    </row>
    <row r="127" spans="1:28" ht="108.75">
      <c r="A127" s="1" t="s">
        <v>1019</v>
      </c>
      <c r="B127" s="1" t="s">
        <v>950</v>
      </c>
      <c r="E127" s="1" t="s">
        <v>1403</v>
      </c>
      <c r="F127" s="1" t="s">
        <v>1020</v>
      </c>
      <c r="G127" s="3" t="s">
        <v>1021</v>
      </c>
      <c r="H127" s="4" t="s">
        <v>1022</v>
      </c>
      <c r="I127" s="1" t="s">
        <v>112</v>
      </c>
      <c r="N127" s="1" t="s">
        <v>76</v>
      </c>
      <c r="Q127" s="5"/>
      <c r="S127" s="5"/>
      <c r="U127" s="1" t="s">
        <v>46</v>
      </c>
      <c r="W127" s="1" t="s">
        <v>699</v>
      </c>
      <c r="X127" s="6" t="s">
        <v>1023</v>
      </c>
      <c r="Y127" s="36" t="s">
        <v>1024</v>
      </c>
      <c r="Z127" s="11" t="s">
        <v>1025</v>
      </c>
      <c r="AA127" s="5"/>
      <c r="AB127" s="7" t="str">
        <f>", '"&amp;A127&amp;"': {megami: '"&amp;B127&amp;"'"&amp;IF(C127&lt;&gt;"",", anotherID: '"&amp;C127&amp;"', replace: '"&amp;D127&amp;"'","")&amp;", name: '"&amp;SUBSTITUTE(E127,"'","\'")&amp;"', nameEn: '"&amp;SUBSTITUTE(H127,"'","\'")&amp;"', ruby: '"&amp;F127&amp;"', baseType: '"&amp;VLOOKUP(I127,マスタ!$A$1:$B$99,2,FALSE)&amp;"'" &amp; IF(J127 = "○", ", extra: true'", "")  &amp; IF(K127 &lt;&gt; "", ", extraFrom: '" &amp; K127 &amp; "'", "")  &amp; IF(L127 &lt;&gt; "", ", exchanbaleTo: '" &amp; L127 &amp; "'", "")&amp; IF(M127 = "○", ", poison: true'", "")&amp; ", types: ['"&amp;VLOOKUP(N127,マスタ!$D$1:$E$99,2,FALSE)&amp;"'"&amp;IF(O127&lt;&gt;"",", '"&amp;VLOOKUP(O127,マスタ!$D$1:$E$99,2,FALSE)&amp;"'","")&amp;"]"&amp;IF(P127&lt;&gt;"",", range: '"&amp;P127&amp;"'","")&amp;IF(R127&lt;&gt;"",", damage: '"&amp;R127&amp;"'","")&amp;IF(T127&lt;&gt;"",", capacity: '"&amp;T127&amp;"'","")&amp;IF(U127&lt;&gt;"",", cost: '"&amp;U127&amp;"'","")&amp;", text: '"&amp;SUBSTITUTE(X127,CHAR(10),"\n")&amp;"', textEn: '"&amp;SUBSTITUTE(SUBSTITUTE(Z127,CHAR(10),"\n"),"'","\'")&amp;"'"&amp;IF(V127="○",", sealable: true","")&amp;IF(W127="○",", removable: true","")&amp;"}"</f>
        <v>, '10-kururu-o-s-4': {megami: 'kururu', name: '神渉装置:枢式', nameEn: 'Godly Intervention Simulator: Kururu-Type', ruby: 'かんしょうそうち　くるるしき', baseType: 'special', types: ['action'], cost: '3', text: '----\n&lt;攻攻行行行付付&gt; 相手の切札を見て、その中から1枚選び、それを使用済にしてもよい。\n----\n相手の使用済の切札1枚を選んでもよい。そのカードを消費を支払わずに使用する(《全力》カードでもよい)。その後、このカードを取り除く。', textEn: 'Mechanism (ATK ATK ACT ACT ACT ENH ENH) - Look at your opponent\'s Special cards. You may choose one. That card becomes Devoted.\n\n----------\n\nYou may choose one of your oppponent\'s Devoted Special cards. Play that card without paying its cost. Remove this card from the game.', removable: true}</v>
      </c>
    </row>
    <row r="128" spans="1:28" ht="54">
      <c r="A128" s="1" t="s">
        <v>1026</v>
      </c>
      <c r="B128" s="1" t="s">
        <v>950</v>
      </c>
      <c r="E128" s="1" t="s">
        <v>1027</v>
      </c>
      <c r="G128" s="3" t="s">
        <v>1028</v>
      </c>
      <c r="H128" s="4" t="s">
        <v>1029</v>
      </c>
      <c r="I128" s="1" t="s">
        <v>27</v>
      </c>
      <c r="J128" s="1" t="s">
        <v>1521</v>
      </c>
      <c r="K128" s="1" t="s">
        <v>1019</v>
      </c>
      <c r="N128" s="1" t="s">
        <v>1030</v>
      </c>
      <c r="Q128" s="5"/>
      <c r="S128" s="5"/>
      <c r="X128" s="6" t="s">
        <v>1031</v>
      </c>
      <c r="Y128" s="14" t="s">
        <v>1032</v>
      </c>
      <c r="Z128" s="10" t="s">
        <v>1033</v>
      </c>
      <c r="AA128" s="5"/>
      <c r="AB128" s="7" t="str">
        <f>", '"&amp;A128&amp;"': {megami: '"&amp;B128&amp;"'"&amp;IF(C128&lt;&gt;"",", anotherID: '"&amp;C128&amp;"', replace: '"&amp;D128&amp;"'","")&amp;", name: '"&amp;SUBSTITUTE(E128,"'","\'")&amp;"', nameEn: '"&amp;SUBSTITUTE(H128,"'","\'")&amp;"', ruby: '"&amp;F128&amp;"', baseType: '"&amp;VLOOKUP(I128,マスタ!$A$1:$B$99,2,FALSE)&amp;"'" &amp; IF(J128 = "○", ", extra: true'", "")  &amp; IF(K128 &lt;&gt; "", ", extraFrom: '" &amp; K128 &amp; "'", "")  &amp; IF(L128 &lt;&gt; "", ", exchanbaleTo: '" &amp; L128 &amp; "'", "")&amp; IF(M128 = "○", ", poison: true'", "")&amp; ", types: ['"&amp;VLOOKUP(N128,マスタ!$D$1:$E$99,2,FALSE)&amp;"'"&amp;IF(O128&lt;&gt;"",", '"&amp;VLOOKUP(O128,マスタ!$D$1:$E$99,2,FALSE)&amp;"'","")&amp;"]"&amp;IF(P128&lt;&gt;"",", range: '"&amp;P128&amp;"'","")&amp;IF(R128&lt;&gt;"",", damage: '"&amp;R128&amp;"'","")&amp;IF(T128&lt;&gt;"",", capacity: '"&amp;T128&amp;"'","")&amp;IF(U128&lt;&gt;"",", cost: '"&amp;U128&amp;"'","")&amp;", text: '"&amp;SUBSTITUTE(X128,CHAR(10),"\n")&amp;"', textEn: '"&amp;SUBSTITUTE(SUBSTITUTE(Z128,CHAR(10),"\n"),"'","\'")&amp;"'"&amp;IF(V128="○",", sealable: true","")&amp;IF(W128="○",", removable: true","")&amp;"}"</f>
        <v>, '10-kururu-o-s-3-ex1': {megami: 'kururu', name: 'でゅーぷりぎあ', nameEn: 'Dupligear', ruby: '', baseType: 'normal', extra: true', extraFrom: '10-kururu-o-s-4', types: ['variable'], text: '(カードタイプが不定のカードは使用できない) \n【常時】このカードはあなたの「いんだすとりあ」に封印されたカードの複製となる。但し、名前は変更されない。 \n(「いんだすとりあ」が未使用なら複製とならないので、使用できない)', textEn: 'Forced: This card is a copy of the card sealed under your "Industria", except its name is still "Dupligear".\n(If your "Industria" is face-down, this does not copy anything and cannot be played.)'}</v>
      </c>
    </row>
    <row r="129" spans="1:28" ht="13.5">
      <c r="A129" s="1" t="s">
        <v>1034</v>
      </c>
      <c r="B129" s="1" t="s">
        <v>1035</v>
      </c>
      <c r="E129" s="1" t="s">
        <v>1036</v>
      </c>
      <c r="F129" s="1" t="s">
        <v>1037</v>
      </c>
      <c r="G129" s="1" t="s">
        <v>1036</v>
      </c>
      <c r="H129" s="4" t="s">
        <v>1036</v>
      </c>
      <c r="I129" s="1" t="s">
        <v>27</v>
      </c>
      <c r="N129" s="1" t="s">
        <v>28</v>
      </c>
      <c r="P129" s="1" t="s">
        <v>171</v>
      </c>
      <c r="Q129" s="5"/>
      <c r="R129" s="43" t="s">
        <v>37</v>
      </c>
      <c r="S129" s="5"/>
      <c r="X129" s="1" t="s">
        <v>1038</v>
      </c>
      <c r="Y129" s="32" t="s">
        <v>1039</v>
      </c>
      <c r="Z129" s="4" t="s">
        <v>1040</v>
      </c>
      <c r="AA129" s="5"/>
      <c r="AB129" s="7" t="str">
        <f>", '"&amp;A129&amp;"': {megami: '"&amp;B129&amp;"'"&amp;IF(C129&lt;&gt;"",", anotherID: '"&amp;C129&amp;"', replace: '"&amp;D129&amp;"'","")&amp;", name: '"&amp;SUBSTITUTE(E129,"'","\'")&amp;"', nameEn: '"&amp;SUBSTITUTE(H129,"'","\'")&amp;"', ruby: '"&amp;F129&amp;"', baseType: '"&amp;VLOOKUP(I129,マスタ!$A$1:$B$99,2,FALSE)&amp;"'" &amp; IF(J129 = "○", ", extra: true'", "")  &amp; IF(K129 &lt;&gt; "", ", extraFrom: '" &amp; K129 &amp; "'", "")  &amp; IF(L129 &lt;&gt; "", ", exchanbaleTo: '" &amp; L129 &amp; "'", "")&amp; IF(M129 = "○", ", poison: true'", "")&amp; ", types: ['"&amp;VLOOKUP(N129,マスタ!$D$1:$E$99,2,FALSE)&amp;"'"&amp;IF(O129&lt;&gt;"",", '"&amp;VLOOKUP(O129,マスタ!$D$1:$E$99,2,FALSE)&amp;"'","")&amp;"]"&amp;IF(P129&lt;&gt;"",", range: '"&amp;P129&amp;"'","")&amp;IF(R129&lt;&gt;"",", damage: '"&amp;R129&amp;"'","")&amp;IF(T129&lt;&gt;"",", capacity: '"&amp;T129&amp;"'","")&amp;IF(U129&lt;&gt;"",", cost: '"&amp;U129&amp;"'","")&amp;", text: '"&amp;SUBSTITUTE(X129,CHAR(10),"\n")&amp;"', textEn: '"&amp;SUBSTITUTE(SUBSTITUTE(Z129,CHAR(10),"\n"),"'","\'")&amp;"'"&amp;IF(V129="○",", sealable: true","")&amp;IF(W129="○",", removable: true","")&amp;"}"</f>
        <v>, '11-thallya-o-n-1': {megami: 'thallya', name: 'Burning Steam', nameEn: 'Burning Steam', ruby: 'バーニングスチーム', baseType: 'normal', types: ['attack'], range: '3-5', damage: '2/1', text: '【攻撃後】騎動を行う。', textEn: 'After Attack: Maneuver.'}</v>
      </c>
    </row>
    <row r="130" spans="1:28" ht="27">
      <c r="A130" s="1" t="s">
        <v>1041</v>
      </c>
      <c r="B130" s="1" t="s">
        <v>1035</v>
      </c>
      <c r="E130" s="1" t="s">
        <v>1042</v>
      </c>
      <c r="F130" s="1" t="s">
        <v>1043</v>
      </c>
      <c r="G130" s="1" t="s">
        <v>1042</v>
      </c>
      <c r="H130" s="4" t="s">
        <v>1042</v>
      </c>
      <c r="I130" s="1" t="s">
        <v>27</v>
      </c>
      <c r="N130" s="1" t="s">
        <v>28</v>
      </c>
      <c r="P130" s="1" t="s">
        <v>281</v>
      </c>
      <c r="Q130" s="5"/>
      <c r="R130" s="43" t="s">
        <v>30</v>
      </c>
      <c r="S130" s="5"/>
      <c r="X130" s="6" t="s">
        <v>1044</v>
      </c>
      <c r="Y130" s="15" t="s">
        <v>1045</v>
      </c>
      <c r="Z130" s="4" t="s">
        <v>1046</v>
      </c>
      <c r="AA130" s="5"/>
      <c r="AB130" s="7" t="str">
        <f>", '"&amp;A130&amp;"': {megami: '"&amp;B130&amp;"'"&amp;IF(C130&lt;&gt;"",", anotherID: '"&amp;C130&amp;"', replace: '"&amp;D130&amp;"'","")&amp;", name: '"&amp;SUBSTITUTE(E130,"'","\'")&amp;"', nameEn: '"&amp;SUBSTITUTE(H130,"'","\'")&amp;"', ruby: '"&amp;F130&amp;"', baseType: '"&amp;VLOOKUP(I130,マスタ!$A$1:$B$99,2,FALSE)&amp;"'" &amp; IF(J130 = "○", ", extra: true'", "")  &amp; IF(K130 &lt;&gt; "", ", extraFrom: '" &amp; K130 &amp; "'", "")  &amp; IF(L130 &lt;&gt; "", ", exchanbaleTo: '" &amp; L130 &amp; "'", "")&amp; IF(M130 = "○", ", poison: true'", "")&amp; ", types: ['"&amp;VLOOKUP(N130,マスタ!$D$1:$E$99,2,FALSE)&amp;"'"&amp;IF(O130&lt;&gt;"",", '"&amp;VLOOKUP(O130,マスタ!$D$1:$E$99,2,FALSE)&amp;"'","")&amp;"]"&amp;IF(P130&lt;&gt;"",", range: '"&amp;P130&amp;"'","")&amp;IF(R130&lt;&gt;"",", damage: '"&amp;R130&amp;"'","")&amp;IF(T130&lt;&gt;"",", capacity: '"&amp;T130&amp;"'","")&amp;IF(U130&lt;&gt;"",", cost: '"&amp;U130&amp;"'","")&amp;", text: '"&amp;SUBSTITUTE(X130,CHAR(10),"\n")&amp;"', textEn: '"&amp;SUBSTITUTE(SUBSTITUTE(Z130,CHAR(10),"\n"),"'","\'")&amp;"'"&amp;IF(V130="○",", sealable: true","")&amp;IF(W130="○",", removable: true","")&amp;"}"</f>
        <v>, '11-thallya-o-n-2': {megami: 'thallya', name: 'Waving Edge', nameEn: 'Waving Edge', ruby: 'ウェービングエッジ', baseType: 'normal', types: ['attack'], range: '1-3', damage: '3/1', text: '燃焼 \n【攻撃後】騎動を行う。', textEn: 'Combust\n\nAfter Attack: Maneuver.'}</v>
      </c>
    </row>
    <row r="131" spans="1:28" ht="27">
      <c r="A131" s="1" t="s">
        <v>1047</v>
      </c>
      <c r="B131" s="1" t="s">
        <v>1035</v>
      </c>
      <c r="E131" s="1" t="s">
        <v>1048</v>
      </c>
      <c r="F131" s="1" t="s">
        <v>1049</v>
      </c>
      <c r="G131" s="1" t="s">
        <v>1048</v>
      </c>
      <c r="H131" s="4" t="s">
        <v>1048</v>
      </c>
      <c r="I131" s="1" t="s">
        <v>27</v>
      </c>
      <c r="N131" s="1" t="s">
        <v>28</v>
      </c>
      <c r="P131" s="1" t="s">
        <v>203</v>
      </c>
      <c r="Q131" s="5"/>
      <c r="R131" s="43" t="s">
        <v>290</v>
      </c>
      <c r="S131" s="5"/>
      <c r="X131" s="6" t="s">
        <v>1050</v>
      </c>
      <c r="Y131" s="15" t="s">
        <v>1051</v>
      </c>
      <c r="Z131" s="4" t="s">
        <v>1052</v>
      </c>
      <c r="AA131" s="5"/>
      <c r="AB131" s="7" t="str">
        <f>", '"&amp;A131&amp;"': {megami: '"&amp;B131&amp;"'"&amp;IF(C131&lt;&gt;"",", anotherID: '"&amp;C131&amp;"', replace: '"&amp;D131&amp;"'","")&amp;", name: '"&amp;SUBSTITUTE(E131,"'","\'")&amp;"', nameEn: '"&amp;SUBSTITUTE(H131,"'","\'")&amp;"', ruby: '"&amp;F131&amp;"', baseType: '"&amp;VLOOKUP(I131,マスタ!$A$1:$B$99,2,FALSE)&amp;"'" &amp; IF(J131 = "○", ", extra: true'", "")  &amp; IF(K131 &lt;&gt; "", ", extraFrom: '" &amp; K131 &amp; "'", "")  &amp; IF(L131 &lt;&gt; "", ", exchanbaleTo: '" &amp; L131 &amp; "'", "")&amp; IF(M131 = "○", ", poison: true'", "")&amp; ", types: ['"&amp;VLOOKUP(N131,マスタ!$D$1:$E$99,2,FALSE)&amp;"'"&amp;IF(O131&lt;&gt;"",", '"&amp;VLOOKUP(O131,マスタ!$D$1:$E$99,2,FALSE)&amp;"'","")&amp;"]"&amp;IF(P131&lt;&gt;"",", range: '"&amp;P131&amp;"'","")&amp;IF(R131&lt;&gt;"",", damage: '"&amp;R131&amp;"'","")&amp;IF(T131&lt;&gt;"",", capacity: '"&amp;T131&amp;"'","")&amp;IF(U131&lt;&gt;"",", cost: '"&amp;U131&amp;"'","")&amp;", text: '"&amp;SUBSTITUTE(X131,CHAR(10),"\n")&amp;"', textEn: '"&amp;SUBSTITUTE(SUBSTITUTE(Z131,CHAR(10),"\n"),"'","\'")&amp;"'"&amp;IF(V131="○",", sealable: true","")&amp;IF(W131="○",", removable: true","")&amp;"}"</f>
        <v>, '11-thallya-o-n-3': {megami: 'thallya', name: 'Shield Charge', nameEn: 'Shield Charge', ruby: 'シールドチャージ', baseType: 'normal', types: ['attack'], range: '1', damage: '3/2', text: '燃焼 \n【常時】この《攻撃》のダメージにより移動する桜花結晶は、ダストやフレアでなく間合に動かす。', textEn: 'Combust\n\nForced: Damage dealt by this attack moves Sakura tokens to Distance instead of to Shadow or to Flare.'}</v>
      </c>
    </row>
    <row r="132" spans="1:28" ht="13.5">
      <c r="A132" s="1" t="s">
        <v>1053</v>
      </c>
      <c r="B132" s="1" t="s">
        <v>1035</v>
      </c>
      <c r="E132" s="1" t="s">
        <v>1054</v>
      </c>
      <c r="F132" s="1" t="s">
        <v>1055</v>
      </c>
      <c r="G132" s="1" t="s">
        <v>1054</v>
      </c>
      <c r="H132" s="4" t="s">
        <v>1054</v>
      </c>
      <c r="I132" s="1" t="s">
        <v>27</v>
      </c>
      <c r="N132" s="1" t="s">
        <v>28</v>
      </c>
      <c r="O132" s="1" t="s">
        <v>65</v>
      </c>
      <c r="P132" s="1" t="s">
        <v>1056</v>
      </c>
      <c r="Q132" s="5"/>
      <c r="R132" s="43" t="s">
        <v>1057</v>
      </c>
      <c r="S132" s="5"/>
      <c r="X132" s="1" t="s">
        <v>1058</v>
      </c>
      <c r="Y132" s="42" t="s">
        <v>1059</v>
      </c>
      <c r="Z132" s="21" t="s">
        <v>1060</v>
      </c>
      <c r="AA132" s="5"/>
      <c r="AB132" s="7" t="str">
        <f>", '"&amp;A132&amp;"': {megami: '"&amp;B132&amp;"'"&amp;IF(C132&lt;&gt;"",", anotherID: '"&amp;C132&amp;"', replace: '"&amp;D132&amp;"'","")&amp;", name: '"&amp;SUBSTITUTE(E132,"'","\'")&amp;"', nameEn: '"&amp;SUBSTITUTE(H132,"'","\'")&amp;"', ruby: '"&amp;F132&amp;"', baseType: '"&amp;VLOOKUP(I132,マスタ!$A$1:$B$99,2,FALSE)&amp;"'" &amp; IF(J132 = "○", ", extra: true'", "")  &amp; IF(K132 &lt;&gt; "", ", extraFrom: '" &amp; K132 &amp; "'", "")  &amp; IF(L132 &lt;&gt; "", ", exchanbaleTo: '" &amp; L132 &amp; "'", "")&amp; IF(M132 = "○", ", poison: true'", "")&amp; ", types: ['"&amp;VLOOKUP(N132,マスタ!$D$1:$E$99,2,FALSE)&amp;"'"&amp;IF(O132&lt;&gt;"",", '"&amp;VLOOKUP(O132,マスタ!$D$1:$E$99,2,FALSE)&amp;"'","")&amp;"]"&amp;IF(P132&lt;&gt;"",", range: '"&amp;P132&amp;"'","")&amp;IF(R132&lt;&gt;"",", damage: '"&amp;R132&amp;"'","")&amp;IF(T132&lt;&gt;"",", capacity: '"&amp;T132&amp;"'","")&amp;IF(U132&lt;&gt;"",", cost: '"&amp;U132&amp;"'","")&amp;", text: '"&amp;SUBSTITUTE(X132,CHAR(10),"\n")&amp;"', textEn: '"&amp;SUBSTITUTE(SUBSTITUTE(Z132,CHAR(10),"\n"),"'","\'")&amp;"'"&amp;IF(V132="○",", sealable: true","")&amp;IF(W132="○",", removable: true","")&amp;"}"</f>
        <v>, '11-thallya-o-n-4': {megami: 'thallya', name: 'Steam Cannon', nameEn: 'Steam Cannon', ruby: 'スチームカノン', baseType: 'normal', types: ['attack', 'fullpower'], range: '2-8', damage: '3/3', text: '燃焼', textEn: 'Combust'}</v>
      </c>
    </row>
    <row r="133" spans="1:28" ht="27">
      <c r="A133" s="1" t="s">
        <v>1061</v>
      </c>
      <c r="B133" s="1" t="s">
        <v>1035</v>
      </c>
      <c r="E133" s="1" t="s">
        <v>1062</v>
      </c>
      <c r="F133" s="1" t="s">
        <v>1063</v>
      </c>
      <c r="G133" s="1" t="s">
        <v>1062</v>
      </c>
      <c r="H133" s="4" t="s">
        <v>1062</v>
      </c>
      <c r="I133" s="1" t="s">
        <v>27</v>
      </c>
      <c r="N133" s="1" t="s">
        <v>76</v>
      </c>
      <c r="Q133" s="5"/>
      <c r="R133" s="43"/>
      <c r="S133" s="5"/>
      <c r="X133" s="6" t="s">
        <v>1064</v>
      </c>
      <c r="Y133" s="41" t="s">
        <v>1065</v>
      </c>
      <c r="Z133" s="4" t="s">
        <v>1066</v>
      </c>
      <c r="AA133" s="5"/>
      <c r="AB133" s="7" t="str">
        <f>", '"&amp;A133&amp;"': {megami: '"&amp;B133&amp;"'"&amp;IF(C133&lt;&gt;"",", anotherID: '"&amp;C133&amp;"', replace: '"&amp;D133&amp;"'","")&amp;", name: '"&amp;SUBSTITUTE(E133,"'","\'")&amp;"', nameEn: '"&amp;SUBSTITUTE(H133,"'","\'")&amp;"', ruby: '"&amp;F133&amp;"', baseType: '"&amp;VLOOKUP(I133,マスタ!$A$1:$B$99,2,FALSE)&amp;"'" &amp; IF(J133 = "○", ", extra: true'", "")  &amp; IF(K133 &lt;&gt; "", ", extraFrom: '" &amp; K133 &amp; "'", "")  &amp; IF(L133 &lt;&gt; "", ", exchanbaleTo: '" &amp; L133 &amp; "'", "")&amp; IF(M133 = "○", ", poison: true'", "")&amp; ", types: ['"&amp;VLOOKUP(N133,マスタ!$D$1:$E$99,2,FALSE)&amp;"'"&amp;IF(O133&lt;&gt;"",", '"&amp;VLOOKUP(O133,マスタ!$D$1:$E$99,2,FALSE)&amp;"'","")&amp;"]"&amp;IF(P133&lt;&gt;"",", range: '"&amp;P133&amp;"'","")&amp;IF(R133&lt;&gt;"",", damage: '"&amp;R133&amp;"'","")&amp;IF(T133&lt;&gt;"",", capacity: '"&amp;T133&amp;"'","")&amp;IF(U133&lt;&gt;"",", cost: '"&amp;U133&amp;"'","")&amp;", text: '"&amp;SUBSTITUTE(X133,CHAR(10),"\n")&amp;"', textEn: '"&amp;SUBSTITUTE(SUBSTITUTE(Z133,CHAR(10),"\n"),"'","\'")&amp;"'"&amp;IF(V133="○",", sealable: true","")&amp;IF(W133="○",", removable: true","")&amp;"}"</f>
        <v>, '11-thallya-o-n-5': {megami: 'thallya', name: 'Stunt', nameEn: 'Stunt', ruby: 'スタント', baseType: 'normal', types: ['action'], text: '相手を畏縮させる。 \n自オーラ→自フレア：2', textEn: 'Flinch your opponent.\n\nYour Aura (2)→ Your Flare'}</v>
      </c>
    </row>
    <row r="134" spans="1:28" ht="67.5">
      <c r="A134" s="1" t="s">
        <v>1067</v>
      </c>
      <c r="B134" s="1" t="s">
        <v>1035</v>
      </c>
      <c r="E134" s="1" t="s">
        <v>1068</v>
      </c>
      <c r="F134" s="1" t="s">
        <v>1069</v>
      </c>
      <c r="G134" s="1" t="s">
        <v>1068</v>
      </c>
      <c r="H134" s="4" t="s">
        <v>1068</v>
      </c>
      <c r="I134" s="1" t="s">
        <v>27</v>
      </c>
      <c r="N134" s="1" t="s">
        <v>76</v>
      </c>
      <c r="Q134" s="5"/>
      <c r="R134" s="43"/>
      <c r="S134" s="5"/>
      <c r="X134" s="6" t="s">
        <v>1070</v>
      </c>
      <c r="Y134" s="41" t="s">
        <v>1071</v>
      </c>
      <c r="Z134" s="4" t="s">
        <v>1072</v>
      </c>
      <c r="AA134" s="5"/>
      <c r="AB134" s="7" t="str">
        <f>", '"&amp;A134&amp;"': {megami: '"&amp;B134&amp;"'"&amp;IF(C134&lt;&gt;"",", anotherID: '"&amp;C134&amp;"', replace: '"&amp;D134&amp;"'","")&amp;", name: '"&amp;SUBSTITUTE(E134,"'","\'")&amp;"', nameEn: '"&amp;SUBSTITUTE(H134,"'","\'")&amp;"', ruby: '"&amp;F134&amp;"', baseType: '"&amp;VLOOKUP(I134,マスタ!$A$1:$B$99,2,FALSE)&amp;"'" &amp; IF(J134 = "○", ", extra: true'", "")  &amp; IF(K134 &lt;&gt; "", ", extraFrom: '" &amp; K134 &amp; "'", "")  &amp; IF(L134 &lt;&gt; "", ", exchanbaleTo: '" &amp; L134 &amp; "'", "")&amp; IF(M134 = "○", ", poison: true'", "")&amp; ", types: ['"&amp;VLOOKUP(N134,マスタ!$D$1:$E$99,2,FALSE)&amp;"'"&amp;IF(O134&lt;&gt;"",", '"&amp;VLOOKUP(O134,マスタ!$D$1:$E$99,2,FALSE)&amp;"'","")&amp;"]"&amp;IF(P134&lt;&gt;"",", range: '"&amp;P134&amp;"'","")&amp;IF(R134&lt;&gt;"",", damage: '"&amp;R134&amp;"'","")&amp;IF(T134&lt;&gt;"",", capacity: '"&amp;T134&amp;"'","")&amp;IF(U134&lt;&gt;"",", cost: '"&amp;U134&amp;"'","")&amp;", text: '"&amp;SUBSTITUTE(X134,CHAR(10),"\n")&amp;"', textEn: '"&amp;SUBSTITUTE(SUBSTITUTE(Z134,CHAR(10),"\n"),"'","\'")&amp;"'"&amp;IF(V134="○",", sealable: true","")&amp;IF(W134="○",", removable: true","")&amp;"}"</f>
        <v>, '11-thallya-o-n-6': {megami: 'thallya', name: 'Roaring', nameEn: 'Roaring', ruby: 'ロアリング', baseType: 'normal', types: ['action'], text: 'コストとして、あなたのマシンにある造花結晶を2つ燃焼済にしても良い。そうした場合、あなたは集中力を1得て、相手は集中力を1失い、相手を畏縮させる。 \nコストとして、集中力を2支払ってもよい。そうした場合、あなたの燃焼済の造花結晶を3つ回復する。', textEn: 'You may burn 2 Artificial Sakura tokens on your machine. If you do, gain 1 Vigor, your opponent loses 1 Vigor, and flinch your opponent.\n\nYou may spend 2 Vigor. If you do, recover 3 burned Artificial Sakura tokens.'}</v>
      </c>
    </row>
    <row r="135" spans="1:28" ht="27">
      <c r="A135" s="1" t="s">
        <v>1073</v>
      </c>
      <c r="B135" s="1" t="s">
        <v>1035</v>
      </c>
      <c r="E135" s="1" t="s">
        <v>1074</v>
      </c>
      <c r="F135" s="1" t="s">
        <v>1075</v>
      </c>
      <c r="G135" s="1" t="s">
        <v>1074</v>
      </c>
      <c r="H135" s="4" t="s">
        <v>1074</v>
      </c>
      <c r="I135" s="1" t="s">
        <v>27</v>
      </c>
      <c r="N135" s="1" t="s">
        <v>76</v>
      </c>
      <c r="O135" s="1" t="s">
        <v>94</v>
      </c>
      <c r="Q135" s="5"/>
      <c r="R135" s="43"/>
      <c r="S135" s="5"/>
      <c r="X135" s="6" t="s">
        <v>1076</v>
      </c>
      <c r="Y135" s="39" t="s">
        <v>1077</v>
      </c>
      <c r="Z135" s="4" t="s">
        <v>1078</v>
      </c>
      <c r="AA135" s="5"/>
      <c r="AB135" s="7" t="str">
        <f>", '"&amp;A135&amp;"': {megami: '"&amp;B135&amp;"'"&amp;IF(C135&lt;&gt;"",", anotherID: '"&amp;C135&amp;"', replace: '"&amp;D135&amp;"'","")&amp;", name: '"&amp;SUBSTITUTE(E135,"'","\'")&amp;"', nameEn: '"&amp;SUBSTITUTE(H135,"'","\'")&amp;"', ruby: '"&amp;F135&amp;"', baseType: '"&amp;VLOOKUP(I135,マスタ!$A$1:$B$99,2,FALSE)&amp;"'" &amp; IF(J135 = "○", ", extra: true'", "")  &amp; IF(K135 &lt;&gt; "", ", extraFrom: '" &amp; K135 &amp; "'", "")  &amp; IF(L135 &lt;&gt; "", ", exchanbaleTo: '" &amp; L135 &amp; "'", "")&amp; IF(M135 = "○", ", poison: true'", "")&amp; ", types: ['"&amp;VLOOKUP(N135,マスタ!$D$1:$E$99,2,FALSE)&amp;"'"&amp;IF(O135&lt;&gt;"",", '"&amp;VLOOKUP(O135,マスタ!$D$1:$E$99,2,FALSE)&amp;"'","")&amp;"]"&amp;IF(P135&lt;&gt;"",", range: '"&amp;P135&amp;"'","")&amp;IF(R135&lt;&gt;"",", damage: '"&amp;R135&amp;"'","")&amp;IF(T135&lt;&gt;"",", capacity: '"&amp;T135&amp;"'","")&amp;IF(U135&lt;&gt;"",", cost: '"&amp;U135&amp;"'","")&amp;", text: '"&amp;SUBSTITUTE(X135,CHAR(10),"\n")&amp;"', textEn: '"&amp;SUBSTITUTE(SUBSTITUTE(Z135,CHAR(10),"\n"),"'","\'")&amp;"'"&amp;IF(V135="○",", sealable: true","")&amp;IF(W135="○",", removable: true","")&amp;"}"</f>
        <v>, '11-thallya-o-n-7': {megami: 'thallya', name: 'Turbo Switch', nameEn: 'Turbo Switch', ruby: 'ターボスイッチ', baseType: 'normal', types: ['action', 'reaction'], text: '燃焼 \n騎動を行う。', textEn: 'Combust\n\nManeuver.'}</v>
      </c>
    </row>
    <row r="136" spans="1:28" ht="13.5">
      <c r="A136" s="1" t="s">
        <v>1079</v>
      </c>
      <c r="B136" s="1" t="s">
        <v>1035</v>
      </c>
      <c r="E136" s="1" t="s">
        <v>1080</v>
      </c>
      <c r="F136" s="1" t="s">
        <v>1081</v>
      </c>
      <c r="G136" s="1" t="s">
        <v>1080</v>
      </c>
      <c r="H136" s="4" t="s">
        <v>1080</v>
      </c>
      <c r="I136" s="1" t="s">
        <v>112</v>
      </c>
      <c r="N136" s="1" t="s">
        <v>28</v>
      </c>
      <c r="P136" s="1" t="s">
        <v>1082</v>
      </c>
      <c r="Q136" s="5"/>
      <c r="R136" s="43" t="s">
        <v>172</v>
      </c>
      <c r="S136" s="5"/>
      <c r="U136" s="1" t="s">
        <v>203</v>
      </c>
      <c r="X136" s="6" t="s">
        <v>1416</v>
      </c>
      <c r="Y136" s="3" t="s">
        <v>1083</v>
      </c>
      <c r="Z136" s="4" t="s">
        <v>1084</v>
      </c>
      <c r="AA136" s="5"/>
      <c r="AB136" s="7" t="str">
        <f>", '"&amp;A136&amp;"': {megami: '"&amp;B136&amp;"'"&amp;IF(C136&lt;&gt;"",", anotherID: '"&amp;C136&amp;"', replace: '"&amp;D136&amp;"'","")&amp;", name: '"&amp;SUBSTITUTE(E136,"'","\'")&amp;"', nameEn: '"&amp;SUBSTITUTE(H136,"'","\'")&amp;"', ruby: '"&amp;F136&amp;"', baseType: '"&amp;VLOOKUP(I136,マスタ!$A$1:$B$99,2,FALSE)&amp;"'" &amp; IF(J136 = "○", ", extra: true'", "")  &amp; IF(K136 &lt;&gt; "", ", extraFrom: '" &amp; K136 &amp; "'", "")  &amp; IF(L136 &lt;&gt; "", ", exchanbaleTo: '" &amp; L136 &amp; "'", "")&amp; IF(M136 = "○", ", poison: true'", "")&amp; ", types: ['"&amp;VLOOKUP(N136,マスタ!$D$1:$E$99,2,FALSE)&amp;"'"&amp;IF(O136&lt;&gt;"",", '"&amp;VLOOKUP(O136,マスタ!$D$1:$E$99,2,FALSE)&amp;"'","")&amp;"]"&amp;IF(P136&lt;&gt;"",", range: '"&amp;P136&amp;"'","")&amp;IF(R136&lt;&gt;"",", damage: '"&amp;R136&amp;"'","")&amp;IF(T136&lt;&gt;"",", capacity: '"&amp;T136&amp;"'","")&amp;IF(U136&lt;&gt;"",", cost: '"&amp;U136&amp;"'","")&amp;", text: '"&amp;SUBSTITUTE(X136,CHAR(10),"\n")&amp;"', textEn: '"&amp;SUBSTITUTE(SUBSTITUTE(Z136,CHAR(10),"\n"),"'","\'")&amp;"'"&amp;IF(V136="○",", sealable: true","")&amp;IF(W136="○",", removable: true","")&amp;"}"</f>
        <v>, '11-thallya-o-s-1': {megami: 'thallya', name: 'Alpha-Edge', nameEn: 'Alpha-Edge', ruby: 'アルファエッジ', baseType: 'special', types: ['attack'], range: '1,3,5,7', damage: '1/1', cost: '1', text: '【即再起】あなたが騎動により間合を変化させる。', textEn: 'Immediate Resurgence: Your Maneuver changes the Distance.'}</v>
      </c>
    </row>
    <row r="137" spans="1:28" ht="40.5">
      <c r="A137" s="1" t="s">
        <v>1085</v>
      </c>
      <c r="B137" s="1" t="s">
        <v>1035</v>
      </c>
      <c r="E137" s="1" t="s">
        <v>1086</v>
      </c>
      <c r="F137" s="1" t="s">
        <v>1087</v>
      </c>
      <c r="G137" s="1" t="s">
        <v>1086</v>
      </c>
      <c r="H137" s="4" t="s">
        <v>1086</v>
      </c>
      <c r="I137" s="1" t="s">
        <v>112</v>
      </c>
      <c r="N137" s="1" t="s">
        <v>76</v>
      </c>
      <c r="O137" s="1" t="s">
        <v>94</v>
      </c>
      <c r="Q137" s="5"/>
      <c r="R137" s="43"/>
      <c r="S137" s="5"/>
      <c r="U137" s="1" t="s">
        <v>104</v>
      </c>
      <c r="X137" s="6" t="s">
        <v>1088</v>
      </c>
      <c r="Y137" s="14" t="s">
        <v>1089</v>
      </c>
      <c r="Z137" s="4" t="s">
        <v>1090</v>
      </c>
      <c r="AA137" s="5"/>
      <c r="AB137" s="7" t="str">
        <f>", '"&amp;A137&amp;"': {megami: '"&amp;B137&amp;"'"&amp;IF(C137&lt;&gt;"",", anotherID: '"&amp;C137&amp;"', replace: '"&amp;D137&amp;"'","")&amp;", name: '"&amp;SUBSTITUTE(E137,"'","\'")&amp;"', nameEn: '"&amp;SUBSTITUTE(H137,"'","\'")&amp;"', ruby: '"&amp;F137&amp;"', baseType: '"&amp;VLOOKUP(I137,マスタ!$A$1:$B$99,2,FALSE)&amp;"'" &amp; IF(J137 = "○", ", extra: true'", "")  &amp; IF(K137 &lt;&gt; "", ", extraFrom: '" &amp; K137 &amp; "'", "")  &amp; IF(L137 &lt;&gt; "", ", exchanbaleTo: '" &amp; L137 &amp; "'", "")&amp; IF(M137 = "○", ", poison: true'", "")&amp; ", types: ['"&amp;VLOOKUP(N137,マスタ!$D$1:$E$99,2,FALSE)&amp;"'"&amp;IF(O137&lt;&gt;"",", '"&amp;VLOOKUP(O137,マスタ!$D$1:$E$99,2,FALSE)&amp;"'","")&amp;"]"&amp;IF(P137&lt;&gt;"",", range: '"&amp;P137&amp;"'","")&amp;IF(R137&lt;&gt;"",", damage: '"&amp;R137&amp;"'","")&amp;IF(T137&lt;&gt;"",", capacity: '"&amp;T137&amp;"'","")&amp;IF(U137&lt;&gt;"",", cost: '"&amp;U137&amp;"'","")&amp;", text: '"&amp;SUBSTITUTE(X137,CHAR(10),"\n")&amp;"', textEn: '"&amp;SUBSTITUTE(SUBSTITUTE(Z137,CHAR(10),"\n"),"'","\'")&amp;"'"&amp;IF(V137="○",", sealable: true","")&amp;IF(W137="○",", removable: true","")&amp;"}"</f>
        <v>, '11-thallya-o-s-2': {megami: 'thallya', name: 'Omega-Burst', nameEn: 'Omega-Burst', ruby: 'オメガバースト', baseType: 'special', types: ['action', 'reaction'], cost: '4', text: 'あなたの燃焼済の造花結晶を全て回復する。 \n対応した、オーラへのダメージが「-」またはX以下の《攻撃》を打ち消す。Xはこのカードにより回復した造花結晶の個数に等しい。', textEn: 'Recover all your burned Artificial Sakura tokens.\n\nCancel the attack you played this as a Reaction to if its Damage to Aura is "-", or if its Damage to Aura is X or less. X is the number of Artificial Sakura tokens recovered by this card.'}</v>
      </c>
    </row>
    <row r="138" spans="1:28" ht="11.25" customHeight="1">
      <c r="A138" s="1" t="s">
        <v>1091</v>
      </c>
      <c r="B138" s="1" t="s">
        <v>1035</v>
      </c>
      <c r="E138" s="45" t="s">
        <v>1338</v>
      </c>
      <c r="F138" s="1" t="s">
        <v>1092</v>
      </c>
      <c r="G138" s="1" t="s">
        <v>1093</v>
      </c>
      <c r="H138" s="4" t="s">
        <v>1093</v>
      </c>
      <c r="I138" s="1" t="s">
        <v>112</v>
      </c>
      <c r="N138" s="1" t="s">
        <v>76</v>
      </c>
      <c r="O138" s="1" t="s">
        <v>65</v>
      </c>
      <c r="Q138" s="5"/>
      <c r="R138" s="43"/>
      <c r="S138" s="5"/>
      <c r="U138" s="1" t="s">
        <v>336</v>
      </c>
      <c r="X138" s="28" t="s">
        <v>1094</v>
      </c>
      <c r="Y138" s="28" t="s">
        <v>1095</v>
      </c>
      <c r="Z138" s="4" t="s">
        <v>1096</v>
      </c>
      <c r="AA138" s="5"/>
      <c r="AB138" s="7" t="str">
        <f>", '"&amp;A138&amp;"': {megami: '"&amp;B138&amp;"'"&amp;IF(C138&lt;&gt;"",", anotherID: '"&amp;C138&amp;"', replace: '"&amp;D138&amp;"'","")&amp;", name: '"&amp;SUBSTITUTE(E138,"'","\'")&amp;"', nameEn: '"&amp;SUBSTITUTE(H138,"'","\'")&amp;"', ruby: '"&amp;F138&amp;"', baseType: '"&amp;VLOOKUP(I138,マスタ!$A$1:$B$99,2,FALSE)&amp;"'" &amp; IF(J138 = "○", ", extra: true'", "")  &amp; IF(K138 &lt;&gt; "", ", extraFrom: '" &amp; K138 &amp; "'", "")  &amp; IF(L138 &lt;&gt; "", ", exchanbaleTo: '" &amp; L138 &amp; "'", "")&amp; IF(M138 = "○", ", poison: true'", "")&amp; ", types: ['"&amp;VLOOKUP(N138,マスタ!$D$1:$E$99,2,FALSE)&amp;"'"&amp;IF(O138&lt;&gt;"",", '"&amp;VLOOKUP(O138,マスタ!$D$1:$E$99,2,FALSE)&amp;"'","")&amp;"]"&amp;IF(P138&lt;&gt;"",", range: '"&amp;P138&amp;"'","")&amp;IF(R138&lt;&gt;"",", damage: '"&amp;R138&amp;"'","")&amp;IF(T138&lt;&gt;"",", capacity: '"&amp;T138&amp;"'","")&amp;IF(U138&lt;&gt;"",", cost: '"&amp;U138&amp;"'","")&amp;", text: '"&amp;SUBSTITUTE(X138,CHAR(10),"\n")&amp;"', textEn: '"&amp;SUBSTITUTE(SUBSTITUTE(Z138,CHAR(10),"\n"),"'","\'")&amp;"'"&amp;IF(V138="○",", sealable: true","")&amp;IF(W138="○",", removable: true","")&amp;"}"</f>
        <v>, '11-thallya-o-s-4': {megami: 'thallya', name: 'Julia\'s BlackBox', nameEn: 'Julia\'s BlackBox', ruby: 'ジュリアズ　ブラックボックス', baseType: 'special', types: ['action', 'fullpower'], cost: '0', text: 'あなたのマシンに造花結晶がないならば、あなたのマシンはTransFormし、あなたの燃焼済の造花結晶を2つ回復する。そうでない場合、このカードを未使用に戻す。', textEn: 'If there are no Artificial Sakura tokens on your machine, TransForm it and recover 2 burned Artificial Sakura tokens. Otherwise, turn this card face-down.'}</v>
      </c>
    </row>
    <row r="139" spans="1:28" ht="13.5">
      <c r="A139" s="1" t="s">
        <v>1097</v>
      </c>
      <c r="B139" s="1" t="s">
        <v>1098</v>
      </c>
      <c r="E139" s="1" t="s">
        <v>1099</v>
      </c>
      <c r="F139" s="1" t="s">
        <v>1100</v>
      </c>
      <c r="G139" s="3" t="s">
        <v>1101</v>
      </c>
      <c r="H139" s="4" t="s">
        <v>1102</v>
      </c>
      <c r="I139" s="1" t="s">
        <v>27</v>
      </c>
      <c r="N139" s="1" t="s">
        <v>28</v>
      </c>
      <c r="P139" s="1" t="s">
        <v>56</v>
      </c>
      <c r="Q139" s="5"/>
      <c r="R139" s="1" t="s">
        <v>30</v>
      </c>
      <c r="S139" s="5"/>
      <c r="Y139" s="32"/>
      <c r="AA139" s="5"/>
      <c r="AB139" s="7" t="str">
        <f>", '"&amp;A139&amp;"': {megami: '"&amp;B139&amp;"'"&amp;IF(C139&lt;&gt;"",", anotherID: '"&amp;C139&amp;"', replace: '"&amp;D139&amp;"'","")&amp;", name: '"&amp;SUBSTITUTE(E139,"'","\'")&amp;"', nameEn: '"&amp;SUBSTITUTE(H139,"'","\'")&amp;"', ruby: '"&amp;F139&amp;"', baseType: '"&amp;VLOOKUP(I139,マスタ!$A$1:$B$99,2,FALSE)&amp;"'" &amp; IF(J139 = "○", ", extra: true'", "")  &amp; IF(K139 &lt;&gt; "", ", extraFrom: '" &amp; K139 &amp; "'", "")  &amp; IF(L139 &lt;&gt; "", ", exchanbaleTo: '" &amp; L139 &amp; "'", "")&amp; IF(M139 = "○", ", poison: true'", "")&amp; ", types: ['"&amp;VLOOKUP(N139,マスタ!$D$1:$E$99,2,FALSE)&amp;"'"&amp;IF(O139&lt;&gt;"",", '"&amp;VLOOKUP(O139,マスタ!$D$1:$E$99,2,FALSE)&amp;"'","")&amp;"]"&amp;IF(P139&lt;&gt;"",", range: '"&amp;P139&amp;"'","")&amp;IF(R139&lt;&gt;"",", damage: '"&amp;R139&amp;"'","")&amp;IF(T139&lt;&gt;"",", capacity: '"&amp;T139&amp;"'","")&amp;IF(U139&lt;&gt;"",", cost: '"&amp;U139&amp;"'","")&amp;", text: '"&amp;SUBSTITUTE(X139,CHAR(10),"\n")&amp;"', textEn: '"&amp;SUBSTITUTE(SUBSTITUTE(Z139,CHAR(10),"\n"),"'","\'")&amp;"'"&amp;IF(V139="○",", sealable: true","")&amp;IF(W139="○",", removable: true","")&amp;"}"</f>
        <v>, '12-raira-o-n-1': {megami: 'raira', name: '獣爪', nameEn: 'Bestial Claw', ruby: 'じゅうそう', baseType: 'normal', types: ['attack'], range: '1-2', damage: '3/1', text: '', textEn: ''}</v>
      </c>
    </row>
    <row r="140" spans="1:28" ht="13.5">
      <c r="A140" s="1" t="s">
        <v>1103</v>
      </c>
      <c r="B140" s="1" t="s">
        <v>1098</v>
      </c>
      <c r="E140" s="1" t="s">
        <v>1104</v>
      </c>
      <c r="F140" s="1" t="s">
        <v>1105</v>
      </c>
      <c r="G140" s="3" t="s">
        <v>1106</v>
      </c>
      <c r="H140" s="4" t="s">
        <v>1107</v>
      </c>
      <c r="I140" s="1" t="s">
        <v>27</v>
      </c>
      <c r="N140" s="1" t="s">
        <v>28</v>
      </c>
      <c r="P140" s="1" t="s">
        <v>36</v>
      </c>
      <c r="Q140" s="5"/>
      <c r="R140" s="1" t="s">
        <v>1108</v>
      </c>
      <c r="S140" s="5"/>
      <c r="X140" s="1" t="s">
        <v>1109</v>
      </c>
      <c r="Y140" s="3" t="s">
        <v>1110</v>
      </c>
      <c r="Z140" s="8" t="s">
        <v>1111</v>
      </c>
      <c r="AA140" s="5"/>
      <c r="AB140" s="7" t="str">
        <f>", '"&amp;A140&amp;"': {megami: '"&amp;B140&amp;"'"&amp;IF(C140&lt;&gt;"",", anotherID: '"&amp;C140&amp;"', replace: '"&amp;D140&amp;"'","")&amp;", name: '"&amp;SUBSTITUTE(E140,"'","\'")&amp;"', nameEn: '"&amp;SUBSTITUTE(H140,"'","\'")&amp;"', ruby: '"&amp;F140&amp;"', baseType: '"&amp;VLOOKUP(I140,マスタ!$A$1:$B$99,2,FALSE)&amp;"'" &amp; IF(J140 = "○", ", extra: true'", "")  &amp; IF(K140 &lt;&gt; "", ", extraFrom: '" &amp; K140 &amp; "'", "")  &amp; IF(L140 &lt;&gt; "", ", exchanbaleTo: '" &amp; L140 &amp; "'", "")&amp; IF(M140 = "○", ", poison: true'", "")&amp; ", types: ['"&amp;VLOOKUP(N140,マスタ!$D$1:$E$99,2,FALSE)&amp;"'"&amp;IF(O140&lt;&gt;"",", '"&amp;VLOOKUP(O140,マスタ!$D$1:$E$99,2,FALSE)&amp;"'","")&amp;"]"&amp;IF(P140&lt;&gt;"",", range: '"&amp;P140&amp;"'","")&amp;IF(R140&lt;&gt;"",", damage: '"&amp;R140&amp;"'","")&amp;IF(T140&lt;&gt;"",", capacity: '"&amp;T140&amp;"'","")&amp;IF(U140&lt;&gt;"",", cost: '"&amp;U140&amp;"'","")&amp;", text: '"&amp;SUBSTITUTE(X140,CHAR(10),"\n")&amp;"', textEn: '"&amp;SUBSTITUTE(SUBSTITUTE(Z140,CHAR(10),"\n"),"'","\'")&amp;"'"&amp;IF(V140="○",", sealable: true","")&amp;IF(W140="○",", removable: true","")&amp;"}"</f>
        <v>, '12-raira-o-n-2': {megami: 'raira', name: '風雷撃', nameEn: 'Wind and Thunder', ruby: 'ふうらいげき', baseType: 'normal', types: ['attack'], range: '2', damage: 'X/2', text: '【常時】Xは風神ゲージと雷神ゲージのうち、小さい方の値である。', textEn: 'Forced: X is equal to the lower of your Wind and Thunder God gauges.'}</v>
      </c>
    </row>
    <row r="141" spans="1:28" ht="13.5">
      <c r="A141" s="1" t="s">
        <v>1112</v>
      </c>
      <c r="B141" s="1" t="s">
        <v>1098</v>
      </c>
      <c r="E141" s="1" t="s">
        <v>1113</v>
      </c>
      <c r="F141" s="1" t="s">
        <v>1114</v>
      </c>
      <c r="G141" s="3" t="s">
        <v>1115</v>
      </c>
      <c r="H141" s="4" t="s">
        <v>1116</v>
      </c>
      <c r="I141" s="1" t="s">
        <v>27</v>
      </c>
      <c r="N141" s="1" t="s">
        <v>28</v>
      </c>
      <c r="P141" s="1" t="s">
        <v>56</v>
      </c>
      <c r="Q141" s="5"/>
      <c r="R141" s="1" t="s">
        <v>37</v>
      </c>
      <c r="S141" s="5"/>
      <c r="X141" s="6" t="s">
        <v>1117</v>
      </c>
      <c r="Y141" s="14" t="s">
        <v>1118</v>
      </c>
      <c r="Z141" s="4" t="s">
        <v>1119</v>
      </c>
      <c r="AA141" s="5"/>
      <c r="AB141" s="7" t="str">
        <f>", '"&amp;A141&amp;"': {megami: '"&amp;B141&amp;"'"&amp;IF(C141&lt;&gt;"",", anotherID: '"&amp;C141&amp;"', replace: '"&amp;D141&amp;"'","")&amp;", name: '"&amp;SUBSTITUTE(E141,"'","\'")&amp;"', nameEn: '"&amp;SUBSTITUTE(H141,"'","\'")&amp;"', ruby: '"&amp;F141&amp;"', baseType: '"&amp;VLOOKUP(I141,マスタ!$A$1:$B$99,2,FALSE)&amp;"'" &amp; IF(J141 = "○", ", extra: true'", "")  &amp; IF(K141 &lt;&gt; "", ", extraFrom: '" &amp; K141 &amp; "'", "")  &amp; IF(L141 &lt;&gt; "", ", exchanbaleTo: '" &amp; L141 &amp; "'", "")&amp; IF(M141 = "○", ", poison: true'", "")&amp; ", types: ['"&amp;VLOOKUP(N141,マスタ!$D$1:$E$99,2,FALSE)&amp;"'"&amp;IF(O141&lt;&gt;"",", '"&amp;VLOOKUP(O141,マスタ!$D$1:$E$99,2,FALSE)&amp;"'","")&amp;"]"&amp;IF(P141&lt;&gt;"",", range: '"&amp;P141&amp;"'","")&amp;IF(R141&lt;&gt;"",", damage: '"&amp;R141&amp;"'","")&amp;IF(T141&lt;&gt;"",", capacity: '"&amp;T141&amp;"'","")&amp;IF(U141&lt;&gt;"",", cost: '"&amp;U141&amp;"'","")&amp;", text: '"&amp;SUBSTITUTE(X141,CHAR(10),"\n")&amp;"', textEn: '"&amp;SUBSTITUTE(SUBSTITUTE(Z141,CHAR(10),"\n"),"'","\'")&amp;"'"&amp;IF(V141="○",", sealable: true","")&amp;IF(W141="○",", removable: true","")&amp;"}"</f>
        <v>, '12-raira-o-n-3': {megami: 'raira', name: '流転爪', nameEn: 'Claw of Regrowth', ruby: 'るてんそう', baseType: 'normal', types: ['attack'], range: '1-2', damage: '2/1', text: '【攻撃後】あなたの捨て札にある《攻撃》カード1枚を選び、山札の一番上に置いてもよい。', textEn: 'After Attack: You may put an Attack card from your played pile on top of your deck.'}</v>
      </c>
    </row>
    <row r="142" spans="1:28" ht="13.5">
      <c r="A142" s="1" t="s">
        <v>1120</v>
      </c>
      <c r="B142" s="1" t="s">
        <v>1098</v>
      </c>
      <c r="E142" s="1" t="s">
        <v>1121</v>
      </c>
      <c r="F142" s="1" t="s">
        <v>1122</v>
      </c>
      <c r="G142" s="3" t="s">
        <v>1123</v>
      </c>
      <c r="H142" s="4" t="s">
        <v>1124</v>
      </c>
      <c r="I142" s="1" t="s">
        <v>27</v>
      </c>
      <c r="N142" s="1" t="s">
        <v>76</v>
      </c>
      <c r="Q142" s="5"/>
      <c r="S142" s="5"/>
      <c r="X142" s="1" t="s">
        <v>1125</v>
      </c>
      <c r="Y142" s="3" t="s">
        <v>1126</v>
      </c>
      <c r="Z142" s="4" t="s">
        <v>1127</v>
      </c>
      <c r="AA142" s="5"/>
      <c r="AB142" s="7" t="str">
        <f>", '"&amp;A142&amp;"': {megami: '"&amp;B142&amp;"'"&amp;IF(C142&lt;&gt;"",", anotherID: '"&amp;C142&amp;"', replace: '"&amp;D142&amp;"'","")&amp;", name: '"&amp;SUBSTITUTE(E142,"'","\'")&amp;"', nameEn: '"&amp;SUBSTITUTE(H142,"'","\'")&amp;"', ruby: '"&amp;F142&amp;"', baseType: '"&amp;VLOOKUP(I142,マスタ!$A$1:$B$99,2,FALSE)&amp;"'" &amp; IF(J142 = "○", ", extra: true'", "")  &amp; IF(K142 &lt;&gt; "", ", extraFrom: '" &amp; K142 &amp; "'", "")  &amp; IF(L142 &lt;&gt; "", ", exchanbaleTo: '" &amp; L142 &amp; "'", "")&amp; IF(M142 = "○", ", poison: true'", "")&amp; ", types: ['"&amp;VLOOKUP(N142,マスタ!$D$1:$E$99,2,FALSE)&amp;"'"&amp;IF(O142&lt;&gt;"",", '"&amp;VLOOKUP(O142,マスタ!$D$1:$E$99,2,FALSE)&amp;"'","")&amp;"]"&amp;IF(P142&lt;&gt;"",", range: '"&amp;P142&amp;"'","")&amp;IF(R142&lt;&gt;"",", damage: '"&amp;R142&amp;"'","")&amp;IF(T142&lt;&gt;"",", capacity: '"&amp;T142&amp;"'","")&amp;IF(U142&lt;&gt;"",", cost: '"&amp;U142&amp;"'","")&amp;", text: '"&amp;SUBSTITUTE(X142,CHAR(10),"\n")&amp;"', textEn: '"&amp;SUBSTITUTE(SUBSTITUTE(Z142,CHAR(10),"\n"),"'","\'")&amp;"'"&amp;IF(V142="○",", sealable: true","")&amp;IF(W142="○",", removable: true","")&amp;"}"</f>
        <v>, '12-raira-o-n-4': {megami: 'raira', name: '風走り', nameEn: 'Windrun', ruby: 'かぜばしり', baseType: 'normal', types: ['action'], text: '現在の間合が3以上ならば、間合→ダスト：2', textEn: 'If the current Distance is 3 or more:\nDistance (2)→ Shadow'}</v>
      </c>
    </row>
    <row r="143" spans="1:28" ht="36">
      <c r="A143" s="1" t="s">
        <v>1128</v>
      </c>
      <c r="B143" s="1" t="s">
        <v>1098</v>
      </c>
      <c r="E143" s="1" t="s">
        <v>1129</v>
      </c>
      <c r="F143" s="1" t="s">
        <v>1130</v>
      </c>
      <c r="G143" s="3" t="s">
        <v>1131</v>
      </c>
      <c r="H143" s="4" t="s">
        <v>1132</v>
      </c>
      <c r="I143" s="1" t="s">
        <v>27</v>
      </c>
      <c r="N143" s="1" t="s">
        <v>76</v>
      </c>
      <c r="Q143" s="5"/>
      <c r="S143" s="5"/>
      <c r="X143" s="6" t="s">
        <v>1133</v>
      </c>
      <c r="Y143" s="32" t="s">
        <v>1134</v>
      </c>
      <c r="Z143" s="4" t="s">
        <v>1135</v>
      </c>
      <c r="AA143" s="5"/>
      <c r="AB143" s="7" t="str">
        <f>", '"&amp;A143&amp;"': {megami: '"&amp;B143&amp;"'"&amp;IF(C143&lt;&gt;"",", anotherID: '"&amp;C143&amp;"', replace: '"&amp;D143&amp;"'","")&amp;", name: '"&amp;SUBSTITUTE(E143,"'","\'")&amp;"', nameEn: '"&amp;SUBSTITUTE(H143,"'","\'")&amp;"', ruby: '"&amp;F143&amp;"', baseType: '"&amp;VLOOKUP(I143,マスタ!$A$1:$B$99,2,FALSE)&amp;"'" &amp; IF(J143 = "○", ", extra: true'", "")  &amp; IF(K143 &lt;&gt; "", ", extraFrom: '" &amp; K143 &amp; "'", "")  &amp; IF(L143 &lt;&gt; "", ", exchanbaleTo: '" &amp; L143 &amp; "'", "")&amp; IF(M143 = "○", ", poison: true'", "")&amp; ", types: ['"&amp;VLOOKUP(N143,マスタ!$D$1:$E$99,2,FALSE)&amp;"'"&amp;IF(O143&lt;&gt;"",", '"&amp;VLOOKUP(O143,マスタ!$D$1:$E$99,2,FALSE)&amp;"'","")&amp;"]"&amp;IF(P143&lt;&gt;"",", range: '"&amp;P143&amp;"'","")&amp;IF(R143&lt;&gt;"",", damage: '"&amp;R143&amp;"'","")&amp;IF(T143&lt;&gt;"",", capacity: '"&amp;T143&amp;"'","")&amp;IF(U143&lt;&gt;"",", cost: '"&amp;U143&amp;"'","")&amp;", text: '"&amp;SUBSTITUTE(X143,CHAR(10),"\n")&amp;"', textEn: '"&amp;SUBSTITUTE(SUBSTITUTE(Z143,CHAR(10),"\n"),"'","\'")&amp;"'"&amp;IF(V143="○",", sealable: true","")&amp;IF(W143="○",", removable: true","")&amp;"}"</f>
        <v>, '12-raira-o-n-5': {megami: 'raira', name: '風雷の知恵', nameEn: 'Wisdom of the Gods', ruby: 'ふうらいのちえ', baseType: 'normal', types: ['action'], text: '風神ゲージと雷神ゲージの合計が4以上ならば、あなたの捨て札にある他のメガミのカード1枚を選び、山札の一番上に置いてもよい。 \n風神ゲージか雷神ゲージを1上げる。', textEn: 'If the total of your Wind and Thunder God gauges is 4 or more, you may put one of your other Megami\'s cards from your played pile on top of your deck.\n\nIncrease your Wind God or Thunder God gauge by 1.'}</v>
      </c>
    </row>
    <row r="144" spans="1:28" ht="40.5">
      <c r="A144" s="1" t="s">
        <v>1136</v>
      </c>
      <c r="B144" s="1" t="s">
        <v>1098</v>
      </c>
      <c r="E144" s="1" t="s">
        <v>1137</v>
      </c>
      <c r="F144" s="1" t="s">
        <v>1138</v>
      </c>
      <c r="G144" s="3" t="s">
        <v>1139</v>
      </c>
      <c r="H144" s="4" t="s">
        <v>1140</v>
      </c>
      <c r="I144" s="1" t="s">
        <v>27</v>
      </c>
      <c r="N144" s="1" t="s">
        <v>76</v>
      </c>
      <c r="O144" s="1" t="s">
        <v>65</v>
      </c>
      <c r="Q144" s="5"/>
      <c r="S144" s="5"/>
      <c r="X144" s="6" t="s">
        <v>1141</v>
      </c>
      <c r="Y144" s="15" t="s">
        <v>1142</v>
      </c>
      <c r="Z144" s="4" t="s">
        <v>1143</v>
      </c>
      <c r="AA144" s="5"/>
      <c r="AB144" s="7" t="str">
        <f>", '"&amp;A144&amp;"': {megami: '"&amp;B144&amp;"'"&amp;IF(C144&lt;&gt;"",", anotherID: '"&amp;C144&amp;"', replace: '"&amp;D144&amp;"'","")&amp;", name: '"&amp;SUBSTITUTE(E144,"'","\'")&amp;"', nameEn: '"&amp;SUBSTITUTE(H144,"'","\'")&amp;"', ruby: '"&amp;F144&amp;"', baseType: '"&amp;VLOOKUP(I144,マスタ!$A$1:$B$99,2,FALSE)&amp;"'" &amp; IF(J144 = "○", ", extra: true'", "")  &amp; IF(K144 &lt;&gt; "", ", extraFrom: '" &amp; K144 &amp; "'", "")  &amp; IF(L144 &lt;&gt; "", ", exchanbaleTo: '" &amp; L144 &amp; "'", "")&amp; IF(M144 = "○", ", poison: true'", "")&amp; ", types: ['"&amp;VLOOKUP(N144,マスタ!$D$1:$E$99,2,FALSE)&amp;"'"&amp;IF(O144&lt;&gt;"",", '"&amp;VLOOKUP(O144,マスタ!$D$1:$E$99,2,FALSE)&amp;"'","")&amp;"]"&amp;IF(P144&lt;&gt;"",", range: '"&amp;P144&amp;"'","")&amp;IF(R144&lt;&gt;"",", damage: '"&amp;R144&amp;"'","")&amp;IF(T144&lt;&gt;"",", capacity: '"&amp;T144&amp;"'","")&amp;IF(U144&lt;&gt;"",", cost: '"&amp;U144&amp;"'","")&amp;", text: '"&amp;SUBSTITUTE(X144,CHAR(10),"\n")&amp;"', textEn: '"&amp;SUBSTITUTE(SUBSTITUTE(Z144,CHAR(10),"\n"),"'","\'")&amp;"'"&amp;IF(V144="○",", sealable: true","")&amp;IF(W144="○",", removable: true","")&amp;"}"</f>
        <v>, '12-raira-o-n-6': {megami: 'raira', name: '呼び声', nameEn: 'Roar', ruby: 'よびごえ', baseType: 'normal', types: ['action', 'fullpower'], text: '相手を畏縮させ、以下から1つを選ぶ。\n・風神ゲージと雷神ゲージを1ずつ上げる。\n・手札を全て伏せ札にし、雷神ゲージを2倍にする。', textEn: 'Flinch your opponent. Choose one:\n・Increase your Wind and Thunder God gauges by 1 each.\n・Discard your hand. Double your Thunder God gauge.'}</v>
      </c>
    </row>
    <row r="145" spans="1:28" ht="13.5">
      <c r="A145" s="1" t="s">
        <v>1144</v>
      </c>
      <c r="B145" s="1" t="s">
        <v>1098</v>
      </c>
      <c r="E145" s="1" t="s">
        <v>1145</v>
      </c>
      <c r="F145" s="1" t="s">
        <v>1146</v>
      </c>
      <c r="G145" s="3" t="s">
        <v>1147</v>
      </c>
      <c r="H145" s="4" t="s">
        <v>1148</v>
      </c>
      <c r="I145" s="1" t="s">
        <v>27</v>
      </c>
      <c r="N145" s="1" t="s">
        <v>76</v>
      </c>
      <c r="O145" s="1" t="s">
        <v>65</v>
      </c>
      <c r="Q145" s="5"/>
      <c r="S145" s="5"/>
      <c r="X145" s="1" t="s">
        <v>1149</v>
      </c>
      <c r="Y145" s="3" t="s">
        <v>1150</v>
      </c>
      <c r="Z145" s="8" t="s">
        <v>1151</v>
      </c>
      <c r="AA145" s="5"/>
      <c r="AB145" s="7" t="str">
        <f>", '"&amp;A145&amp;"': {megami: '"&amp;B145&amp;"'"&amp;IF(C145&lt;&gt;"",", anotherID: '"&amp;C145&amp;"', replace: '"&amp;D145&amp;"'","")&amp;", name: '"&amp;SUBSTITUTE(E145,"'","\'")&amp;"', nameEn: '"&amp;SUBSTITUTE(H145,"'","\'")&amp;"', ruby: '"&amp;F145&amp;"', baseType: '"&amp;VLOOKUP(I145,マスタ!$A$1:$B$99,2,FALSE)&amp;"'" &amp; IF(J145 = "○", ", extra: true'", "")  &amp; IF(K145 &lt;&gt; "", ", extraFrom: '" &amp; K145 &amp; "'", "")  &amp; IF(L145 &lt;&gt; "", ", exchanbaleTo: '" &amp; L145 &amp; "'", "")&amp; IF(M145 = "○", ", poison: true'", "")&amp; ", types: ['"&amp;VLOOKUP(N145,マスタ!$D$1:$E$99,2,FALSE)&amp;"'"&amp;IF(O145&lt;&gt;"",", '"&amp;VLOOKUP(O145,マスタ!$D$1:$E$99,2,FALSE)&amp;"'","")&amp;"]"&amp;IF(P145&lt;&gt;"",", range: '"&amp;P145&amp;"'","")&amp;IF(R145&lt;&gt;"",", damage: '"&amp;R145&amp;"'","")&amp;IF(T145&lt;&gt;"",", capacity: '"&amp;T145&amp;"'","")&amp;IF(U145&lt;&gt;"",", cost: '"&amp;U145&amp;"'","")&amp;", text: '"&amp;SUBSTITUTE(X145,CHAR(10),"\n")&amp;"', textEn: '"&amp;SUBSTITUTE(SUBSTITUTE(Z145,CHAR(10),"\n"),"'","\'")&amp;"'"&amp;IF(V145="○",", sealable: true","")&amp;IF(W145="○",", removable: true","")&amp;"}"</f>
        <v>, '12-raira-o-n-7': {megami: 'raira', name: '空駆け', nameEn: 'Pounce', ruby: 'そらかけ', baseType: 'normal', types: ['action', 'fullpower'], text: '間合⇔ダスト：3', textEn: 'Distance (3)⇔ Shadow'}</v>
      </c>
    </row>
    <row r="146" spans="1:28" ht="36">
      <c r="A146" s="1" t="s">
        <v>1152</v>
      </c>
      <c r="B146" s="1" t="s">
        <v>1098</v>
      </c>
      <c r="E146" s="1" t="s">
        <v>1153</v>
      </c>
      <c r="F146" s="1" t="s">
        <v>1154</v>
      </c>
      <c r="G146" s="3" t="s">
        <v>1155</v>
      </c>
      <c r="H146" s="4" t="s">
        <v>1156</v>
      </c>
      <c r="I146" s="1" t="s">
        <v>112</v>
      </c>
      <c r="N146" s="1" t="s">
        <v>28</v>
      </c>
      <c r="P146" s="1" t="s">
        <v>56</v>
      </c>
      <c r="Q146" s="5"/>
      <c r="R146" s="1" t="s">
        <v>47</v>
      </c>
      <c r="S146" s="5"/>
      <c r="U146" s="1" t="s">
        <v>46</v>
      </c>
      <c r="X146" s="6" t="s">
        <v>1157</v>
      </c>
      <c r="Y146" s="3" t="s">
        <v>1158</v>
      </c>
      <c r="Z146" s="4" t="s">
        <v>1159</v>
      </c>
      <c r="AA146" s="5"/>
      <c r="AB146" s="7" t="str">
        <f>", '"&amp;A146&amp;"': {megami: '"&amp;B146&amp;"'"&amp;IF(C146&lt;&gt;"",", anotherID: '"&amp;C146&amp;"', replace: '"&amp;D146&amp;"'","")&amp;", name: '"&amp;SUBSTITUTE(E146,"'","\'")&amp;"', nameEn: '"&amp;SUBSTITUTE(H146,"'","\'")&amp;"', ruby: '"&amp;F146&amp;"', baseType: '"&amp;VLOOKUP(I146,マスタ!$A$1:$B$99,2,FALSE)&amp;"'" &amp; IF(J146 = "○", ", extra: true'", "")  &amp; IF(K146 &lt;&gt; "", ", extraFrom: '" &amp; K146 &amp; "'", "")  &amp; IF(L146 &lt;&gt; "", ", exchanbaleTo: '" &amp; L146 &amp; "'", "")&amp; IF(M146 = "○", ", poison: true'", "")&amp; ", types: ['"&amp;VLOOKUP(N146,マスタ!$D$1:$E$99,2,FALSE)&amp;"'"&amp;IF(O146&lt;&gt;"",", '"&amp;VLOOKUP(O146,マスタ!$D$1:$E$99,2,FALSE)&amp;"'","")&amp;"]"&amp;IF(P146&lt;&gt;"",", range: '"&amp;P146&amp;"'","")&amp;IF(R146&lt;&gt;"",", damage: '"&amp;R146&amp;"'","")&amp;IF(T146&lt;&gt;"",", capacity: '"&amp;T146&amp;"'","")&amp;IF(U146&lt;&gt;"",", cost: '"&amp;U146&amp;"'","")&amp;", text: '"&amp;SUBSTITUTE(X146,CHAR(10),"\n")&amp;"', textEn: '"&amp;SUBSTITUTE(SUBSTITUTE(Z146,CHAR(10),"\n"),"'","\'")&amp;"'"&amp;IF(V146="○",", sealable: true","")&amp;IF(W146="○",", removable: true","")&amp;"}"</f>
        <v>, '12-raira-o-s-1': {megami: 'raira', name: '雷螺風神爪', nameEn: 'Stormcharged Claw', ruby: 'らいらふうじんそう', baseType: 'special', types: ['attack'], range: '1-2', damage: '2/2', cost: '3', text: '【常時】あなたの雷神ゲージが4以上ならば、この《攻撃》は+1/+0となる。 \n----\n【再起】あなたの風神ゲージが4以上である。', textEn: 'Forced: This attack gains +1/+0 if your Thunder God gauge is 4 or more.\n\nResurgence: Your Wind God gauge is 4 or more.'}</v>
      </c>
    </row>
    <row r="147" spans="1:28" ht="13.5">
      <c r="A147" s="1" t="s">
        <v>1160</v>
      </c>
      <c r="B147" s="1" t="s">
        <v>1098</v>
      </c>
      <c r="E147" s="1" t="s">
        <v>1161</v>
      </c>
      <c r="F147" s="1" t="s">
        <v>1162</v>
      </c>
      <c r="G147" s="3" t="s">
        <v>1163</v>
      </c>
      <c r="H147" s="4" t="s">
        <v>1164</v>
      </c>
      <c r="I147" s="1" t="s">
        <v>112</v>
      </c>
      <c r="N147" s="1" t="s">
        <v>76</v>
      </c>
      <c r="O147" s="1" t="s">
        <v>65</v>
      </c>
      <c r="Q147" s="5"/>
      <c r="S147" s="5"/>
      <c r="U147" s="1" t="s">
        <v>226</v>
      </c>
      <c r="X147" s="1" t="s">
        <v>1165</v>
      </c>
      <c r="Y147" s="3" t="s">
        <v>1166</v>
      </c>
      <c r="Z147" s="4" t="s">
        <v>1167</v>
      </c>
      <c r="AA147" s="5"/>
      <c r="AB147" s="7" t="str">
        <f>", '"&amp;A147&amp;"': {megami: '"&amp;B147&amp;"'"&amp;IF(C147&lt;&gt;"",", anotherID: '"&amp;C147&amp;"', replace: '"&amp;D147&amp;"'","")&amp;", name: '"&amp;SUBSTITUTE(E147,"'","\'")&amp;"', nameEn: '"&amp;SUBSTITUTE(H147,"'","\'")&amp;"', ruby: '"&amp;F147&amp;"', baseType: '"&amp;VLOOKUP(I147,マスタ!$A$1:$B$99,2,FALSE)&amp;"'" &amp; IF(J147 = "○", ", extra: true'", "")  &amp; IF(K147 &lt;&gt; "", ", extraFrom: '" &amp; K147 &amp; "'", "")  &amp; IF(L147 &lt;&gt; "", ", exchanbaleTo: '" &amp; L147 &amp; "'", "")&amp; IF(M147 = "○", ", poison: true'", "")&amp; ", types: ['"&amp;VLOOKUP(N147,マスタ!$D$1:$E$99,2,FALSE)&amp;"'"&amp;IF(O147&lt;&gt;"",", '"&amp;VLOOKUP(O147,マスタ!$D$1:$E$99,2,FALSE)&amp;"'","")&amp;"]"&amp;IF(P147&lt;&gt;"",", range: '"&amp;P147&amp;"'","")&amp;IF(R147&lt;&gt;"",", damage: '"&amp;R147&amp;"'","")&amp;IF(T147&lt;&gt;"",", capacity: '"&amp;T147&amp;"'","")&amp;IF(U147&lt;&gt;"",", cost: '"&amp;U147&amp;"'","")&amp;", text: '"&amp;SUBSTITUTE(X147,CHAR(10),"\n")&amp;"', textEn: '"&amp;SUBSTITUTE(SUBSTITUTE(Z147,CHAR(10),"\n"),"'","\'")&amp;"'"&amp;IF(V147="○",", sealable: true","")&amp;IF(W147="○",", removable: true","")&amp;"}"</f>
        <v>, '12-raira-o-s-2': {megami: 'raira', name: '天雷召喚陣', nameEn: 'Thundercall Ritual', ruby: 'てんらいしょうかんじん', baseType: 'special', types: ['action', 'fullpower'], cost: '6', text: '攻撃『適正距離0-10、1/1』をX回行う。Xは雷神ゲージの半分(切り上げ)に等しい。', textEn: 'You attack with "Range: 0-10, Damage: 1/1" X times, where X is equal to half your Thunder God gauge, rounded up.'}</v>
      </c>
    </row>
    <row r="148" spans="1:28" ht="76.5">
      <c r="A148" s="1" t="s">
        <v>1168</v>
      </c>
      <c r="B148" s="1" t="s">
        <v>1098</v>
      </c>
      <c r="E148" s="1" t="s">
        <v>1169</v>
      </c>
      <c r="F148" s="1" t="s">
        <v>1170</v>
      </c>
      <c r="G148" s="3" t="s">
        <v>1171</v>
      </c>
      <c r="H148" s="4" t="s">
        <v>1172</v>
      </c>
      <c r="I148" s="1" t="s">
        <v>112</v>
      </c>
      <c r="N148" s="1" t="s">
        <v>76</v>
      </c>
      <c r="Q148" s="5"/>
      <c r="S148" s="5"/>
      <c r="U148" s="1" t="s">
        <v>336</v>
      </c>
      <c r="W148" s="1" t="s">
        <v>699</v>
      </c>
      <c r="X148" s="6" t="s">
        <v>1173</v>
      </c>
      <c r="Y148" s="14" t="s">
        <v>1174</v>
      </c>
      <c r="Z148" s="13" t="s">
        <v>1175</v>
      </c>
      <c r="AA148" s="5"/>
      <c r="AB148" s="7" t="str">
        <f>", '"&amp;A148&amp;"': {megami: '"&amp;B148&amp;"'"&amp;IF(C148&lt;&gt;"",", anotherID: '"&amp;C148&amp;"', replace: '"&amp;D148&amp;"'","")&amp;", name: '"&amp;SUBSTITUTE(E148,"'","\'")&amp;"', nameEn: '"&amp;SUBSTITUTE(H148,"'","\'")&amp;"', ruby: '"&amp;F148&amp;"', baseType: '"&amp;VLOOKUP(I148,マスタ!$A$1:$B$99,2,FALSE)&amp;"'" &amp; IF(J148 = "○", ", extra: true'", "")  &amp; IF(K148 &lt;&gt; "", ", extraFrom: '" &amp; K148 &amp; "'", "")  &amp; IF(L148 &lt;&gt; "", ", exchanbaleTo: '" &amp; L148 &amp; "'", "")&amp; IF(M148 = "○", ", poison: true'", "")&amp; ", types: ['"&amp;VLOOKUP(N148,マスタ!$D$1:$E$99,2,FALSE)&amp;"'"&amp;IF(O148&lt;&gt;"",", '"&amp;VLOOKUP(O148,マスタ!$D$1:$E$99,2,FALSE)&amp;"'","")&amp;"]"&amp;IF(P148&lt;&gt;"",", range: '"&amp;P148&amp;"'","")&amp;IF(R148&lt;&gt;"",", damage: '"&amp;R148&amp;"'","")&amp;IF(T148&lt;&gt;"",", capacity: '"&amp;T148&amp;"'","")&amp;IF(U148&lt;&gt;"",", cost: '"&amp;U148&amp;"'","")&amp;", text: '"&amp;SUBSTITUTE(X148,CHAR(10),"\n")&amp;"', textEn: '"&amp;SUBSTITUTE(SUBSTITUTE(Z148,CHAR(10),"\n"),"'","\'")&amp;"'"&amp;IF(V148="○",", sealable: true","")&amp;IF(W148="○",", removable: true","")&amp;"}"</f>
        <v>, '12-raira-o-s-3': {megami: 'raira', name: '風魔招来孔', nameEn: 'Windbeast Invocation', ruby: 'ふうましょうらいこう', baseType: 'special', types: ['action'], cost: '0', text: '現在の風神ゲージに応じて、以下の切札を追加札から未使用で得る(条件を満たしたものは全て得る)。その後、このカードを取り除く。 \n3以上……風魔旋風 \n6以上……風魔纏廻 \n10以上……風魔天狗道', textEn: 'Based on your Wind God gauge, add your set aside "Windbeast" cards to your Special cards, face-down. Remove this card from the game.\n3 or more: Windbeast Manifestation\n6 or more: Windbeast Reincarnation\n10 or more: Windbeast Perdition\n(Add all cards you meet the requirement for.)', removable: true}</v>
      </c>
    </row>
    <row r="149" spans="1:28" ht="13.5">
      <c r="A149" s="1" t="s">
        <v>1176</v>
      </c>
      <c r="B149" s="1" t="s">
        <v>1098</v>
      </c>
      <c r="E149" s="1" t="s">
        <v>1177</v>
      </c>
      <c r="F149" s="1" t="s">
        <v>1178</v>
      </c>
      <c r="G149" s="3" t="s">
        <v>1179</v>
      </c>
      <c r="H149" s="4" t="s">
        <v>1180</v>
      </c>
      <c r="I149" s="1" t="s">
        <v>112</v>
      </c>
      <c r="N149" s="1" t="s">
        <v>85</v>
      </c>
      <c r="O149" s="1" t="s">
        <v>65</v>
      </c>
      <c r="Q149" s="5"/>
      <c r="S149" s="5"/>
      <c r="T149" s="1" t="s">
        <v>131</v>
      </c>
      <c r="U149" s="1" t="s">
        <v>46</v>
      </c>
      <c r="X149" s="6" t="s">
        <v>1181</v>
      </c>
      <c r="Y149" s="14" t="s">
        <v>1182</v>
      </c>
      <c r="Z149" s="4" t="s">
        <v>1183</v>
      </c>
      <c r="AA149" s="5"/>
      <c r="AB149" s="7" t="str">
        <f>", '"&amp;A149&amp;"': {megami: '"&amp;B149&amp;"'"&amp;IF(C149&lt;&gt;"",", anotherID: '"&amp;C149&amp;"', replace: '"&amp;D149&amp;"'","")&amp;", name: '"&amp;SUBSTITUTE(E149,"'","\'")&amp;"', nameEn: '"&amp;SUBSTITUTE(H149,"'","\'")&amp;"', ruby: '"&amp;F149&amp;"', baseType: '"&amp;VLOOKUP(I149,マスタ!$A$1:$B$99,2,FALSE)&amp;"'" &amp; IF(J149 = "○", ", extra: true'", "")  &amp; IF(K149 &lt;&gt; "", ", extraFrom: '" &amp; K149 &amp; "'", "")  &amp; IF(L149 &lt;&gt; "", ", exchanbaleTo: '" &amp; L149 &amp; "'", "")&amp; IF(M149 = "○", ", poison: true'", "")&amp; ", types: ['"&amp;VLOOKUP(N149,マスタ!$D$1:$E$99,2,FALSE)&amp;"'"&amp;IF(O149&lt;&gt;"",", '"&amp;VLOOKUP(O149,マスタ!$D$1:$E$99,2,FALSE)&amp;"'","")&amp;"]"&amp;IF(P149&lt;&gt;"",", range: '"&amp;P149&amp;"'","")&amp;IF(R149&lt;&gt;"",", damage: '"&amp;R149&amp;"'","")&amp;IF(T149&lt;&gt;"",", capacity: '"&amp;T149&amp;"'","")&amp;IF(U149&lt;&gt;"",", cost: '"&amp;U149&amp;"'","")&amp;", text: '"&amp;SUBSTITUTE(X149,CHAR(10),"\n")&amp;"', textEn: '"&amp;SUBSTITUTE(SUBSTITUTE(Z149,CHAR(10),"\n"),"'","\'")&amp;"'"&amp;IF(V149="○",", sealable: true","")&amp;IF(W149="○",", removable: true","")&amp;"}"</f>
        <v>, '12-raira-o-s-4': {megami: 'raira', name: '円環輪廻旋', nameEn: 'Death and Rebirth', ruby: 'えんかんりんかいせん', baseType: 'special', types: ['enhance', 'fullpower'], capacity: '5', cost: '3', text: '【展開中】あなたが《付与》でない通常札を使用した場合、それを捨て札にする代わりに山札の底に置く。', textEn: 'Ongoing: Whenever you play a non-Special, non-Enhancement card, put that card on the bottom of your deck instead of into your played pile after it resolves.'}</v>
      </c>
    </row>
    <row r="150" spans="1:28" ht="13.5">
      <c r="A150" s="1" t="s">
        <v>1184</v>
      </c>
      <c r="B150" s="1" t="s">
        <v>1098</v>
      </c>
      <c r="E150" s="1" t="s">
        <v>1185</v>
      </c>
      <c r="F150" s="1" t="s">
        <v>1186</v>
      </c>
      <c r="G150" s="3" t="s">
        <v>1187</v>
      </c>
      <c r="H150" s="4" t="s">
        <v>1188</v>
      </c>
      <c r="I150" s="1" t="s">
        <v>112</v>
      </c>
      <c r="J150" s="1" t="s">
        <v>1521</v>
      </c>
      <c r="K150" s="1" t="s">
        <v>1168</v>
      </c>
      <c r="N150" s="1" t="s">
        <v>28</v>
      </c>
      <c r="P150" s="1" t="s">
        <v>281</v>
      </c>
      <c r="Q150" s="5"/>
      <c r="R150" s="1" t="s">
        <v>571</v>
      </c>
      <c r="S150" s="5"/>
      <c r="U150" s="1" t="s">
        <v>203</v>
      </c>
      <c r="X150" s="6"/>
      <c r="Y150" s="6"/>
      <c r="Z150" s="9"/>
      <c r="AA150" s="5"/>
      <c r="AB150" s="7" t="str">
        <f>", '"&amp;A150&amp;"': {megami: '"&amp;B150&amp;"'"&amp;IF(C150&lt;&gt;"",", anotherID: '"&amp;C150&amp;"', replace: '"&amp;D150&amp;"'","")&amp;", name: '"&amp;SUBSTITUTE(E150,"'","\'")&amp;"', nameEn: '"&amp;SUBSTITUTE(H150,"'","\'")&amp;"', ruby: '"&amp;F150&amp;"', baseType: '"&amp;VLOOKUP(I150,マスタ!$A$1:$B$99,2,FALSE)&amp;"'" &amp; IF(J150 = "○", ", extra: true'", "")  &amp; IF(K150 &lt;&gt; "", ", extraFrom: '" &amp; K150 &amp; "'", "")  &amp; IF(L150 &lt;&gt; "", ", exchanbaleTo: '" &amp; L150 &amp; "'", "")&amp; IF(M150 = "○", ", poison: true'", "")&amp; ", types: ['"&amp;VLOOKUP(N150,マスタ!$D$1:$E$99,2,FALSE)&amp;"'"&amp;IF(O150&lt;&gt;"",", '"&amp;VLOOKUP(O150,マスタ!$D$1:$E$99,2,FALSE)&amp;"'","")&amp;"]"&amp;IF(P150&lt;&gt;"",", range: '"&amp;P150&amp;"'","")&amp;IF(R150&lt;&gt;"",", damage: '"&amp;R150&amp;"'","")&amp;IF(T150&lt;&gt;"",", capacity: '"&amp;T150&amp;"'","")&amp;IF(U150&lt;&gt;"",", cost: '"&amp;U150&amp;"'","")&amp;", text: '"&amp;SUBSTITUTE(X150,CHAR(10),"\n")&amp;"', textEn: '"&amp;SUBSTITUTE(SUBSTITUTE(Z150,CHAR(10),"\n"),"'","\'")&amp;"'"&amp;IF(V150="○",", sealable: true","")&amp;IF(W150="○",", removable: true","")&amp;"}"</f>
        <v>, '12-raira-o-s-3-ex1': {megami: 'raira', name: '風魔旋風', nameEn: 'Windbeast Manifestation', ruby: 'ふうませんぷう', baseType: 'special', extra: true', extraFrom: '12-raira-o-s-3', types: ['attack'], range: '1-3', damage: '1/2', cost: '1', text: '', textEn: ''}</v>
      </c>
    </row>
    <row r="151" spans="1:28" ht="24">
      <c r="A151" s="1" t="s">
        <v>1189</v>
      </c>
      <c r="B151" s="1" t="s">
        <v>1098</v>
      </c>
      <c r="E151" s="1" t="s">
        <v>1190</v>
      </c>
      <c r="F151" s="1" t="s">
        <v>1191</v>
      </c>
      <c r="G151" s="3" t="s">
        <v>1192</v>
      </c>
      <c r="H151" s="4" t="s">
        <v>1193</v>
      </c>
      <c r="I151" s="1" t="s">
        <v>112</v>
      </c>
      <c r="J151" s="1" t="s">
        <v>1521</v>
      </c>
      <c r="K151" s="1" t="s">
        <v>1168</v>
      </c>
      <c r="N151" s="1" t="s">
        <v>76</v>
      </c>
      <c r="Q151" s="5"/>
      <c r="S151" s="5"/>
      <c r="U151" s="1" t="s">
        <v>203</v>
      </c>
      <c r="X151" s="6" t="s">
        <v>1194</v>
      </c>
      <c r="Y151" s="3" t="s">
        <v>1195</v>
      </c>
      <c r="Z151" s="4" t="s">
        <v>1196</v>
      </c>
      <c r="AA151" s="5"/>
      <c r="AB151" s="7" t="str">
        <f>", '"&amp;A151&amp;"': {megami: '"&amp;B151&amp;"'"&amp;IF(C151&lt;&gt;"",", anotherID: '"&amp;C151&amp;"', replace: '"&amp;D151&amp;"'","")&amp;", name: '"&amp;SUBSTITUTE(E151,"'","\'")&amp;"', nameEn: '"&amp;SUBSTITUTE(H151,"'","\'")&amp;"', ruby: '"&amp;F151&amp;"', baseType: '"&amp;VLOOKUP(I151,マスタ!$A$1:$B$99,2,FALSE)&amp;"'" &amp; IF(J151 = "○", ", extra: true'", "")  &amp; IF(K151 &lt;&gt; "", ", extraFrom: '" &amp; K151 &amp; "'", "")  &amp; IF(L151 &lt;&gt; "", ", exchanbaleTo: '" &amp; L151 &amp; "'", "")&amp; IF(M151 = "○", ", poison: true'", "")&amp; ", types: ['"&amp;VLOOKUP(N151,マスタ!$D$1:$E$99,2,FALSE)&amp;"'"&amp;IF(O151&lt;&gt;"",", '"&amp;VLOOKUP(O151,マスタ!$D$1:$E$99,2,FALSE)&amp;"'","")&amp;"]"&amp;IF(P151&lt;&gt;"",", range: '"&amp;P151&amp;"'","")&amp;IF(R151&lt;&gt;"",", damage: '"&amp;R151&amp;"'","")&amp;IF(T151&lt;&gt;"",", capacity: '"&amp;T151&amp;"'","")&amp;IF(U151&lt;&gt;"",", cost: '"&amp;U151&amp;"'","")&amp;", text: '"&amp;SUBSTITUTE(X151,CHAR(10),"\n")&amp;"', textEn: '"&amp;SUBSTITUTE(SUBSTITUTE(Z151,CHAR(10),"\n"),"'","\'")&amp;"'"&amp;IF(V151="○",", sealable: true","")&amp;IF(W151="○",", removable: true","")&amp;"}"</f>
        <v>, '12-raira-o-s-3-ex2': {megami: 'raira', name: '風魔纏廻', nameEn: 'Windbeast Reincarnation', ruby: 'ふうまてんかい', baseType: 'special', extra: true', extraFrom: '12-raira-o-s-3', types: ['action'], cost: '1', text: 'あなたの使用済の切札を1枚選び、それを未使用に戻す。 \n【使用済】あなたの切札の消費は1少なくなる(0未満にはならない)。', textEn: 'Turn one of your Devoted Special cards face-down.\n\nDevoted: Your Special cards cost 1 less Flare (to a minimum of 0).'}</v>
      </c>
    </row>
    <row r="152" spans="1:28" ht="61.5">
      <c r="A152" s="1" t="s">
        <v>1197</v>
      </c>
      <c r="B152" s="1" t="s">
        <v>1098</v>
      </c>
      <c r="E152" s="1" t="s">
        <v>1198</v>
      </c>
      <c r="F152" s="1" t="s">
        <v>1199</v>
      </c>
      <c r="G152" s="3" t="s">
        <v>1200</v>
      </c>
      <c r="H152" s="4" t="s">
        <v>1201</v>
      </c>
      <c r="I152" s="1" t="s">
        <v>112</v>
      </c>
      <c r="J152" s="1" t="s">
        <v>1521</v>
      </c>
      <c r="K152" s="1" t="s">
        <v>1168</v>
      </c>
      <c r="N152" s="1" t="s">
        <v>76</v>
      </c>
      <c r="O152" s="1" t="s">
        <v>94</v>
      </c>
      <c r="Q152" s="5"/>
      <c r="S152" s="5"/>
      <c r="U152" s="1" t="s">
        <v>104</v>
      </c>
      <c r="W152" s="1" t="s">
        <v>699</v>
      </c>
      <c r="X152" s="6" t="s">
        <v>1202</v>
      </c>
      <c r="Y152" s="14" t="s">
        <v>1203</v>
      </c>
      <c r="Z152" s="31" t="s">
        <v>1204</v>
      </c>
      <c r="AA152" s="5"/>
      <c r="AB152" s="7" t="str">
        <f>", '"&amp;A152&amp;"': {megami: '"&amp;B152&amp;"'"&amp;IF(C152&lt;&gt;"",", anotherID: '"&amp;C152&amp;"', replace: '"&amp;D152&amp;"'","")&amp;", name: '"&amp;SUBSTITUTE(E152,"'","\'")&amp;"', nameEn: '"&amp;SUBSTITUTE(H152,"'","\'")&amp;"', ruby: '"&amp;F152&amp;"', baseType: '"&amp;VLOOKUP(I152,マスタ!$A$1:$B$99,2,FALSE)&amp;"'" &amp; IF(J152 = "○", ", extra: true'", "")  &amp; IF(K152 &lt;&gt; "", ", extraFrom: '" &amp; K152 &amp; "'", "")  &amp; IF(L152 &lt;&gt; "", ", exchanbaleTo: '" &amp; L152 &amp; "'", "")&amp; IF(M152 = "○", ", poison: true'", "")&amp; ", types: ['"&amp;VLOOKUP(N152,マスタ!$D$1:$E$99,2,FALSE)&amp;"'"&amp;IF(O152&lt;&gt;"",", '"&amp;VLOOKUP(O152,マスタ!$D$1:$E$99,2,FALSE)&amp;"'","")&amp;"]"&amp;IF(P152&lt;&gt;"",", range: '"&amp;P152&amp;"'","")&amp;IF(R152&lt;&gt;"",", damage: '"&amp;R152&amp;"'","")&amp;IF(T152&lt;&gt;"",", capacity: '"&amp;T152&amp;"'","")&amp;IF(U152&lt;&gt;"",", cost: '"&amp;U152&amp;"'","")&amp;", text: '"&amp;SUBSTITUTE(X152,CHAR(10),"\n")&amp;"', textEn: '"&amp;SUBSTITUTE(SUBSTITUTE(Z152,CHAR(10),"\n"),"'","\'")&amp;"'"&amp;IF(V152="○",", sealable: true","")&amp;IF(W152="○",", removable: true","")&amp;"}"</f>
        <v>, '12-raira-o-s-3-ex3': {megami: 'raira', name: '風魔天狗道', nameEn: 'Windbeast Perdition', ruby: 'ふうまてんぐどう', baseType: 'special', extra: true', extraFrom: '12-raira-o-s-3', types: ['action', 'reaction'], cost: '4', text: 'ダスト⇔間合：5 \nあなたはこの効果で本来より少ない個数の桜花結晶を動かしてもよい。その後、このカードを取り除く。', textEn: 'Distance (5)⇔ Shadow\nYou may choose to move fewer than 5 Sakura tokens with this effect.\n\nRemove this card from the game.', removable: true}</v>
      </c>
    </row>
    <row r="153" spans="1:28" ht="13.5">
      <c r="A153" s="1" t="s">
        <v>1205</v>
      </c>
      <c r="B153" s="1" t="s">
        <v>1206</v>
      </c>
      <c r="E153" s="1" t="s">
        <v>1207</v>
      </c>
      <c r="F153" s="1" t="s">
        <v>1208</v>
      </c>
      <c r="G153" s="3" t="s">
        <v>1209</v>
      </c>
      <c r="H153" s="4" t="s">
        <v>1210</v>
      </c>
      <c r="I153" s="1" t="s">
        <v>27</v>
      </c>
      <c r="N153" s="1" t="s">
        <v>28</v>
      </c>
      <c r="P153" s="1" t="s">
        <v>1211</v>
      </c>
      <c r="Q153" s="5"/>
      <c r="R153" s="43" t="s">
        <v>47</v>
      </c>
      <c r="S153" s="5"/>
      <c r="X153" s="6" t="s">
        <v>1212</v>
      </c>
      <c r="Y153" s="32" t="s">
        <v>1213</v>
      </c>
      <c r="Z153" s="4" t="s">
        <v>1214</v>
      </c>
      <c r="AA153" s="5"/>
      <c r="AB153" s="7" t="str">
        <f>", '"&amp;A153&amp;"': {megami: '"&amp;B153&amp;"'"&amp;IF(C153&lt;&gt;"",", anotherID: '"&amp;C153&amp;"', replace: '"&amp;D153&amp;"'","")&amp;", name: '"&amp;SUBSTITUTE(E153,"'","\'")&amp;"', nameEn: '"&amp;SUBSTITUTE(H153,"'","\'")&amp;"', ruby: '"&amp;F153&amp;"', baseType: '"&amp;VLOOKUP(I153,マスタ!$A$1:$B$99,2,FALSE)&amp;"'" &amp; IF(J153 = "○", ", extra: true'", "")  &amp; IF(K153 &lt;&gt; "", ", extraFrom: '" &amp; K153 &amp; "'", "")  &amp; IF(L153 &lt;&gt; "", ", exchanbaleTo: '" &amp; L153 &amp; "'", "")&amp; IF(M153 = "○", ", poison: true'", "")&amp; ", types: ['"&amp;VLOOKUP(N153,マスタ!$D$1:$E$99,2,FALSE)&amp;"'"&amp;IF(O153&lt;&gt;"",", '"&amp;VLOOKUP(O153,マスタ!$D$1:$E$99,2,FALSE)&amp;"'","")&amp;"]"&amp;IF(P153&lt;&gt;"",", range: '"&amp;P153&amp;"'","")&amp;IF(R153&lt;&gt;"",", damage: '"&amp;R153&amp;"'","")&amp;IF(T153&lt;&gt;"",", capacity: '"&amp;T153&amp;"'","")&amp;IF(U153&lt;&gt;"",", cost: '"&amp;U153&amp;"'","")&amp;", text: '"&amp;SUBSTITUTE(X153,CHAR(10),"\n")&amp;"', textEn: '"&amp;SUBSTITUTE(SUBSTITUTE(Z153,CHAR(10),"\n"),"'","\'")&amp;"'"&amp;IF(V153="○",", sealable: true","")&amp;IF(W153="○",", removable: true","")&amp;"}"</f>
        <v>, '12-utsuro-o-n-1': {megami: 'utsuro', name: '円月', nameEn: 'Full Moon', ruby: 'えんげつ', baseType: 'normal', types: ['attack'], range: '6-7', damage: '2/2', text: '【常時】灰塵-ダストが12以上ならば、この《攻撃》のオーラへのダメージは「-」になる。', textEn: 'Forced: Ashen - If there are 12 or more Sakura tokens on Shadow, this attack\'s Damage to Aura becomes "-".'}</v>
      </c>
    </row>
    <row r="154" spans="1:28" ht="27">
      <c r="A154" s="1" t="s">
        <v>1215</v>
      </c>
      <c r="B154" s="1" t="s">
        <v>1206</v>
      </c>
      <c r="E154" s="1" t="s">
        <v>1216</v>
      </c>
      <c r="F154" s="1" t="s">
        <v>1217</v>
      </c>
      <c r="G154" s="3" t="s">
        <v>1218</v>
      </c>
      <c r="H154" s="4" t="s">
        <v>1219</v>
      </c>
      <c r="I154" s="1" t="s">
        <v>27</v>
      </c>
      <c r="N154" s="1" t="s">
        <v>28</v>
      </c>
      <c r="P154" s="1" t="s">
        <v>1220</v>
      </c>
      <c r="Q154" s="5"/>
      <c r="R154" s="43" t="s">
        <v>571</v>
      </c>
      <c r="S154" s="5"/>
      <c r="X154" s="6" t="s">
        <v>1221</v>
      </c>
      <c r="Y154" s="14" t="s">
        <v>1222</v>
      </c>
      <c r="Z154" s="8" t="s">
        <v>1223</v>
      </c>
      <c r="AA154" s="5"/>
      <c r="AB154" s="7" t="str">
        <f>", '"&amp;A154&amp;"': {megami: '"&amp;B154&amp;"'"&amp;IF(C154&lt;&gt;"",", anotherID: '"&amp;C154&amp;"', replace: '"&amp;D154&amp;"'","")&amp;", name: '"&amp;SUBSTITUTE(E154,"'","\'")&amp;"', nameEn: '"&amp;SUBSTITUTE(H154,"'","\'")&amp;"', ruby: '"&amp;F154&amp;"', baseType: '"&amp;VLOOKUP(I154,マスタ!$A$1:$B$99,2,FALSE)&amp;"'" &amp; IF(J154 = "○", ", extra: true'", "")  &amp; IF(K154 &lt;&gt; "", ", extraFrom: '" &amp; K154 &amp; "'", "")  &amp; IF(L154 &lt;&gt; "", ", exchanbaleTo: '" &amp; L154 &amp; "'", "")&amp; IF(M154 = "○", ", poison: true'", "")&amp; ", types: ['"&amp;VLOOKUP(N154,マスタ!$D$1:$E$99,2,FALSE)&amp;"'"&amp;IF(O154&lt;&gt;"",", '"&amp;VLOOKUP(O154,マスタ!$D$1:$E$99,2,FALSE)&amp;"'","")&amp;"]"&amp;IF(P154&lt;&gt;"",", range: '"&amp;P154&amp;"'","")&amp;IF(R154&lt;&gt;"",", damage: '"&amp;R154&amp;"'","")&amp;IF(T154&lt;&gt;"",", capacity: '"&amp;T154&amp;"'","")&amp;IF(U154&lt;&gt;"",", cost: '"&amp;U154&amp;"'","")&amp;", text: '"&amp;SUBSTITUTE(X154,CHAR(10),"\n")&amp;"', textEn: '"&amp;SUBSTITUTE(SUBSTITUTE(Z154,CHAR(10),"\n"),"'","\'")&amp;"'"&amp;IF(V154="○",", sealable: true","")&amp;IF(W154="○",", removable: true","")&amp;"}"</f>
        <v>, '12-utsuro-o-n-2': {megami: 'utsuro', name: '黒き波動', nameEn: 'Dark Pulse', ruby: 'くろきはどう', baseType: 'normal', types: ['attack'], range: '4-7', damage: '1/2', text: '【攻撃後】相手がオーラへのダメージを選んだならば、相手の手札を見てその中から1枚を選び、それを捨て札にする。', textEn: 'After Attack: If your opponent chose to take damage to Aura, look at their hand. Choose a card from it and put it into their played pile.'}</v>
      </c>
    </row>
    <row r="155" spans="1:28" ht="84.75">
      <c r="A155" s="1" t="s">
        <v>1224</v>
      </c>
      <c r="B155" s="1" t="s">
        <v>1206</v>
      </c>
      <c r="E155" s="1" t="s">
        <v>1225</v>
      </c>
      <c r="F155" s="1" t="s">
        <v>1226</v>
      </c>
      <c r="G155" s="3" t="s">
        <v>1227</v>
      </c>
      <c r="H155" s="4" t="s">
        <v>1228</v>
      </c>
      <c r="I155" s="1" t="s">
        <v>27</v>
      </c>
      <c r="N155" s="1" t="s">
        <v>28</v>
      </c>
      <c r="P155" s="1" t="s">
        <v>104</v>
      </c>
      <c r="Q155" s="5"/>
      <c r="R155" s="43" t="s">
        <v>1229</v>
      </c>
      <c r="S155" s="5"/>
      <c r="X155" s="6" t="s">
        <v>1230</v>
      </c>
      <c r="Y155" s="14" t="s">
        <v>1231</v>
      </c>
      <c r="Z155" s="10" t="s">
        <v>1232</v>
      </c>
      <c r="AA155" s="5"/>
      <c r="AB155" s="7" t="str">
        <f>", '"&amp;A155&amp;"': {megami: '"&amp;B155&amp;"'"&amp;IF(C155&lt;&gt;"",", anotherID: '"&amp;C155&amp;"', replace: '"&amp;D155&amp;"'","")&amp;", name: '"&amp;SUBSTITUTE(E155,"'","\'")&amp;"', nameEn: '"&amp;SUBSTITUTE(H155,"'","\'")&amp;"', ruby: '"&amp;F155&amp;"', baseType: '"&amp;VLOOKUP(I155,マスタ!$A$1:$B$99,2,FALSE)&amp;"'" &amp; IF(J155 = "○", ", extra: true'", "")  &amp; IF(K155 &lt;&gt; "", ", extraFrom: '" &amp; K155 &amp; "'", "")  &amp; IF(L155 &lt;&gt; "", ", exchanbaleTo: '" &amp; L155 &amp; "'", "")&amp; IF(M155 = "○", ", poison: true'", "")&amp; ", types: ['"&amp;VLOOKUP(N155,マスタ!$D$1:$E$99,2,FALSE)&amp;"'"&amp;IF(O155&lt;&gt;"",", '"&amp;VLOOKUP(O155,マスタ!$D$1:$E$99,2,FALSE)&amp;"'","")&amp;"]"&amp;IF(P155&lt;&gt;"",", range: '"&amp;P155&amp;"'","")&amp;IF(R155&lt;&gt;"",", damage: '"&amp;R155&amp;"'","")&amp;IF(T155&lt;&gt;"",", capacity: '"&amp;T155&amp;"'","")&amp;IF(U155&lt;&gt;"",", cost: '"&amp;U155&amp;"'","")&amp;", text: '"&amp;SUBSTITUTE(X155,CHAR(10),"\n")&amp;"', textEn: '"&amp;SUBSTITUTE(SUBSTITUTE(Z155,CHAR(10),"\n"),"'","\'")&amp;"'"&amp;IF(V155="○",", sealable: true","")&amp;IF(W155="○",", removable: true","")&amp;"}"</f>
        <v>, '12-utsuro-o-n-3': {megami: 'utsuro', name: '刈取り', nameEn: 'Reap', ruby: 'かりとり', baseType: 'normal', types: ['attack'], range: '4', damage: '-/0', text: '【攻撃後】相手は相手のオーラ、フレア、ライフのいずれかから桜花結晶を合計2つダストへ移動させる。 \n【攻撃後】相手の付与札を1枚選んでもよい。そうした場合、その付与札の上から桜花結晶を2つダストへ送る。', textEn: 'After Attack: Your opponent moves a total of 2 Sakura tokens from their Aura, Flare, and Life to Shadow, in any combination.\n\nAfter Attack: You may choose one of your opponent\'s Enhancements. If you do, move 2 Sakura tokens from it to Shadow.'}</v>
      </c>
    </row>
    <row r="156" spans="1:28" ht="61.5">
      <c r="A156" s="1" t="s">
        <v>1233</v>
      </c>
      <c r="B156" s="1" t="s">
        <v>1206</v>
      </c>
      <c r="E156" s="1" t="s">
        <v>1234</v>
      </c>
      <c r="F156" s="1" t="s">
        <v>1235</v>
      </c>
      <c r="G156" s="3" t="s">
        <v>1236</v>
      </c>
      <c r="H156" s="4" t="s">
        <v>1237</v>
      </c>
      <c r="I156" s="1" t="s">
        <v>27</v>
      </c>
      <c r="N156" s="1" t="s">
        <v>76</v>
      </c>
      <c r="Q156" s="5"/>
      <c r="S156" s="5"/>
      <c r="X156" s="6" t="s">
        <v>1238</v>
      </c>
      <c r="Y156" s="40" t="s">
        <v>1239</v>
      </c>
      <c r="Z156" s="13" t="s">
        <v>1240</v>
      </c>
      <c r="AA156" s="5"/>
      <c r="AB156" s="7" t="str">
        <f>", '"&amp;A156&amp;"': {megami: '"&amp;B156&amp;"'"&amp;IF(C156&lt;&gt;"",", anotherID: '"&amp;C156&amp;"', replace: '"&amp;D156&amp;"'","")&amp;", name: '"&amp;SUBSTITUTE(E156,"'","\'")&amp;"', nameEn: '"&amp;SUBSTITUTE(H156,"'","\'")&amp;"', ruby: '"&amp;F156&amp;"', baseType: '"&amp;VLOOKUP(I156,マスタ!$A$1:$B$99,2,FALSE)&amp;"'" &amp; IF(J156 = "○", ", extra: true'", "")  &amp; IF(K156 &lt;&gt; "", ", extraFrom: '" &amp; K156 &amp; "'", "")  &amp; IF(L156 &lt;&gt; "", ", exchanbaleTo: '" &amp; L156 &amp; "'", "")&amp; IF(M156 = "○", ", poison: true'", "")&amp; ", types: ['"&amp;VLOOKUP(N156,マスタ!$D$1:$E$99,2,FALSE)&amp;"'"&amp;IF(O156&lt;&gt;"",", '"&amp;VLOOKUP(O156,マスタ!$D$1:$E$99,2,FALSE)&amp;"'","")&amp;"]"&amp;IF(P156&lt;&gt;"",", range: '"&amp;P156&amp;"'","")&amp;IF(R156&lt;&gt;"",", damage: '"&amp;R156&amp;"'","")&amp;IF(T156&lt;&gt;"",", capacity: '"&amp;T156&amp;"'","")&amp;IF(U156&lt;&gt;"",", cost: '"&amp;U156&amp;"'","")&amp;", text: '"&amp;SUBSTITUTE(X156,CHAR(10),"\n")&amp;"', textEn: '"&amp;SUBSTITUTE(SUBSTITUTE(Z156,CHAR(10),"\n"),"'","\'")&amp;"'"&amp;IF(V156="○",", sealable: true","")&amp;IF(W156="○",", removable: true","")&amp;"}"</f>
        <v>, '12-utsuro-o-n-4': {megami: 'utsuro', name: '重圧', nameEn: 'Pressure', ruby: 'じゅうあつ', baseType: 'normal', types: ['action'], text: '相手は相手のオーラ、フレア、ライフのいずれかから桜花結晶を1つダストへ移動させる。 \n灰塵-ダストが12以上ならば、相手を畏縮させる。', textEn: 'Your opponent moves 1 Sakura token from their Aura, Flare, or Life to Shadow.\n\nAshen - If there are 12 or more Sakura tokens on Shadow, flinch your opponent.'}</v>
      </c>
    </row>
    <row r="157" spans="1:28" ht="13.5">
      <c r="A157" s="1" t="s">
        <v>1241</v>
      </c>
      <c r="B157" s="1" t="s">
        <v>1206</v>
      </c>
      <c r="E157" s="1" t="s">
        <v>1242</v>
      </c>
      <c r="F157" s="1" t="s">
        <v>1243</v>
      </c>
      <c r="G157" s="3" t="s">
        <v>1244</v>
      </c>
      <c r="H157" s="4" t="s">
        <v>1245</v>
      </c>
      <c r="I157" s="1" t="s">
        <v>27</v>
      </c>
      <c r="N157" s="1" t="s">
        <v>76</v>
      </c>
      <c r="Q157" s="5"/>
      <c r="S157" s="5"/>
      <c r="X157" s="1" t="s">
        <v>1246</v>
      </c>
      <c r="Y157" s="40" t="s">
        <v>1247</v>
      </c>
      <c r="Z157" s="4" t="s">
        <v>1248</v>
      </c>
      <c r="AA157" s="5"/>
      <c r="AB157" s="7" t="str">
        <f>", '"&amp;A157&amp;"': {megami: '"&amp;B157&amp;"'"&amp;IF(C157&lt;&gt;"",", anotherID: '"&amp;C157&amp;"', replace: '"&amp;D157&amp;"'","")&amp;", name: '"&amp;SUBSTITUTE(E157,"'","\'")&amp;"', nameEn: '"&amp;SUBSTITUTE(H157,"'","\'")&amp;"', ruby: '"&amp;F157&amp;"', baseType: '"&amp;VLOOKUP(I157,マスタ!$A$1:$B$99,2,FALSE)&amp;"'" &amp; IF(J157 = "○", ", extra: true'", "")  &amp; IF(K157 &lt;&gt; "", ", extraFrom: '" &amp; K157 &amp; "'", "")  &amp; IF(L157 &lt;&gt; "", ", exchanbaleTo: '" &amp; L157 &amp; "'", "")&amp; IF(M157 = "○", ", poison: true'", "")&amp; ", types: ['"&amp;VLOOKUP(N157,マスタ!$D$1:$E$99,2,FALSE)&amp;"'"&amp;IF(O157&lt;&gt;"",", '"&amp;VLOOKUP(O157,マスタ!$D$1:$E$99,2,FALSE)&amp;"'","")&amp;"]"&amp;IF(P157&lt;&gt;"",", range: '"&amp;P157&amp;"'","")&amp;IF(R157&lt;&gt;"",", damage: '"&amp;R157&amp;"'","")&amp;IF(T157&lt;&gt;"",", capacity: '"&amp;T157&amp;"'","")&amp;IF(U157&lt;&gt;"",", cost: '"&amp;U157&amp;"'","")&amp;", text: '"&amp;SUBSTITUTE(X157,CHAR(10),"\n")&amp;"', textEn: '"&amp;SUBSTITUTE(SUBSTITUTE(Z157,CHAR(10),"\n"),"'","\'")&amp;"'"&amp;IF(V157="○",", sealable: true","")&amp;IF(W157="○",", removable: true","")&amp;"}"</f>
        <v>, '12-utsuro-o-n-5': {megami: 'utsuro', name: '影の翅', nameEn: 'Shadow Wing', ruby: 'かげのはね', baseType: 'normal', types: ['action'], text: 'このターン中、現在の間合は2増加し、達人の間合は2大きくなる。', textEn: 'For the rest of the turn, the current Distance is increased by 2, and the size of the Mastery Zone is increased by 2.'}</v>
      </c>
    </row>
    <row r="158" spans="1:28" ht="13.5">
      <c r="A158" s="1" t="s">
        <v>1249</v>
      </c>
      <c r="B158" s="1" t="s">
        <v>1206</v>
      </c>
      <c r="E158" s="1" t="s">
        <v>1250</v>
      </c>
      <c r="F158" s="1" t="s">
        <v>1251</v>
      </c>
      <c r="G158" s="3" t="s">
        <v>1252</v>
      </c>
      <c r="H158" s="4" t="s">
        <v>1253</v>
      </c>
      <c r="I158" s="1" t="s">
        <v>27</v>
      </c>
      <c r="N158" s="1" t="s">
        <v>76</v>
      </c>
      <c r="O158" s="1" t="s">
        <v>94</v>
      </c>
      <c r="Q158" s="5"/>
      <c r="S158" s="5"/>
      <c r="X158" s="6" t="s">
        <v>1254</v>
      </c>
      <c r="Y158" s="41" t="s">
        <v>1255</v>
      </c>
      <c r="Z158" s="4" t="s">
        <v>1256</v>
      </c>
      <c r="AA158" s="5"/>
      <c r="AB158" s="7" t="str">
        <f>", '"&amp;A158&amp;"': {megami: '"&amp;B158&amp;"'"&amp;IF(C158&lt;&gt;"",", anotherID: '"&amp;C158&amp;"', replace: '"&amp;D158&amp;"'","")&amp;", name: '"&amp;SUBSTITUTE(E158,"'","\'")&amp;"', nameEn: '"&amp;SUBSTITUTE(H158,"'","\'")&amp;"', ruby: '"&amp;F158&amp;"', baseType: '"&amp;VLOOKUP(I158,マスタ!$A$1:$B$99,2,FALSE)&amp;"'" &amp; IF(J158 = "○", ", extra: true'", "")  &amp; IF(K158 &lt;&gt; "", ", extraFrom: '" &amp; K158 &amp; "'", "")  &amp; IF(L158 &lt;&gt; "", ", exchanbaleTo: '" &amp; L158 &amp; "'", "")&amp; IF(M158 = "○", ", poison: true'", "")&amp; ", types: ['"&amp;VLOOKUP(N158,マスタ!$D$1:$E$99,2,FALSE)&amp;"'"&amp;IF(O158&lt;&gt;"",", '"&amp;VLOOKUP(O158,マスタ!$D$1:$E$99,2,FALSE)&amp;"'","")&amp;"]"&amp;IF(P158&lt;&gt;"",", range: '"&amp;P158&amp;"'","")&amp;IF(R158&lt;&gt;"",", damage: '"&amp;R158&amp;"'","")&amp;IF(T158&lt;&gt;"",", capacity: '"&amp;T158&amp;"'","")&amp;IF(U158&lt;&gt;"",", cost: '"&amp;U158&amp;"'","")&amp;", text: '"&amp;SUBSTITUTE(X158,CHAR(10),"\n")&amp;"', textEn: '"&amp;SUBSTITUTE(SUBSTITUTE(Z158,CHAR(10),"\n"),"'","\'")&amp;"'"&amp;IF(V158="○",", sealable: true","")&amp;IF(W158="○",", removable: true","")&amp;"}"</f>
        <v>, '12-utsuro-o-n-6': {megami: 'utsuro', name: '影の壁', nameEn: 'Shadow Wall', ruby: 'かげのかべ', baseType: 'normal', types: ['action', 'reaction'], text: '対応した《攻撃》は+0/-1となる。', textEn: 'The attack this card was played as a Reaction to gets +0/-1.'}</v>
      </c>
    </row>
    <row r="159" spans="1:28" ht="73.5">
      <c r="A159" s="1" t="s">
        <v>1257</v>
      </c>
      <c r="B159" s="1" t="s">
        <v>1206</v>
      </c>
      <c r="E159" s="1" t="s">
        <v>1258</v>
      </c>
      <c r="F159" s="1" t="s">
        <v>1259</v>
      </c>
      <c r="G159" s="3" t="s">
        <v>1260</v>
      </c>
      <c r="H159" s="4" t="s">
        <v>1261</v>
      </c>
      <c r="I159" s="1" t="s">
        <v>27</v>
      </c>
      <c r="N159" s="1" t="s">
        <v>85</v>
      </c>
      <c r="O159" s="1" t="s">
        <v>65</v>
      </c>
      <c r="Q159" s="5"/>
      <c r="S159" s="5"/>
      <c r="T159" s="1" t="s">
        <v>36</v>
      </c>
      <c r="X159" s="6" t="s">
        <v>1262</v>
      </c>
      <c r="Y159" s="15" t="s">
        <v>1263</v>
      </c>
      <c r="Z159" s="31" t="s">
        <v>1264</v>
      </c>
      <c r="AA159" s="5"/>
      <c r="AB159" s="7" t="str">
        <f>", '"&amp;A159&amp;"': {megami: '"&amp;B159&amp;"'"&amp;IF(C159&lt;&gt;"",", anotherID: '"&amp;C159&amp;"', replace: '"&amp;D159&amp;"'","")&amp;", name: '"&amp;SUBSTITUTE(E159,"'","\'")&amp;"', nameEn: '"&amp;SUBSTITUTE(H159,"'","\'")&amp;"', ruby: '"&amp;F159&amp;"', baseType: '"&amp;VLOOKUP(I159,マスタ!$A$1:$B$99,2,FALSE)&amp;"'" &amp; IF(J159 = "○", ", extra: true'", "")  &amp; IF(K159 &lt;&gt; "", ", extraFrom: '" &amp; K159 &amp; "'", "")  &amp; IF(L159 &lt;&gt; "", ", exchanbaleTo: '" &amp; L159 &amp; "'", "")&amp; IF(M159 = "○", ", poison: true'", "")&amp; ", types: ['"&amp;VLOOKUP(N159,マスタ!$D$1:$E$99,2,FALSE)&amp;"'"&amp;IF(O159&lt;&gt;"",", '"&amp;VLOOKUP(O159,マスタ!$D$1:$E$99,2,FALSE)&amp;"'","")&amp;"]"&amp;IF(P159&lt;&gt;"",", range: '"&amp;P159&amp;"'","")&amp;IF(R159&lt;&gt;"",", damage: '"&amp;R159&amp;"'","")&amp;IF(T159&lt;&gt;"",", capacity: '"&amp;T159&amp;"'","")&amp;IF(U159&lt;&gt;"",", cost: '"&amp;U159&amp;"'","")&amp;", text: '"&amp;SUBSTITUTE(X159,CHAR(10),"\n")&amp;"', textEn: '"&amp;SUBSTITUTE(SUBSTITUTE(Z159,CHAR(10),"\n"),"'","\'")&amp;"'"&amp;IF(V159="○",", sealable: true","")&amp;IF(W159="○",", removable: true","")&amp;"}"</f>
        <v>, '12-utsuro-o-n-7': {megami: 'utsuro', name: '遺灰呪', nameEn: 'Curse of Ashes', ruby: 'いかいじゅ', baseType: 'normal', types: ['enhance', 'fullpower'], capacity: '2', text: '【展開時】相オーラ→ダスト：3 \n【破棄時】灰塵-ダストが12以上ならば以下を行う。 \nダスト→相オーラ：2、相ライフ→ダスト：1', textEn: 'Initialize: Opponent\'s Aura (3)→ Shadow\n\nDisenchant: Ashen - If there are 12 or more Sakura tokens on Shadow:\nShadow (3)→ Opponent\'s Aura\nOpponent\'s Life (1)→ Shadow'}</v>
      </c>
    </row>
    <row r="160" spans="1:28" ht="72.75">
      <c r="A160" s="1" t="s">
        <v>1265</v>
      </c>
      <c r="B160" s="1" t="s">
        <v>1206</v>
      </c>
      <c r="E160" s="1" t="s">
        <v>1266</v>
      </c>
      <c r="F160" s="1" t="s">
        <v>1267</v>
      </c>
      <c r="G160" s="3" t="s">
        <v>1268</v>
      </c>
      <c r="H160" s="4" t="s">
        <v>1269</v>
      </c>
      <c r="I160" s="1" t="s">
        <v>112</v>
      </c>
      <c r="N160" s="1" t="s">
        <v>76</v>
      </c>
      <c r="Q160" s="5"/>
      <c r="S160" s="5"/>
      <c r="U160" s="1" t="s">
        <v>1270</v>
      </c>
      <c r="W160" s="1" t="s">
        <v>699</v>
      </c>
      <c r="X160" s="6" t="s">
        <v>1271</v>
      </c>
      <c r="Y160" s="3" t="s">
        <v>1272</v>
      </c>
      <c r="Z160" s="10" t="s">
        <v>1273</v>
      </c>
      <c r="AA160" s="5"/>
      <c r="AB160" s="7" t="str">
        <f>", '"&amp;A160&amp;"': {megami: '"&amp;B160&amp;"'"&amp;IF(C160&lt;&gt;"",", anotherID: '"&amp;C160&amp;"', replace: '"&amp;D160&amp;"'","")&amp;", name: '"&amp;SUBSTITUTE(E160,"'","\'")&amp;"', nameEn: '"&amp;SUBSTITUTE(H160,"'","\'")&amp;"', ruby: '"&amp;F160&amp;"', baseType: '"&amp;VLOOKUP(I160,マスタ!$A$1:$B$99,2,FALSE)&amp;"'" &amp; IF(J160 = "○", ", extra: true'", "")  &amp; IF(K160 &lt;&gt; "", ", extraFrom: '" &amp; K160 &amp; "'", "")  &amp; IF(L160 &lt;&gt; "", ", exchanbaleTo: '" &amp; L160 &amp; "'", "")&amp; IF(M160 = "○", ", poison: true'", "")&amp; ", types: ['"&amp;VLOOKUP(N160,マスタ!$D$1:$E$99,2,FALSE)&amp;"'"&amp;IF(O160&lt;&gt;"",", '"&amp;VLOOKUP(O160,マスタ!$D$1:$E$99,2,FALSE)&amp;"'","")&amp;"]"&amp;IF(P160&lt;&gt;"",", range: '"&amp;P160&amp;"'","")&amp;IF(R160&lt;&gt;"",", damage: '"&amp;R160&amp;"'","")&amp;IF(T160&lt;&gt;"",", capacity: '"&amp;T160&amp;"'","")&amp;IF(U160&lt;&gt;"",", cost: '"&amp;U160&amp;"'","")&amp;", text: '"&amp;SUBSTITUTE(X160,CHAR(10),"\n")&amp;"', textEn: '"&amp;SUBSTITUTE(SUBSTITUTE(Z160,CHAR(10),"\n"),"'","\'")&amp;"'"&amp;IF(V160="○",", sealable: true","")&amp;IF(W160="○",", removable: true","")&amp;"}"</f>
        <v>, '12-utsuro-o-s-1': {megami: 'utsuro', name: '灰滅', nameEn: 'вымирание', ruby: 'ヴィミラニエ', baseType: 'special', types: ['action'], cost: '24', text: '【常時】このカードの消費はダストの数だけ少なくなる。 \n相ライフ→ダスト：3 \nこのカードを取り除く。', textEn: 'Forced: This card costs 1 less for each Sakura token on Shadow.\n\nOpponent\'s Life (3)→ Shadow\n\nRemove this card from the game.', removable: true}</v>
      </c>
    </row>
    <row r="161" spans="1:29" ht="73.5">
      <c r="A161" s="1" t="s">
        <v>1274</v>
      </c>
      <c r="B161" s="1" t="s">
        <v>1206</v>
      </c>
      <c r="E161" s="1" t="s">
        <v>1275</v>
      </c>
      <c r="F161" s="1" t="s">
        <v>1276</v>
      </c>
      <c r="G161" s="3" t="s">
        <v>1277</v>
      </c>
      <c r="H161" s="4" t="s">
        <v>1278</v>
      </c>
      <c r="I161" s="1" t="s">
        <v>112</v>
      </c>
      <c r="N161" s="1" t="s">
        <v>85</v>
      </c>
      <c r="O161" s="1" t="s">
        <v>94</v>
      </c>
      <c r="Q161" s="5"/>
      <c r="S161" s="5"/>
      <c r="T161" s="1" t="s">
        <v>46</v>
      </c>
      <c r="U161" s="1" t="s">
        <v>46</v>
      </c>
      <c r="X161" s="6" t="s">
        <v>1279</v>
      </c>
      <c r="Y161" s="14" t="s">
        <v>1280</v>
      </c>
      <c r="Z161" s="31" t="s">
        <v>1281</v>
      </c>
      <c r="AA161" s="5"/>
      <c r="AB161" s="7" t="str">
        <f>", '"&amp;A161&amp;"': {megami: '"&amp;B161&amp;"'"&amp;IF(C161&lt;&gt;"",", anotherID: '"&amp;C161&amp;"', replace: '"&amp;D161&amp;"'","")&amp;", name: '"&amp;SUBSTITUTE(E161,"'","\'")&amp;"', nameEn: '"&amp;SUBSTITUTE(H161,"'","\'")&amp;"', ruby: '"&amp;F161&amp;"', baseType: '"&amp;VLOOKUP(I161,マスタ!$A$1:$B$99,2,FALSE)&amp;"'" &amp; IF(J161 = "○", ", extra: true'", "")  &amp; IF(K161 &lt;&gt; "", ", extraFrom: '" &amp; K161 &amp; "'", "")  &amp; IF(L161 &lt;&gt; "", ", exchanbaleTo: '" &amp; L161 &amp; "'", "")&amp; IF(M161 = "○", ", poison: true'", "")&amp; ", types: ['"&amp;VLOOKUP(N161,マスタ!$D$1:$E$99,2,FALSE)&amp;"'"&amp;IF(O161&lt;&gt;"",", '"&amp;VLOOKUP(O161,マスタ!$D$1:$E$99,2,FALSE)&amp;"'","")&amp;"]"&amp;IF(P161&lt;&gt;"",", range: '"&amp;P161&amp;"'","")&amp;IF(R161&lt;&gt;"",", damage: '"&amp;R161&amp;"'","")&amp;IF(T161&lt;&gt;"",", capacity: '"&amp;T161&amp;"'","")&amp;IF(U161&lt;&gt;"",", cost: '"&amp;U161&amp;"'","")&amp;", text: '"&amp;SUBSTITUTE(X161,CHAR(10),"\n")&amp;"', textEn: '"&amp;SUBSTITUTE(SUBSTITUTE(Z161,CHAR(10),"\n"),"'","\'")&amp;"'"&amp;IF(V161="○",", sealable: true","")&amp;IF(W161="○",", removable: true","")&amp;"}"</f>
        <v>, '12-utsuro-o-s-2': {megami: 'utsuro', name: '虚偽', nameEn: 'Ложь', ruby: 'ローシェ', baseType: 'special', types: ['enhance', 'reaction'], capacity: '3', cost: '3', text: '【展開中】相手の《攻撃》は距離縮小(近1)を得て、【攻撃後】効果が解決されない。 \n【展開中】相手の《付与》カードは納が1減少し、【破棄時】効果が解決されない。', textEn: 'Ongoing: All your opponent\'s attacks have their Ranges reduced by 1 in the close direction, and lose their After Attack effects.\n\nOngoing: All your opponent\'s Enhancements have their Charges reduced by 1, and lose their Disenchant effects.'}</v>
      </c>
    </row>
    <row r="162" spans="1:29" ht="84.75">
      <c r="A162" s="1" t="s">
        <v>1282</v>
      </c>
      <c r="B162" s="1" t="s">
        <v>1206</v>
      </c>
      <c r="E162" s="1" t="s">
        <v>1283</v>
      </c>
      <c r="F162" s="1" t="s">
        <v>1284</v>
      </c>
      <c r="G162" s="3" t="s">
        <v>1285</v>
      </c>
      <c r="H162" s="4" t="s">
        <v>1286</v>
      </c>
      <c r="I162" s="1" t="s">
        <v>112</v>
      </c>
      <c r="N162" s="1" t="s">
        <v>85</v>
      </c>
      <c r="Q162" s="5"/>
      <c r="S162" s="5"/>
      <c r="T162" s="1" t="s">
        <v>46</v>
      </c>
      <c r="U162" s="1" t="s">
        <v>36</v>
      </c>
      <c r="X162" s="6" t="s">
        <v>1287</v>
      </c>
      <c r="Y162" s="15" t="s">
        <v>1288</v>
      </c>
      <c r="Z162" s="10" t="s">
        <v>1289</v>
      </c>
      <c r="AA162" s="5"/>
      <c r="AB162" s="7" t="str">
        <f>", '"&amp;A162&amp;"': {megami: '"&amp;B162&amp;"'"&amp;IF(C162&lt;&gt;"",", anotherID: '"&amp;C162&amp;"', replace: '"&amp;D162&amp;"'","")&amp;", name: '"&amp;SUBSTITUTE(E162,"'","\'")&amp;"', nameEn: '"&amp;SUBSTITUTE(H162,"'","\'")&amp;"', ruby: '"&amp;F162&amp;"', baseType: '"&amp;VLOOKUP(I162,マスタ!$A$1:$B$99,2,FALSE)&amp;"'" &amp; IF(J162 = "○", ", extra: true'", "")  &amp; IF(K162 &lt;&gt; "", ", extraFrom: '" &amp; K162 &amp; "'", "")  &amp; IF(L162 &lt;&gt; "", ", exchanbaleTo: '" &amp; L162 &amp; "'", "")&amp; IF(M162 = "○", ", poison: true'", "")&amp; ", types: ['"&amp;VLOOKUP(N162,マスタ!$D$1:$E$99,2,FALSE)&amp;"'"&amp;IF(O162&lt;&gt;"",", '"&amp;VLOOKUP(O162,マスタ!$D$1:$E$99,2,FALSE)&amp;"'","")&amp;"]"&amp;IF(P162&lt;&gt;"",", range: '"&amp;P162&amp;"'","")&amp;IF(R162&lt;&gt;"",", damage: '"&amp;R162&amp;"'","")&amp;IF(T162&lt;&gt;"",", capacity: '"&amp;T162&amp;"'","")&amp;IF(U162&lt;&gt;"",", cost: '"&amp;U162&amp;"'","")&amp;", text: '"&amp;SUBSTITUTE(X162,CHAR(10),"\n")&amp;"', textEn: '"&amp;SUBSTITUTE(SUBSTITUTE(Z162,CHAR(10),"\n"),"'","\'")&amp;"'"&amp;IF(V162="○",", sealable: true","")&amp;IF(W162="○",", removable: true","")&amp;"}"</f>
        <v>, '12-utsuro-o-s-3': {megami: 'utsuro', name: '終末', nameEn: 'Конец', ruby: 'カニェッツ', baseType: 'special', types: ['enhance'], capacity: '3', cost: '2', text: '【展開中】あなたに1以上のダメージを与えた《攻撃》の解決後に、このカードの上の桜花結晶を全てをダストに送る。 \n【破棄時】現在のフェイズを終了する。 \n----\n【再起】灰塵-ダストが12以上である。', textEn: 'Ongoing: When you are dealt 1 or more damage from an attack, move all Sakura tokens on this card to Shadow.\n\nDisenchant: End the current phase.\n\nResurgence: Ashen - There are 12 or more Sakura tokens on Shadow.'}</v>
      </c>
    </row>
    <row r="163" spans="1:29" ht="48.75">
      <c r="A163" s="1" t="s">
        <v>1290</v>
      </c>
      <c r="B163" s="1" t="s">
        <v>1206</v>
      </c>
      <c r="E163" s="1" t="s">
        <v>1291</v>
      </c>
      <c r="F163" s="1" t="s">
        <v>1292</v>
      </c>
      <c r="G163" s="3" t="s">
        <v>1291</v>
      </c>
      <c r="H163" s="4" t="s">
        <v>1293</v>
      </c>
      <c r="I163" s="1" t="s">
        <v>112</v>
      </c>
      <c r="N163" s="1" t="s">
        <v>76</v>
      </c>
      <c r="Q163" s="5"/>
      <c r="S163" s="5"/>
      <c r="U163" s="1" t="s">
        <v>131</v>
      </c>
      <c r="X163" s="6" t="s">
        <v>1294</v>
      </c>
      <c r="Y163" s="14" t="s">
        <v>1295</v>
      </c>
      <c r="Z163" s="10" t="s">
        <v>1296</v>
      </c>
      <c r="AA163" s="5"/>
      <c r="AB163" s="7" t="str">
        <f>", '"&amp;A163&amp;"': {megami: '"&amp;B163&amp;"'"&amp;IF(C163&lt;&gt;"",", anotherID: '"&amp;C163&amp;"', replace: '"&amp;D163&amp;"'","")&amp;", name: '"&amp;SUBSTITUTE(E163,"'","\'")&amp;"', nameEn: '"&amp;SUBSTITUTE(H163,"'","\'")&amp;"', ruby: '"&amp;F163&amp;"', baseType: '"&amp;VLOOKUP(I163,マスタ!$A$1:$B$99,2,FALSE)&amp;"'" &amp; IF(J163 = "○", ", extra: true'", "")  &amp; IF(K163 &lt;&gt; "", ", extraFrom: '" &amp; K163 &amp; "'", "")  &amp; IF(L163 &lt;&gt; "", ", exchanbaleTo: '" &amp; L163 &amp; "'", "")&amp; IF(M163 = "○", ", poison: true'", "")&amp; ", types: ['"&amp;VLOOKUP(N163,マスタ!$D$1:$E$99,2,FALSE)&amp;"'"&amp;IF(O163&lt;&gt;"",", '"&amp;VLOOKUP(O163,マスタ!$D$1:$E$99,2,FALSE)&amp;"'","")&amp;"]"&amp;IF(P163&lt;&gt;"",", range: '"&amp;P163&amp;"'","")&amp;IF(R163&lt;&gt;"",", damage: '"&amp;R163&amp;"'","")&amp;IF(T163&lt;&gt;"",", capacity: '"&amp;T163&amp;"'","")&amp;IF(U163&lt;&gt;"",", cost: '"&amp;U163&amp;"'","")&amp;", text: '"&amp;SUBSTITUTE(X163,CHAR(10),"\n")&amp;"', textEn: '"&amp;SUBSTITUTE(SUBSTITUTE(Z163,CHAR(10),"\n"),"'","\'")&amp;"'"&amp;IF(V163="○",", sealable: true","")&amp;IF(W163="○",", removable: true","")&amp;"}"</f>
        <v>, '12-utsuro-o-s-4': {megami: 'utsuro', name: '魔食', nameEn: 'Эрозия', ruby: 'エロージャ', baseType: 'special', types: ['action'], cost: '5', text: '【使用済】あなたの開始フェイズの開始時に相手は以下のどちらかを選ぶ。\n・相オーラ→ダスト：1\n・相フレア→ダスト：2', textEn: 'Devoted: At the beginning of your turn, your opponent chooses one:\n・Opponent\'s Aura (1)→ Shadow\n・Opponent\'s Flare (2)→ Shadow'}</v>
      </c>
    </row>
    <row r="165" spans="1:29">
      <c r="AC165" s="2" t="s">
        <v>1297</v>
      </c>
    </row>
    <row r="166" spans="1:29">
      <c r="AC166" s="2" t="s">
        <v>1297</v>
      </c>
    </row>
    <row r="167" spans="1:29">
      <c r="AC167" s="2" t="s">
        <v>1297</v>
      </c>
    </row>
    <row r="168" spans="1:29">
      <c r="AC168" s="2" t="s">
        <v>1297</v>
      </c>
    </row>
    <row r="171" spans="1:29">
      <c r="E171" s="43"/>
      <c r="H171" s="43"/>
    </row>
    <row r="172" spans="1:29">
      <c r="E172" s="43"/>
      <c r="H172" s="43"/>
    </row>
    <row r="173" spans="1:29">
      <c r="E173" s="43"/>
      <c r="H173" s="43"/>
    </row>
    <row r="174" spans="1:29">
      <c r="E174" s="43"/>
      <c r="H174" s="43"/>
    </row>
    <row r="175" spans="1:29">
      <c r="E175" s="43"/>
      <c r="H175" s="43"/>
    </row>
    <row r="176" spans="1:29">
      <c r="E176" s="43"/>
      <c r="H176" s="43"/>
    </row>
    <row r="177" spans="5:8">
      <c r="E177" s="43"/>
      <c r="H177" s="43"/>
    </row>
    <row r="178" spans="5:8">
      <c r="E178" s="43"/>
      <c r="H178" s="43"/>
    </row>
    <row r="179" spans="5:8">
      <c r="E179" s="43"/>
      <c r="H179" s="43"/>
    </row>
    <row r="180" spans="5:8">
      <c r="E180" s="43"/>
      <c r="H180" s="43"/>
    </row>
  </sheetData>
  <phoneticPr fontId="26"/>
  <pageMargins left="0.69930555555555596" right="0.69930555555555596" top="0.75" bottom="0.75" header="0.3" footer="0.3"/>
  <pageSetup paperSize="9" orientation="portrait" horizontalDpi="1200" verticalDpi="12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43"/>
  <sheetViews>
    <sheetView workbookViewId="0">
      <pane xSplit="1" ySplit="1" topLeftCell="F26" activePane="bottomRight" state="frozen"/>
      <selection pane="topRight"/>
      <selection pane="bottomLeft"/>
      <selection pane="bottomRight" activeCell="A42" sqref="A42"/>
    </sheetView>
  </sheetViews>
  <sheetFormatPr defaultColWidth="9" defaultRowHeight="12"/>
  <cols>
    <col min="1" max="1" width="19.125" style="1" bestFit="1" customWidth="1"/>
    <col min="2" max="3" width="9" style="1"/>
    <col min="4" max="4" width="14.625" style="1" customWidth="1"/>
    <col min="5" max="5" width="18.375" style="1" customWidth="1"/>
    <col min="6" max="7" width="21.5" style="1" customWidth="1"/>
    <col min="8" max="8" width="18.375" style="1" customWidth="1"/>
    <col min="9" max="9" width="9" style="1"/>
    <col min="10" max="10" width="6.375" style="1" bestFit="1" customWidth="1"/>
    <col min="11" max="11" width="18.5" style="1" bestFit="1" customWidth="1"/>
    <col min="12" max="12" width="18.625" style="1" bestFit="1" customWidth="1"/>
    <col min="13" max="13" width="5.125" style="1" customWidth="1"/>
    <col min="14" max="15" width="9" style="1"/>
    <col min="16" max="19" width="12.75" style="1" customWidth="1"/>
    <col min="20" max="23" width="9" style="1"/>
    <col min="24" max="24" width="75" style="1" customWidth="1"/>
    <col min="25" max="25" width="59.375" style="1" customWidth="1"/>
    <col min="26" max="26" width="56" style="1" customWidth="1"/>
    <col min="27" max="27" width="12.75" style="1" customWidth="1"/>
    <col min="28" max="28" width="255.625" style="2" customWidth="1"/>
    <col min="29" max="16384" width="9" style="2"/>
  </cols>
  <sheetData>
    <row r="1" spans="1:28" ht="11.25" customHeight="1">
      <c r="A1" s="1" t="s">
        <v>0</v>
      </c>
      <c r="B1" s="1" t="s">
        <v>1</v>
      </c>
      <c r="C1" s="1" t="s">
        <v>2</v>
      </c>
      <c r="D1" s="1" t="s">
        <v>3</v>
      </c>
      <c r="E1" s="1" t="s">
        <v>4</v>
      </c>
      <c r="F1" s="1" t="s">
        <v>5</v>
      </c>
      <c r="G1" s="1" t="s">
        <v>6</v>
      </c>
      <c r="H1" s="1" t="s">
        <v>7</v>
      </c>
      <c r="I1" s="1" t="s">
        <v>8</v>
      </c>
      <c r="J1" s="1" t="s">
        <v>1520</v>
      </c>
      <c r="K1" s="1" t="s">
        <v>1436</v>
      </c>
      <c r="L1" s="1" t="s">
        <v>1517</v>
      </c>
      <c r="M1" s="1" t="s">
        <v>1522</v>
      </c>
      <c r="N1" s="1" t="s">
        <v>9</v>
      </c>
      <c r="O1" s="1" t="s">
        <v>10</v>
      </c>
      <c r="P1" s="1" t="s">
        <v>11</v>
      </c>
      <c r="Q1" s="5" t="s">
        <v>12</v>
      </c>
      <c r="R1" s="1" t="s">
        <v>13</v>
      </c>
      <c r="S1" s="5" t="s">
        <v>12</v>
      </c>
      <c r="T1" s="1" t="s">
        <v>14</v>
      </c>
      <c r="U1" s="1" t="s">
        <v>15</v>
      </c>
      <c r="V1" s="1" t="s">
        <v>16</v>
      </c>
      <c r="W1" s="1" t="s">
        <v>17</v>
      </c>
      <c r="X1" s="1" t="s">
        <v>18</v>
      </c>
      <c r="Y1" s="1" t="s">
        <v>19</v>
      </c>
      <c r="Z1" s="1" t="s">
        <v>20</v>
      </c>
      <c r="AA1" s="1" t="s">
        <v>12</v>
      </c>
    </row>
    <row r="2" spans="1:28">
      <c r="A2" s="1" t="s">
        <v>166</v>
      </c>
      <c r="B2" s="1" t="s">
        <v>153</v>
      </c>
      <c r="E2" s="45" t="s">
        <v>1307</v>
      </c>
      <c r="F2" s="45" t="s">
        <v>1308</v>
      </c>
      <c r="I2" s="1" t="s">
        <v>27</v>
      </c>
      <c r="N2" s="1" t="s">
        <v>28</v>
      </c>
      <c r="O2" s="1" t="s">
        <v>94</v>
      </c>
      <c r="P2" s="45" t="s">
        <v>1309</v>
      </c>
      <c r="Q2" s="5"/>
      <c r="R2" s="45" t="s">
        <v>1310</v>
      </c>
      <c r="S2" s="5"/>
      <c r="X2" s="46" t="s">
        <v>1314</v>
      </c>
      <c r="Y2" s="46"/>
      <c r="Z2" s="46"/>
      <c r="AA2" s="5"/>
      <c r="AB2" s="7" t="str">
        <f>", '"&amp;A2&amp;"': {megami: '"&amp;B2&amp;"'"&amp;IF(C2&lt;&gt;"",", anotherID: '"&amp;C2&amp;"', replace: '"&amp;D2&amp;"'","")&amp;", name: '"&amp;SUBSTITUTE(E2,"'","\'")&amp;"', nameEn: '"&amp;SUBSTITUTE(H2,"'","\'")&amp;"', ruby: '"&amp;F2&amp;"', baseType: '"&amp;VLOOKUP(I2,マスタ!$A$1:$B$99,2,FALSE)&amp;"'" &amp; IF(J2 = "○", ", extra: true'", "")  &amp; IF(K2 &lt;&gt; "", ", extraFrom: '" &amp; K2 &amp; "'", "")  &amp; IF(L2 &lt;&gt; "", ", exchanbaleTo: '" &amp; L2 &amp; "'", "")&amp; IF(M2 = "○", ", poison: true'", "")&amp; ", types: ['"&amp;VLOOKUP(N2,マスタ!$D$1:$E$99,2,FALSE)&amp;"'"&amp;IF(O2&lt;&gt;"",", '"&amp;VLOOKUP(O2,マスタ!$D$1:$E$99,2,FALSE)&amp;"'","")&amp;"]"&amp;IF(P2&lt;&gt;"",", range: '"&amp;P2&amp;"'","")&amp;IF(R2&lt;&gt;"",", damage: '"&amp;R2&amp;"'","")&amp;IF(T2&lt;&gt;"",", capacity: '"&amp;T2&amp;"'","")&amp;IF(U2&lt;&gt;"",", cost: '"&amp;U2&amp;"'","")&amp;", text: '"&amp;SUBSTITUTE(X2,CHAR(10),"\n")&amp;"', textEn: '"&amp;SUBSTITUTE(SUBSTITUTE(Z2,CHAR(10),"\n"),"'","\'")&amp;"'"&amp;IF(V2="○",", sealable: true","")&amp;IF(W2="○",", removable: true","")&amp;"}"</f>
        <v>, '02-saine-o-n-3': {megami: 'saine', name: '石突き', nameEn: '', ruby: 'いしづき', baseType: 'normal', types: ['attack', 'reaction'], range: '2-3', damage: '2/1', text: '【攻撃後】八相-あなたのオーラが0ならば、ダスト→間合：1', textEn: ''}</v>
      </c>
    </row>
    <row r="3" spans="1:28" ht="24">
      <c r="A3" s="1" t="s">
        <v>198</v>
      </c>
      <c r="B3" s="45" t="s">
        <v>1315</v>
      </c>
      <c r="E3" s="1" t="s">
        <v>199</v>
      </c>
      <c r="F3" s="1" t="s">
        <v>200</v>
      </c>
      <c r="G3" s="1" t="s">
        <v>201</v>
      </c>
      <c r="H3" s="1" t="s">
        <v>202</v>
      </c>
      <c r="I3" s="1" t="s">
        <v>27</v>
      </c>
      <c r="N3" s="1" t="s">
        <v>85</v>
      </c>
      <c r="O3" s="1" t="s">
        <v>94</v>
      </c>
      <c r="Q3" s="5"/>
      <c r="S3" s="5"/>
      <c r="T3" s="1" t="s">
        <v>203</v>
      </c>
      <c r="X3" s="46" t="s">
        <v>1317</v>
      </c>
      <c r="Y3" s="46"/>
      <c r="Z3" s="46"/>
      <c r="AA3" s="5"/>
      <c r="AB3" s="7" t="str">
        <f>", '"&amp;A3&amp;"': {megami: '"&amp;B3&amp;"'"&amp;IF(C3&lt;&gt;"",", anotherID: '"&amp;C3&amp;"', replace: '"&amp;D3&amp;"'","")&amp;", name: '"&amp;SUBSTITUTE(E3,"'","\'")&amp;"', nameEn: '"&amp;SUBSTITUTE(H3,"'","\'")&amp;"', ruby: '"&amp;F3&amp;"', baseType: '"&amp;VLOOKUP(I3,マスタ!$A$1:$B$99,2,FALSE)&amp;"'" &amp; IF(J3 = "○", ", extra: true'", "")  &amp; IF(K3 &lt;&gt; "", ", extraFrom: '" &amp; K3 &amp; "'", "")  &amp; IF(L3 &lt;&gt; "", ", exchanbaleTo: '" &amp; L3 &amp; "'", "")&amp; IF(M3 = "○", ", poison: true'", "")&amp; ", types: ['"&amp;VLOOKUP(N3,マスタ!$D$1:$E$99,2,FALSE)&amp;"'"&amp;IF(O3&lt;&gt;"",", '"&amp;VLOOKUP(O3,マスタ!$D$1:$E$99,2,FALSE)&amp;"'","")&amp;"]"&amp;IF(P3&lt;&gt;"",", range: '"&amp;P3&amp;"'","")&amp;IF(R3&lt;&gt;"",", damage: '"&amp;R3&amp;"'","")&amp;IF(T3&lt;&gt;"",", capacity: '"&amp;T3&amp;"'","")&amp;IF(U3&lt;&gt;"",", cost: '"&amp;U3&amp;"'","")&amp;", text: '"&amp;SUBSTITUTE(X3,CHAR(10),"\n")&amp;"', textEn: '"&amp;SUBSTITUTE(SUBSTITUTE(Z3,CHAR(10),"\n"),"'","\'")&amp;"'"&amp;IF(V3="○",", sealable: true","")&amp;IF(W3="○",", removable: true","")&amp;"}"</f>
        <v>, '02-saine-o-n-6': {megami: 'saine', name: '衝音晶', nameEn: 'Wavering Crystal', ruby: 'しょうおんしょう', baseType: 'normal', types: ['enhance', 'reaction'], capacity: '1', text: '【展開時】対応した《攻撃》は-1/+0となる。\n【破棄時】攻撃『適正距離0-10、1/-、対応不可』を行い、ダスト→間合：1', textEn: ''}</v>
      </c>
    </row>
    <row r="4" spans="1:28">
      <c r="A4" s="50" t="s">
        <v>1348</v>
      </c>
      <c r="B4" s="50" t="s">
        <v>1349</v>
      </c>
      <c r="C4" s="50"/>
      <c r="D4" s="50"/>
      <c r="E4" s="50"/>
      <c r="F4" s="50"/>
      <c r="G4" s="50"/>
      <c r="H4" s="50"/>
      <c r="I4" s="50"/>
      <c r="J4" s="50"/>
      <c r="K4" s="50"/>
      <c r="L4" s="50"/>
      <c r="M4" s="50"/>
      <c r="N4" s="50"/>
      <c r="O4" s="50"/>
      <c r="P4" s="50"/>
      <c r="Q4" s="51"/>
      <c r="R4" s="50"/>
      <c r="S4" s="51"/>
      <c r="T4" s="50"/>
      <c r="U4" s="50"/>
      <c r="V4" s="50"/>
      <c r="W4" s="50"/>
      <c r="X4" s="52"/>
      <c r="Y4" s="52"/>
      <c r="Z4" s="52"/>
      <c r="AA4" s="51"/>
      <c r="AB4" s="33" t="str">
        <f>", '"&amp;A4&amp;"': null"</f>
        <v>, '04-tokoyo-A1-n-7': null</v>
      </c>
    </row>
    <row r="5" spans="1:28" ht="24">
      <c r="A5" s="1" t="s">
        <v>1346</v>
      </c>
      <c r="B5" s="1" t="s">
        <v>369</v>
      </c>
      <c r="C5" s="1" t="s">
        <v>32</v>
      </c>
      <c r="D5" s="1" t="s">
        <v>1347</v>
      </c>
      <c r="E5" s="1" t="s">
        <v>434</v>
      </c>
      <c r="F5" s="1" t="s">
        <v>178</v>
      </c>
      <c r="G5" s="1" t="s">
        <v>435</v>
      </c>
      <c r="H5" s="1" t="s">
        <v>436</v>
      </c>
      <c r="I5" s="1" t="s">
        <v>27</v>
      </c>
      <c r="N5" s="1" t="s">
        <v>85</v>
      </c>
      <c r="Q5" s="5"/>
      <c r="S5" s="5"/>
      <c r="T5" s="1" t="s">
        <v>36</v>
      </c>
      <c r="X5" s="46" t="s">
        <v>1318</v>
      </c>
      <c r="Y5" s="46"/>
      <c r="Z5" s="46"/>
      <c r="AA5" s="5"/>
      <c r="AB5" s="7" t="str">
        <f>", '"&amp;A5&amp;"': {megami: '"&amp;B5&amp;"'"&amp;IF(C5&lt;&gt;"",", anotherID: '"&amp;C5&amp;"', replace: '"&amp;D5&amp;"'","")&amp;", name: '"&amp;SUBSTITUTE(E5,"'","\'")&amp;"', nameEn: '"&amp;SUBSTITUTE(H5,"'","\'")&amp;"', ruby: '"&amp;F5&amp;"', baseType: '"&amp;VLOOKUP(I5,マスタ!$A$1:$B$99,2,FALSE)&amp;"'" &amp; IF(J5 = "○", ", extra: true'", "")  &amp; IF(K5 &lt;&gt; "", ", extraFrom: '" &amp; K5 &amp; "'", "")  &amp; IF(L5 &lt;&gt; "", ", exchanbaleTo: '" &amp; L5 &amp; "'", "")&amp; IF(M5 = "○", ", poison: true'", "")&amp; ", types: ['"&amp;VLOOKUP(N5,マスタ!$D$1:$E$99,2,FALSE)&amp;"'"&amp;IF(O5&lt;&gt;"",", '"&amp;VLOOKUP(O5,マスタ!$D$1:$E$99,2,FALSE)&amp;"'","")&amp;"]"&amp;IF(P5&lt;&gt;"",", range: '"&amp;P5&amp;"'","")&amp;IF(R5&lt;&gt;"",", damage: '"&amp;R5&amp;"'","")&amp;IF(T5&lt;&gt;"",", capacity: '"&amp;T5&amp;"'","")&amp;IF(U5&lt;&gt;"",", cost: '"&amp;U5&amp;"'","")&amp;", text: '"&amp;SUBSTITUTE(X5,CHAR(10),"\n")&amp;"', textEn: '"&amp;SUBSTITUTE(SUBSTITUTE(Z5,CHAR(10),"\n"),"'","\'")&amp;"'"&amp;IF(V5="○",", sealable: true","")&amp;IF(W5="○",", removable: true","")&amp;"}"</f>
        <v>, '04-tokoyo-A1-n-5': {megami: 'tokoyo', anotherID: 'A1', replace: '04-tokoyo-o-n-5', name: '陽の音', nameEn: 'Sound of Sun', ruby: 'ひのね', baseType: 'normal', types: ['enhance'], capacity: '2', text: '【展開中】あなたが《対応》カードを使用した時、その解決後にダスト→自オーラ：1 \n【展開中】相手のターンにこのカードの上の桜花結晶は移動しない。', textEn: ''}</v>
      </c>
    </row>
    <row r="6" spans="1:28" ht="60">
      <c r="A6" s="1" t="s">
        <v>456</v>
      </c>
      <c r="B6" s="1" t="s">
        <v>369</v>
      </c>
      <c r="C6" s="1" t="s">
        <v>32</v>
      </c>
      <c r="D6" s="1" t="s">
        <v>448</v>
      </c>
      <c r="E6" s="1" t="s">
        <v>457</v>
      </c>
      <c r="F6" s="1" t="s">
        <v>458</v>
      </c>
      <c r="G6" s="1" t="s">
        <v>459</v>
      </c>
      <c r="H6" s="4" t="s">
        <v>460</v>
      </c>
      <c r="I6" s="1" t="s">
        <v>112</v>
      </c>
      <c r="N6" s="1" t="s">
        <v>76</v>
      </c>
      <c r="Q6" s="5"/>
      <c r="S6" s="5"/>
      <c r="U6" s="1" t="s">
        <v>203</v>
      </c>
      <c r="X6" s="46" t="s">
        <v>1321</v>
      </c>
      <c r="Y6" s="46"/>
      <c r="Z6" s="46"/>
      <c r="AA6" s="5"/>
      <c r="AB6" s="7" t="str">
        <f>", '"&amp;A6&amp;"': {megami: '"&amp;B6&amp;"'"&amp;IF(C6&lt;&gt;"",", anotherID: '"&amp;C6&amp;"', replace: '"&amp;D6&amp;"'","")&amp;", name: '"&amp;SUBSTITUTE(E6,"'","\'")&amp;"', nameEn: '"&amp;SUBSTITUTE(H6,"'","\'")&amp;"', ruby: '"&amp;F6&amp;"', baseType: '"&amp;VLOOKUP(I6,マスタ!$A$1:$B$99,2,FALSE)&amp;"'" &amp; IF(J6 = "○", ", extra: true'", "")  &amp; IF(K6 &lt;&gt; "", ", extraFrom: '" &amp; K6 &amp; "'", "")  &amp; IF(L6 &lt;&gt; "", ", exchanbaleTo: '" &amp; L6 &amp; "'", "")&amp; IF(M6 = "○", ", poison: true'", "")&amp; ", types: ['"&amp;VLOOKUP(N6,マスタ!$D$1:$E$99,2,FALSE)&amp;"'"&amp;IF(O6&lt;&gt;"",", '"&amp;VLOOKUP(O6,マスタ!$D$1:$E$99,2,FALSE)&amp;"'","")&amp;"]"&amp;IF(P6&lt;&gt;"",", range: '"&amp;P6&amp;"'","")&amp;IF(R6&lt;&gt;"",", damage: '"&amp;R6&amp;"'","")&amp;IF(T6&lt;&gt;"",", capacity: '"&amp;T6&amp;"'","")&amp;IF(U6&lt;&gt;"",", cost: '"&amp;U6&amp;"'","")&amp;", text: '"&amp;SUBSTITUTE(X6,CHAR(10),"\n")&amp;"', textEn: '"&amp;SUBSTITUTE(SUBSTITUTE(Z6,CHAR(10),"\n"),"'","\'")&amp;"'"&amp;IF(V6="○",", sealable: true","")&amp;IF(W6="○",", removable: true","")&amp;"}"</f>
        <v>, '04-tokoyo-A1-s-2': {megami: 'tokoyo', anotherID: 'A1', replace: '04-tokoyo-o-s-2', name: '二重奏:吹弾陽明', nameEn: 'Duet: Radiant Luminosity', ruby: 'にじゅうそう：すいだんようめい', baseType: 'special', types: ['action'], cost: '1', text: '【使用済】あなたの開始フェイズの開始時に以下のどちらかを行ってもよい。\n・あなたの伏せ札からカード1枚を選び、山札の底に置く。 \n・あなたの捨て札から《行動》カード1枚を選び、山札の底に置く。 \n----\n【即再起】あなたが再構成以外でライフに1以上のダメージを受ける。', textEn: ''}</v>
      </c>
    </row>
    <row r="7" spans="1:28" ht="72.75">
      <c r="A7" s="1" t="s">
        <v>504</v>
      </c>
      <c r="B7" s="1" t="s">
        <v>481</v>
      </c>
      <c r="E7" s="1" t="s">
        <v>505</v>
      </c>
      <c r="F7" s="1" t="s">
        <v>506</v>
      </c>
      <c r="G7" s="32" t="s">
        <v>507</v>
      </c>
      <c r="H7" s="4" t="s">
        <v>508</v>
      </c>
      <c r="I7" s="1" t="s">
        <v>27</v>
      </c>
      <c r="N7" s="1" t="s">
        <v>76</v>
      </c>
      <c r="Q7" s="5"/>
      <c r="S7" s="5"/>
      <c r="X7" s="46" t="s">
        <v>1322</v>
      </c>
      <c r="Y7" s="47" t="s">
        <v>1324</v>
      </c>
      <c r="Z7" s="25" t="s">
        <v>1325</v>
      </c>
      <c r="AA7" s="5"/>
      <c r="AB7" s="7" t="str">
        <f>", '"&amp;A7&amp;"': {megami: '"&amp;B7&amp;"'"&amp;IF(C7&lt;&gt;"",", anotherID: '"&amp;C7&amp;"', replace: '"&amp;D7&amp;"'","")&amp;", name: '"&amp;SUBSTITUTE(E7,"'","\'")&amp;"', nameEn: '"&amp;SUBSTITUTE(H7,"'","\'")&amp;"', ruby: '"&amp;F7&amp;"', baseType: '"&amp;VLOOKUP(I7,マスタ!$A$1:$B$99,2,FALSE)&amp;"'" &amp; IF(J7 = "○", ", extra: true'", "")  &amp; IF(K7 &lt;&gt; "", ", extraFrom: '" &amp; K7 &amp; "'", "")  &amp; IF(L7 &lt;&gt; "", ", exchanbaleTo: '" &amp; L7 &amp; "'", "")&amp; IF(M7 = "○", ", poison: true'", "")&amp; ", types: ['"&amp;VLOOKUP(N7,マスタ!$D$1:$E$99,2,FALSE)&amp;"'"&amp;IF(O7&lt;&gt;"",", '"&amp;VLOOKUP(O7,マスタ!$D$1:$E$99,2,FALSE)&amp;"'","")&amp;"]"&amp;IF(P7&lt;&gt;"",", range: '"&amp;P7&amp;"'","")&amp;IF(R7&lt;&gt;"",", damage: '"&amp;R7&amp;"'","")&amp;IF(T7&lt;&gt;"",", capacity: '"&amp;T7&amp;"'","")&amp;IF(U7&lt;&gt;"",", cost: '"&amp;U7&amp;"'","")&amp;", text: '"&amp;SUBSTITUTE(X7,CHAR(10),"\n")&amp;"', textEn: '"&amp;SUBSTITUTE(SUBSTITUTE(Z7,CHAR(10),"\n"),"'","\'")&amp;"'"&amp;IF(V7="○",", sealable: true","")&amp;IF(W7="○",", removable: true","")&amp;"}"</f>
        <v>, '05-oboro-o-n-4': {megami: 'oboro', name: '忍歩', nameEn: 'Ninpo-Walk', ruby: 'にんぽ', baseType: 'normal', types: ['action'], text: '設置 \n間合→ダスト：1 \nこのカードを伏せ札から使用したならば、伏せ札から設置を持つカードを1枚使用してもよい。', textEn: 'Trap\n\nDistance (1)→ Shadow\n\nIf this card was played from your discard pile, you may play a card with Trap from your discard pile.'}</v>
      </c>
    </row>
    <row r="8" spans="1:28" ht="25.5" customHeight="1">
      <c r="A8" s="1" t="s">
        <v>542</v>
      </c>
      <c r="B8" s="1" t="s">
        <v>481</v>
      </c>
      <c r="E8" s="1" t="s">
        <v>543</v>
      </c>
      <c r="F8" s="1" t="s">
        <v>544</v>
      </c>
      <c r="G8" s="32" t="s">
        <v>545</v>
      </c>
      <c r="H8" s="4" t="s">
        <v>546</v>
      </c>
      <c r="I8" s="1" t="s">
        <v>112</v>
      </c>
      <c r="N8" s="1" t="s">
        <v>76</v>
      </c>
      <c r="O8" s="1" t="s">
        <v>94</v>
      </c>
      <c r="Q8" s="5"/>
      <c r="S8" s="5"/>
      <c r="U8" s="45" t="s">
        <v>1326</v>
      </c>
      <c r="X8" s="6" t="s">
        <v>547</v>
      </c>
      <c r="Y8" s="32" t="s">
        <v>548</v>
      </c>
      <c r="Z8" s="4" t="s">
        <v>549</v>
      </c>
      <c r="AA8" s="5"/>
      <c r="AB8" s="7" t="str">
        <f>", '"&amp;A8&amp;"': {megami: '"&amp;B8&amp;"'"&amp;IF(C8&lt;&gt;"",", anotherID: '"&amp;C8&amp;"', replace: '"&amp;D8&amp;"'","")&amp;", name: '"&amp;SUBSTITUTE(E8,"'","\'")&amp;"', nameEn: '"&amp;SUBSTITUTE(H8,"'","\'")&amp;"', ruby: '"&amp;F8&amp;"', baseType: '"&amp;VLOOKUP(I8,マスタ!$A$1:$B$99,2,FALSE)&amp;"'" &amp; IF(J8 = "○", ", extra: true'", "")  &amp; IF(K8 &lt;&gt; "", ", extraFrom: '" &amp; K8 &amp; "'", "")  &amp; IF(L8 &lt;&gt; "", ", exchanbaleTo: '" &amp; L8 &amp; "'", "")&amp; IF(M8 = "○", ", poison: true'", "")&amp; ", types: ['"&amp;VLOOKUP(N8,マスタ!$D$1:$E$99,2,FALSE)&amp;"'"&amp;IF(O8&lt;&gt;"",", '"&amp;VLOOKUP(O8,マスタ!$D$1:$E$99,2,FALSE)&amp;"'","")&amp;"]"&amp;IF(P8&lt;&gt;"",", range: '"&amp;P8&amp;"'","")&amp;IF(R8&lt;&gt;"",", damage: '"&amp;R8&amp;"'","")&amp;IF(T8&lt;&gt;"",", capacity: '"&amp;T8&amp;"'","")&amp;IF(U8&lt;&gt;"",", cost: '"&amp;U8&amp;"'","")&amp;", text: '"&amp;SUBSTITUTE(X8,CHAR(10),"\n")&amp;"', textEn: '"&amp;SUBSTITUTE(SUBSTITUTE(Z8,CHAR(10),"\n"),"'","\'")&amp;"'"&amp;IF(V8="○",", sealable: true","")&amp;IF(W8="○",", removable: true","")&amp;"}"</f>
        <v>, '05-oboro-o-s-2': {megami: 'oboro', name: '鳶影', nameEn: 'Tobi-Kage', ruby: 'とびかげ', baseType: 'special', types: ['action', 'reaction'], cost: '4', text: '伏せ札から《全力》でないカードを1枚選び、そのカードを使用してもよい。この際、このカードが対応している《攻撃》があるならば、使用されたカードはそれに対応しているものと扱う。', textEn: 'Reveal a non-Throughout card in your discard pile and play it. If this card was played as a Reaction to an attack, treat that card as if it were played as a Reaction to that attack.'}</v>
      </c>
    </row>
    <row r="9" spans="1:28" ht="40.5">
      <c r="A9" s="45" t="s">
        <v>1335</v>
      </c>
      <c r="B9" s="1" t="s">
        <v>481</v>
      </c>
      <c r="E9" s="1" t="s">
        <v>559</v>
      </c>
      <c r="F9" s="1" t="s">
        <v>560</v>
      </c>
      <c r="G9" s="32" t="s">
        <v>559</v>
      </c>
      <c r="H9" s="4" t="s">
        <v>561</v>
      </c>
      <c r="I9" s="1" t="s">
        <v>1369</v>
      </c>
      <c r="N9" s="1" t="s">
        <v>28</v>
      </c>
      <c r="P9" s="45" t="s">
        <v>1327</v>
      </c>
      <c r="Q9" s="5"/>
      <c r="R9" s="45" t="s">
        <v>1328</v>
      </c>
      <c r="S9" s="5"/>
      <c r="U9" s="1" t="s">
        <v>336</v>
      </c>
      <c r="X9" s="46" t="s">
        <v>1329</v>
      </c>
      <c r="Y9" s="48" t="s">
        <v>1334</v>
      </c>
      <c r="Z9" s="31" t="s">
        <v>1331</v>
      </c>
      <c r="AA9" s="5"/>
      <c r="AB9" s="7" t="str">
        <f>", '"&amp;A9&amp;"': {megami: '"&amp;B9&amp;"'"&amp;IF(C9&lt;&gt;"",", anotherID: '"&amp;C9&amp;"', replace: '"&amp;D9&amp;"'","")&amp;", name: '"&amp;SUBSTITUTE(E9,"'","\'")&amp;"', nameEn: '"&amp;SUBSTITUTE(H9,"'","\'")&amp;"', ruby: '"&amp;F9&amp;"', baseType: '"&amp;VLOOKUP(I9,マスタ!$A$1:$B$99,2,FALSE)&amp;"'" &amp; IF(J9 = "○", ", extra: true'", "")  &amp; IF(K9 &lt;&gt; "", ", extraFrom: '" &amp; K9 &amp; "'", "")  &amp; IF(L9 &lt;&gt; "", ", exchanbaleTo: '" &amp; L9 &amp; "'", "")&amp; IF(M9 = "○", ", poison: true'", "")&amp; ", types: ['"&amp;VLOOKUP(N9,マスタ!$D$1:$E$99,2,FALSE)&amp;"'"&amp;IF(O9&lt;&gt;"",", '"&amp;VLOOKUP(O9,マスタ!$D$1:$E$99,2,FALSE)&amp;"'","")&amp;"]"&amp;IF(P9&lt;&gt;"",", range: '"&amp;P9&amp;"'","")&amp;IF(R9&lt;&gt;"",", damage: '"&amp;R9&amp;"'","")&amp;IF(T9&lt;&gt;"",", capacity: '"&amp;T9&amp;"'","")&amp;IF(U9&lt;&gt;"",", cost: '"&amp;U9&amp;"'","")&amp;", text: '"&amp;SUBSTITUTE(X9,CHAR(10),"\n")&amp;"', textEn: '"&amp;SUBSTITUTE(SUBSTITUTE(Z9,CHAR(10),"\n"),"'","\'")&amp;"'"&amp;IF(V9="○",", sealable: true","")&amp;IF(W9="○",", removable: true","")&amp;"}"</f>
        <v>, '05-oboro-o-s-4': {megami: 'oboro', name: '壬蔓', nameEn: 'Mi-Kazura', ruby: 'みかずら', baseType: 'special', types: ['attack'], range: '3-7', damage: '1/1', cost: '0', text: 'ダスト→自フレア：1 \n----\n【再起】あなたのフレアが0である。', textEn: 'Shadow (1)→ Your Flare\n\nResurgence: There are no Sakura tokens on your Flare.'}</v>
      </c>
    </row>
    <row r="10" spans="1:28" ht="48">
      <c r="A10" s="1" t="s">
        <v>686</v>
      </c>
      <c r="B10" s="1" t="s">
        <v>645</v>
      </c>
      <c r="E10" s="1" t="s">
        <v>687</v>
      </c>
      <c r="F10" s="1" t="s">
        <v>688</v>
      </c>
      <c r="G10" s="32" t="s">
        <v>689</v>
      </c>
      <c r="H10" s="4" t="s">
        <v>690</v>
      </c>
      <c r="I10" s="1" t="s">
        <v>27</v>
      </c>
      <c r="N10" s="1" t="s">
        <v>85</v>
      </c>
      <c r="Q10" s="5"/>
      <c r="S10" s="5"/>
      <c r="T10" s="1" t="s">
        <v>36</v>
      </c>
      <c r="X10" s="46" t="s">
        <v>1336</v>
      </c>
      <c r="Y10" s="15"/>
      <c r="Z10" s="16"/>
      <c r="AA10" s="5"/>
      <c r="AB10" s="7" t="str">
        <f>", '"&amp;A10&amp;"': {megami: '"&amp;B10&amp;"'"&amp;IF(C10&lt;&gt;"",", anotherID: '"&amp;C10&amp;"', replace: '"&amp;D10&amp;"'","")&amp;", name: '"&amp;SUBSTITUTE(E10,"'","\'")&amp;"', nameEn: '"&amp;SUBSTITUTE(H10,"'","\'")&amp;"', ruby: '"&amp;F10&amp;"', baseType: '"&amp;VLOOKUP(I10,マスタ!$A$1:$B$99,2,FALSE)&amp;"'" &amp; IF(J10 = "○", ", extra: true'", "")  &amp; IF(K10 &lt;&gt; "", ", extraFrom: '" &amp; K10 &amp; "'", "")  &amp; IF(L10 &lt;&gt; "", ", exchanbaleTo: '" &amp; L10 &amp; "'", "")&amp; IF(M10 = "○", ", poison: true'", "")&amp; ", types: ['"&amp;VLOOKUP(N10,マスタ!$D$1:$E$99,2,FALSE)&amp;"'"&amp;IF(O10&lt;&gt;"",", '"&amp;VLOOKUP(O10,マスタ!$D$1:$E$99,2,FALSE)&amp;"'","")&amp;"]"&amp;IF(P10&lt;&gt;"",", range: '"&amp;P10&amp;"'","")&amp;IF(R10&lt;&gt;"",", damage: '"&amp;R10&amp;"'","")&amp;IF(T10&lt;&gt;"",", capacity: '"&amp;T10&amp;"'","")&amp;IF(U10&lt;&gt;"",", cost: '"&amp;U10&amp;"'","")&amp;", text: '"&amp;SUBSTITUTE(X10,CHAR(10),"\n")&amp;"', textEn: '"&amp;SUBSTITUTE(SUBSTITUTE(Z10,CHAR(10),"\n"),"'","\'")&amp;"'"&amp;IF(V10="○",", sealable: true","")&amp;IF(W10="○",", removable: true","")&amp;"}"</f>
        <v>, '07-shinra-o-n-6': {megami: 'shinra', name: '壮語', nameEn: 'Eloquence', ruby: 'そうご', baseType: 'normal', types: ['enhance'], capacity: '2', text: '【破棄時】計略を実行し、次の計略を準備する。 \n[神算] あなたは集中力を1得て、このカードを山札の一番上に置く。 \n[鬼謀] 相手の手札が1枚以下ならば、相手を畏縮させ、相手はカードを3枚引き、相手は手札を2枚捨て札にする。', textEn: ''}</v>
      </c>
    </row>
    <row r="11" spans="1:28" ht="36">
      <c r="A11" s="45" t="s">
        <v>1337</v>
      </c>
      <c r="B11" s="1" t="s">
        <v>1035</v>
      </c>
      <c r="E11" s="45" t="s">
        <v>1339</v>
      </c>
      <c r="F11" s="45" t="s">
        <v>1340</v>
      </c>
      <c r="G11" s="45" t="s">
        <v>1339</v>
      </c>
      <c r="H11" s="45" t="s">
        <v>1339</v>
      </c>
      <c r="I11" s="1" t="s">
        <v>112</v>
      </c>
      <c r="N11" s="1" t="s">
        <v>76</v>
      </c>
      <c r="Q11" s="5"/>
      <c r="R11" s="43"/>
      <c r="S11" s="5"/>
      <c r="U11" s="1" t="s">
        <v>336</v>
      </c>
      <c r="X11" s="46" t="s">
        <v>1341</v>
      </c>
      <c r="Y11" s="28"/>
      <c r="Z11" s="4"/>
      <c r="AA11" s="5"/>
      <c r="AB11" s="7" t="str">
        <f>", '"&amp;A11&amp;"': {megami: '"&amp;B11&amp;"'"&amp;IF(C11&lt;&gt;"",", anotherID: '"&amp;C11&amp;"', replace: '"&amp;D11&amp;"'","")&amp;", name: '"&amp;SUBSTITUTE(E11,"'","\'")&amp;"', nameEn: '"&amp;SUBSTITUTE(H11,"'","\'")&amp;"', ruby: '"&amp;F11&amp;"', baseType: '"&amp;VLOOKUP(I11,マスタ!$A$1:$B$99,2,FALSE)&amp;"'" &amp; IF(J11 = "○", ", extra: true'", "")  &amp; IF(K11 &lt;&gt; "", ", extraFrom: '" &amp; K11 &amp; "'", "")  &amp; IF(L11 &lt;&gt; "", ", exchanbaleTo: '" &amp; L11 &amp; "'", "")&amp; IF(M11 = "○", ", poison: true'", "")&amp; ", types: ['"&amp;VLOOKUP(N11,マスタ!$D$1:$E$99,2,FALSE)&amp;"'"&amp;IF(O11&lt;&gt;"",", '"&amp;VLOOKUP(O11,マスタ!$D$1:$E$99,2,FALSE)&amp;"'","")&amp;"]"&amp;IF(P11&lt;&gt;"",", range: '"&amp;P11&amp;"'","")&amp;IF(R11&lt;&gt;"",", damage: '"&amp;R11&amp;"'","")&amp;IF(T11&lt;&gt;"",", capacity: '"&amp;T11&amp;"'","")&amp;IF(U11&lt;&gt;"",", cost: '"&amp;U11&amp;"'","")&amp;", text: '"&amp;SUBSTITUTE(X11,CHAR(10),"\n")&amp;"', textEn: '"&amp;SUBSTITUTE(SUBSTITUTE(Z11,CHAR(10),"\n"),"'","\'")&amp;"'"&amp;IF(V11="○",", sealable: true","")&amp;IF(W11="○",", removable: true","")&amp;"}"</f>
        <v>, '11-thallya-o-s-3': {megami: 'thallya', name: 'Thallya\'s Masterpiece', nameEn: 'Thallya\'s Masterpiece', ruby: 'サリヤズ　マスターピース', baseType: 'special', types: ['action'], cost: '0', text: '【使用済】あなたのターンに、あなたが基本動作以外の方法で騎動を行い、間合を変化させるたびに\nダスト⇔自オーラ：1 \nを行ってもよい。', textEn: ''}</v>
      </c>
    </row>
    <row r="12" spans="1:28" ht="11.25" customHeight="1">
      <c r="A12" s="1" t="s">
        <v>1091</v>
      </c>
      <c r="B12" s="1" t="s">
        <v>1035</v>
      </c>
      <c r="E12" s="45" t="s">
        <v>1338</v>
      </c>
      <c r="F12" s="1" t="s">
        <v>1092</v>
      </c>
      <c r="G12" s="1" t="s">
        <v>1093</v>
      </c>
      <c r="H12" s="4" t="s">
        <v>1093</v>
      </c>
      <c r="I12" s="1" t="s">
        <v>112</v>
      </c>
      <c r="N12" s="1" t="s">
        <v>76</v>
      </c>
      <c r="O12" s="1" t="s">
        <v>65</v>
      </c>
      <c r="Q12" s="5"/>
      <c r="R12" s="43"/>
      <c r="S12" s="5"/>
      <c r="U12" s="45" t="s">
        <v>1342</v>
      </c>
      <c r="X12" s="28" t="s">
        <v>1094</v>
      </c>
      <c r="Y12" s="28" t="s">
        <v>1095</v>
      </c>
      <c r="Z12" s="4" t="s">
        <v>1096</v>
      </c>
      <c r="AA12" s="5"/>
      <c r="AB12" s="7" t="str">
        <f>", '"&amp;A12&amp;"': {megami: '"&amp;B12&amp;"'"&amp;IF(C12&lt;&gt;"",", anotherID: '"&amp;C12&amp;"', replace: '"&amp;D12&amp;"'","")&amp;", name: '"&amp;SUBSTITUTE(E12,"'","\'")&amp;"', nameEn: '"&amp;SUBSTITUTE(H12,"'","\'")&amp;"', ruby: '"&amp;F12&amp;"', baseType: '"&amp;VLOOKUP(I12,マスタ!$A$1:$B$99,2,FALSE)&amp;"'" &amp; IF(J12 = "○", ", extra: true'", "")  &amp; IF(K12 &lt;&gt; "", ", extraFrom: '" &amp; K12 &amp; "'", "")  &amp; IF(L12 &lt;&gt; "", ", exchanbaleTo: '" &amp; L12 &amp; "'", "")&amp; IF(M12 = "○", ", poison: true'", "")&amp; ", types: ['"&amp;VLOOKUP(N12,マスタ!$D$1:$E$99,2,FALSE)&amp;"'"&amp;IF(O12&lt;&gt;"",", '"&amp;VLOOKUP(O12,マスタ!$D$1:$E$99,2,FALSE)&amp;"'","")&amp;"]"&amp;IF(P12&lt;&gt;"",", range: '"&amp;P12&amp;"'","")&amp;IF(R12&lt;&gt;"",", damage: '"&amp;R12&amp;"'","")&amp;IF(T12&lt;&gt;"",", capacity: '"&amp;T12&amp;"'","")&amp;IF(U12&lt;&gt;"",", cost: '"&amp;U12&amp;"'","")&amp;", text: '"&amp;SUBSTITUTE(X12,CHAR(10),"\n")&amp;"', textEn: '"&amp;SUBSTITUTE(SUBSTITUTE(Z12,CHAR(10),"\n"),"'","\'")&amp;"'"&amp;IF(V12="○",", sealable: true","")&amp;IF(W12="○",", removable: true","")&amp;"}"</f>
        <v>, '11-thallya-o-s-4': {megami: 'thallya', name: 'Julia\'s BlackBox', nameEn: 'Julia\'s BlackBox', ruby: 'ジュリアズ　ブラックボックス', baseType: 'special', types: ['action', 'fullpower'], cost: '2', text: 'あなたのマシンに造花結晶がないならば、あなたのマシンはTransFormし、あなたの燃焼済の造花結晶を2つ回復する。そうでない場合、このカードを未使用に戻す。', textEn: 'If there are no Artificial Sakura tokens on your machine, TransForm it and recover 2 burned Artificial Sakura tokens. Otherwise, turn this card face-down.'}</v>
      </c>
    </row>
    <row r="13" spans="1:28" ht="24">
      <c r="A13" s="1" t="s">
        <v>1343</v>
      </c>
      <c r="B13" s="1" t="s">
        <v>1344</v>
      </c>
      <c r="C13" s="1" t="s">
        <v>32</v>
      </c>
      <c r="D13" s="1" t="s">
        <v>1345</v>
      </c>
      <c r="E13" s="1" t="s">
        <v>1350</v>
      </c>
      <c r="F13" s="1" t="s">
        <v>1351</v>
      </c>
      <c r="I13" s="1" t="s">
        <v>1352</v>
      </c>
      <c r="N13" s="1" t="s">
        <v>1353</v>
      </c>
      <c r="P13" s="1" t="s">
        <v>1354</v>
      </c>
      <c r="Q13" s="5"/>
      <c r="R13" s="1" t="s">
        <v>1355</v>
      </c>
      <c r="S13" s="5"/>
      <c r="X13" s="6" t="s">
        <v>1356</v>
      </c>
      <c r="Y13" s="6"/>
      <c r="Z13" s="6"/>
      <c r="AA13" s="5"/>
      <c r="AB13" s="7" t="str">
        <f>", '"&amp;A13&amp;"': {megami: '"&amp;B13&amp;"'"&amp;IF(C13&lt;&gt;"",", anotherID: '"&amp;C13&amp;"', replace: '"&amp;D13&amp;"'","")&amp;", name: '"&amp;SUBSTITUTE(E13,"'","\'")&amp;"', nameEn: '"&amp;SUBSTITUTE(H13,"'","\'")&amp;"', ruby: '"&amp;F13&amp;"', baseType: '"&amp;VLOOKUP(I13,マスタ!$A$1:$B$99,2,FALSE)&amp;"'" &amp; IF(J13 = "○", ", extra: true'", "")  &amp; IF(K13 &lt;&gt; "", ", extraFrom: '" &amp; K13 &amp; "'", "")  &amp; IF(L13 &lt;&gt; "", ", exchanbaleTo: '" &amp; L13 &amp; "'", "")&amp; IF(M13 = "○", ", poison: true'", "")&amp; ", types: ['"&amp;VLOOKUP(N13,マスタ!$D$1:$E$99,2,FALSE)&amp;"'"&amp;IF(O13&lt;&gt;"",", '"&amp;VLOOKUP(O13,マスタ!$D$1:$E$99,2,FALSE)&amp;"'","")&amp;"]"&amp;IF(P13&lt;&gt;"",", range: '"&amp;P13&amp;"'","")&amp;IF(R13&lt;&gt;"",", damage: '"&amp;R13&amp;"'","")&amp;IF(T13&lt;&gt;"",", capacity: '"&amp;T13&amp;"'","")&amp;IF(U13&lt;&gt;"",", cost: '"&amp;U13&amp;"'","")&amp;", text: '"&amp;SUBSTITUTE(X13,CHAR(10),"\n")&amp;"', textEn: '"&amp;SUBSTITUTE(SUBSTITUTE(Z13,CHAR(10),"\n"),"'","\'")&amp;"'"&amp;IF(V13="○",", sealable: true","")&amp;IF(W13="○",", removable: true","")&amp;"}"</f>
        <v>, '05-oboro-A1-n-2': {megami: 'oboro', anotherID: 'A1', replace: '05-oboro-o-n-2', name: '手裏剣', nameEn: '', ruby: 'しゅりけん', baseType: 'normal', types: ['attack'], range: '3-5', damage: '2/1', text: '【常時】あなたの終了フェイズに両者の伏せ札が合計5枚以上あるならば、このカードを捨て札から手札に戻してもよい。', textEn: ''}</v>
      </c>
    </row>
    <row r="14" spans="1:28" ht="24">
      <c r="A14" s="1" t="s">
        <v>1357</v>
      </c>
      <c r="B14" s="1" t="s">
        <v>1344</v>
      </c>
      <c r="C14" s="1" t="s">
        <v>32</v>
      </c>
      <c r="D14" s="1" t="s">
        <v>1358</v>
      </c>
      <c r="E14" s="1" t="s">
        <v>1361</v>
      </c>
      <c r="F14" s="1" t="s">
        <v>1364</v>
      </c>
      <c r="I14" s="1" t="s">
        <v>1352</v>
      </c>
      <c r="N14" s="1" t="s">
        <v>1353</v>
      </c>
      <c r="O14" s="1" t="s">
        <v>65</v>
      </c>
      <c r="P14" s="1" t="s">
        <v>1367</v>
      </c>
      <c r="Q14" s="5"/>
      <c r="R14" s="1" t="s">
        <v>1368</v>
      </c>
      <c r="S14" s="5"/>
      <c r="X14" s="6" t="s">
        <v>1370</v>
      </c>
      <c r="Y14" s="6"/>
      <c r="Z14" s="6"/>
      <c r="AA14" s="5"/>
      <c r="AB14" s="7" t="str">
        <f>", '"&amp;A14&amp;"': {megami: '"&amp;B14&amp;"'"&amp;IF(C14&lt;&gt;"",", anotherID: '"&amp;C14&amp;"', replace: '"&amp;D14&amp;"'","")&amp;", name: '"&amp;SUBSTITUTE(E14,"'","\'")&amp;"', nameEn: '"&amp;SUBSTITUTE(H14,"'","\'")&amp;"', ruby: '"&amp;F14&amp;"', baseType: '"&amp;VLOOKUP(I14,マスタ!$A$1:$B$99,2,FALSE)&amp;"'" &amp; IF(J14 = "○", ", extra: true'", "")  &amp; IF(K14 &lt;&gt; "", ", extraFrom: '" &amp; K14 &amp; "'", "")  &amp; IF(L14 &lt;&gt; "", ", exchanbaleTo: '" &amp; L14 &amp; "'", "")&amp; IF(M14 = "○", ", poison: true'", "")&amp; ", types: ['"&amp;VLOOKUP(N14,マスタ!$D$1:$E$99,2,FALSE)&amp;"'"&amp;IF(O14&lt;&gt;"",", '"&amp;VLOOKUP(O14,マスタ!$D$1:$E$99,2,FALSE)&amp;"'","")&amp;"]"&amp;IF(P14&lt;&gt;"",", range: '"&amp;P14&amp;"'","")&amp;IF(R14&lt;&gt;"",", damage: '"&amp;R14&amp;"'","")&amp;IF(T14&lt;&gt;"",", capacity: '"&amp;T14&amp;"'","")&amp;IF(U14&lt;&gt;"",", cost: '"&amp;U14&amp;"'","")&amp;", text: '"&amp;SUBSTITUTE(X14,CHAR(10),"\n")&amp;"', textEn: '"&amp;SUBSTITUTE(SUBSTITUTE(Z14,CHAR(10),"\n"),"'","\'")&amp;"'"&amp;IF(V14="○",", sealable: true","")&amp;IF(W14="○",", removable: true","")&amp;"}"</f>
        <v>, '05-oboro-A1-n-3': {megami: 'oboro', anotherID: 'A1', replace: '05-oboro-o-n-3', name: '不意打ち', nameEn: '', ruby: 'ふいうち', baseType: 'normal', types: ['attack', 'fullpower'], range: '1-4', damage: '4/3', text: '対応不可（通常札） \n【常時】この《攻撃》は-X/+0となる。Xは相手の伏せ札の枚数に等しい。', textEn: ''}</v>
      </c>
    </row>
    <row r="15" spans="1:28" ht="36">
      <c r="A15" s="1" t="s">
        <v>1359</v>
      </c>
      <c r="B15" s="1" t="s">
        <v>1344</v>
      </c>
      <c r="C15" s="1" t="s">
        <v>32</v>
      </c>
      <c r="D15" s="1" t="s">
        <v>1360</v>
      </c>
      <c r="E15" s="1" t="s">
        <v>1362</v>
      </c>
      <c r="F15" s="1" t="s">
        <v>1365</v>
      </c>
      <c r="I15" s="1" t="s">
        <v>112</v>
      </c>
      <c r="N15" s="1" t="s">
        <v>76</v>
      </c>
      <c r="O15" s="1" t="s">
        <v>65</v>
      </c>
      <c r="Q15" s="5"/>
      <c r="S15" s="5"/>
      <c r="U15" s="1" t="s">
        <v>1371</v>
      </c>
      <c r="W15" s="1" t="s">
        <v>1383</v>
      </c>
      <c r="X15" s="6" t="s">
        <v>1373</v>
      </c>
      <c r="Y15" s="6"/>
      <c r="Z15" s="6"/>
      <c r="AA15" s="5"/>
      <c r="AB15" s="7" t="str">
        <f>", '"&amp;A15&amp;"': {megami: '"&amp;B15&amp;"'"&amp;IF(C15&lt;&gt;"",", anotherID: '"&amp;C15&amp;"', replace: '"&amp;D15&amp;"'","")&amp;", name: '"&amp;SUBSTITUTE(E15,"'","\'")&amp;"', nameEn: '"&amp;SUBSTITUTE(H15,"'","\'")&amp;"', ruby: '"&amp;F15&amp;"', baseType: '"&amp;VLOOKUP(I15,マスタ!$A$1:$B$99,2,FALSE)&amp;"'" &amp; IF(J15 = "○", ", extra: true'", "")  &amp; IF(K15 &lt;&gt; "", ", extraFrom: '" &amp; K15 &amp; "'", "")  &amp; IF(L15 &lt;&gt; "", ", exchanbaleTo: '" &amp; L15 &amp; "'", "")&amp; IF(M15 = "○", ", poison: true'", "")&amp; ", types: ['"&amp;VLOOKUP(N15,マスタ!$D$1:$E$99,2,FALSE)&amp;"'"&amp;IF(O15&lt;&gt;"",", '"&amp;VLOOKUP(O15,マスタ!$D$1:$E$99,2,FALSE)&amp;"'","")&amp;"]"&amp;IF(P15&lt;&gt;"",", range: '"&amp;P15&amp;"'","")&amp;IF(R15&lt;&gt;"",", damage: '"&amp;R15&amp;"'","")&amp;IF(T15&lt;&gt;"",", capacity: '"&amp;T15&amp;"'","")&amp;IF(U15&lt;&gt;"",", cost: '"&amp;U15&amp;"'","")&amp;", text: '"&amp;SUBSTITUTE(X15,CHAR(10),"\n")&amp;"', textEn: '"&amp;SUBSTITUTE(SUBSTITUTE(Z15,CHAR(10),"\n"),"'","\'")&amp;"'"&amp;IF(V15="○",", sealable: true","")&amp;IF(W15="○",", removable: true","")&amp;"}"</f>
        <v>, '05-oboro-A1-s-4': {megami: 'oboro', anotherID: 'A1', replace: '05-oboro-o-s-4', name: '神代枝', nameEn: '', ruby: 'かみしろのえ', baseType: 'special', types: ['action', 'fullpower'], cost: '0', text: 'ゲーム外→自オーラ：1 \nゲーム外→自フレア：1 \nこのカードを取り除き、切札「最後の結晶」を追加札から未使用で得る。', textEn: '', removable: true}</v>
      </c>
    </row>
    <row r="16" spans="1:28" ht="36">
      <c r="A16" s="1" t="s">
        <v>1439</v>
      </c>
      <c r="B16" s="1" t="s">
        <v>1344</v>
      </c>
      <c r="C16" s="1" t="s">
        <v>32</v>
      </c>
      <c r="E16" s="1" t="s">
        <v>1363</v>
      </c>
      <c r="F16" s="1" t="s">
        <v>1366</v>
      </c>
      <c r="I16" s="1" t="s">
        <v>112</v>
      </c>
      <c r="J16" s="1" t="s">
        <v>1521</v>
      </c>
      <c r="K16" s="1" t="s">
        <v>1440</v>
      </c>
      <c r="N16" s="1" t="s">
        <v>76</v>
      </c>
      <c r="Q16" s="5"/>
      <c r="S16" s="5"/>
      <c r="U16" s="1" t="s">
        <v>1372</v>
      </c>
      <c r="X16" s="6" t="s">
        <v>1374</v>
      </c>
      <c r="Y16" s="6"/>
      <c r="Z16" s="6"/>
      <c r="AA16" s="5"/>
      <c r="AB16" s="7" t="str">
        <f>", '"&amp;A16&amp;"': {megami: '"&amp;B16&amp;"'"&amp;IF(C16&lt;&gt;"",", anotherID: '"&amp;C16&amp;"', replace: '"&amp;D16&amp;"'","")&amp;", name: '"&amp;SUBSTITUTE(E16,"'","\'")&amp;"', nameEn: '"&amp;SUBSTITUTE(H16,"'","\'")&amp;"', ruby: '"&amp;F16&amp;"', baseType: '"&amp;VLOOKUP(I16,マスタ!$A$1:$B$99,2,FALSE)&amp;"'" &amp; IF(J16 = "○", ", extra: true'", "")  &amp; IF(K16 &lt;&gt; "", ", extraFrom: '" &amp; K16 &amp; "'", "")  &amp; IF(L16 &lt;&gt; "", ", exchanbaleTo: '" &amp; L16 &amp; "'", "")&amp; IF(M16 = "○", ", poison: true'", "")&amp; ", types: ['"&amp;VLOOKUP(N16,マスタ!$D$1:$E$99,2,FALSE)&amp;"'"&amp;IF(O16&lt;&gt;"",", '"&amp;VLOOKUP(O16,マスタ!$D$1:$E$99,2,FALSE)&amp;"'","")&amp;"]"&amp;IF(P16&lt;&gt;"",", range: '"&amp;P16&amp;"'","")&amp;IF(R16&lt;&gt;"",", damage: '"&amp;R16&amp;"'","")&amp;IF(T16&lt;&gt;"",", capacity: '"&amp;T16&amp;"'","")&amp;IF(U16&lt;&gt;"",", cost: '"&amp;U16&amp;"'","")&amp;", text: '"&amp;SUBSTITUTE(X16,CHAR(10),"\n")&amp;"', textEn: '"&amp;SUBSTITUTE(SUBSTITUTE(Z16,CHAR(10),"\n"),"'","\'")&amp;"'"&amp;IF(V16="○",", sealable: true","")&amp;IF(W16="○",", removable: true","")&amp;"}"</f>
        <v>, '05-oboro-A1-s-4-ex1': {megami: 'oboro', anotherID: 'A1', replace: '', name: '最後の結晶', nameEn: '', ruby: 'さいごのけっしょう', baseType: 'special', extra: true', extraFrom: '05-oboro-A1-s-4-ex1', types: ['action'], cost: '2', text: '【常時】このカードは通常の方法では使用できない。あなたが初めて敗北するならば、代わりにこのカードを使用してもよい(消費は支払う)。 \nダスト→自ライフ：1', textEn: ''}</v>
      </c>
    </row>
    <row r="17" spans="1:28" ht="36">
      <c r="A17" s="1" t="s">
        <v>1384</v>
      </c>
      <c r="B17" s="1" t="s">
        <v>1375</v>
      </c>
      <c r="C17" s="1" t="s">
        <v>32</v>
      </c>
      <c r="D17" s="1" t="s">
        <v>1385</v>
      </c>
      <c r="E17" s="1" t="s">
        <v>1376</v>
      </c>
      <c r="F17" s="1" t="s">
        <v>1377</v>
      </c>
      <c r="I17" s="1" t="s">
        <v>1352</v>
      </c>
      <c r="N17" s="1" t="s">
        <v>1353</v>
      </c>
      <c r="P17" s="1" t="s">
        <v>1390</v>
      </c>
      <c r="Q17" s="5"/>
      <c r="R17" s="1" t="s">
        <v>1392</v>
      </c>
      <c r="S17" s="5"/>
      <c r="X17" s="6" t="s">
        <v>1380</v>
      </c>
      <c r="Y17" s="6"/>
      <c r="Z17" s="6"/>
      <c r="AA17" s="5"/>
      <c r="AB17" s="7" t="str">
        <f>", '"&amp;A17&amp;"': {megami: '"&amp;B17&amp;"'"&amp;IF(C17&lt;&gt;"",", anotherID: '"&amp;C17&amp;"', replace: '"&amp;D17&amp;"'","")&amp;", name: '"&amp;SUBSTITUTE(E17,"'","\'")&amp;"', nameEn: '"&amp;SUBSTITUTE(H17,"'","\'")&amp;"', ruby: '"&amp;F17&amp;"', baseType: '"&amp;VLOOKUP(I17,マスタ!$A$1:$B$99,2,FALSE)&amp;"'" &amp; IF(J17 = "○", ", extra: true'", "")  &amp; IF(K17 &lt;&gt; "", ", extraFrom: '" &amp; K17 &amp; "'", "")  &amp; IF(L17 &lt;&gt; "", ", exchanbaleTo: '" &amp; L17 &amp; "'", "")&amp; IF(M17 = "○", ", poison: true'", "")&amp; ", types: ['"&amp;VLOOKUP(N17,マスタ!$D$1:$E$99,2,FALSE)&amp;"'"&amp;IF(O17&lt;&gt;"",", '"&amp;VLOOKUP(O17,マスタ!$D$1:$E$99,2,FALSE)&amp;"'","")&amp;"]"&amp;IF(P17&lt;&gt;"",", range: '"&amp;P17&amp;"'","")&amp;IF(R17&lt;&gt;"",", damage: '"&amp;R17&amp;"'","")&amp;IF(T17&lt;&gt;"",", capacity: '"&amp;T17&amp;"'","")&amp;IF(U17&lt;&gt;"",", cost: '"&amp;U17&amp;"'","")&amp;", text: '"&amp;SUBSTITUTE(X17,CHAR(10),"\n")&amp;"', textEn: '"&amp;SUBSTITUTE(SUBSTITUTE(Z17,CHAR(10),"\n"),"'","\'")&amp;"'"&amp;IF(V17="○",", sealable: true","")&amp;IF(W17="○",", removable: true","")&amp;"}"</f>
        <v>, '09-chikage-A1-n-5': {megami: 'chikage', anotherID: 'A1', replace: '09-chikage-o-n-5', name: '仕掛け番傘', nameEn: '', ruby: 'しかけばんがさ', baseType: 'normal', types: ['attack'], range: '4', damage: '2/1', text: '不可避 \n【常時】相手の手札が2枚以上あるならば、この《攻撃》は距離拡大(近2)と距離拡大(遠2)を得る。 \n(他に何もなければ、適正距離は2-6になる)', textEn: ''}</v>
      </c>
    </row>
    <row r="18" spans="1:28" ht="24">
      <c r="A18" s="1" t="s">
        <v>1387</v>
      </c>
      <c r="B18" s="1" t="s">
        <v>1375</v>
      </c>
      <c r="C18" s="1" t="s">
        <v>32</v>
      </c>
      <c r="D18" s="1" t="s">
        <v>1386</v>
      </c>
      <c r="E18" s="1" t="s">
        <v>1398</v>
      </c>
      <c r="F18" s="1" t="s">
        <v>1378</v>
      </c>
      <c r="I18" s="1" t="s">
        <v>1352</v>
      </c>
      <c r="N18" s="1" t="s">
        <v>76</v>
      </c>
      <c r="Q18" s="5"/>
      <c r="S18" s="5"/>
      <c r="X18" s="6" t="s">
        <v>1381</v>
      </c>
      <c r="Y18" s="6"/>
      <c r="Z18" s="6"/>
      <c r="AA18" s="5"/>
      <c r="AB18" s="7" t="str">
        <f>", '"&amp;A18&amp;"': {megami: '"&amp;B18&amp;"'"&amp;IF(C18&lt;&gt;"",", anotherID: '"&amp;C18&amp;"', replace: '"&amp;D18&amp;"'","")&amp;", name: '"&amp;SUBSTITUTE(E18,"'","\'")&amp;"', nameEn: '"&amp;SUBSTITUTE(H18,"'","\'")&amp;"', ruby: '"&amp;F18&amp;"', baseType: '"&amp;VLOOKUP(I18,マスタ!$A$1:$B$99,2,FALSE)&amp;"'" &amp; IF(J18 = "○", ", extra: true'", "")  &amp; IF(K18 &lt;&gt; "", ", extraFrom: '" &amp; K18 &amp; "'", "")  &amp; IF(L18 &lt;&gt; "", ", exchanbaleTo: '" &amp; L18 &amp; "'", "")&amp; IF(M18 = "○", ", poison: true'", "")&amp; ", types: ['"&amp;VLOOKUP(N18,マスタ!$D$1:$E$99,2,FALSE)&amp;"'"&amp;IF(O18&lt;&gt;"",", '"&amp;VLOOKUP(O18,マスタ!$D$1:$E$99,2,FALSE)&amp;"'","")&amp;"]"&amp;IF(P18&lt;&gt;"",", range: '"&amp;P18&amp;"'","")&amp;IF(R18&lt;&gt;"",", damage: '"&amp;R18&amp;"'","")&amp;IF(T18&lt;&gt;"",", capacity: '"&amp;T18&amp;"'","")&amp;IF(U18&lt;&gt;"",", cost: '"&amp;U18&amp;"'","")&amp;", text: '"&amp;SUBSTITUTE(X18,CHAR(10),"\n")&amp;"', textEn: '"&amp;SUBSTITUTE(SUBSTITUTE(Z18,CHAR(10),"\n"),"'","\'")&amp;"'"&amp;IF(V18="○",", sealable: true","")&amp;IF(W18="○",", removable: true","")&amp;"}"</f>
        <v>, '09-chikage-A1-n-6': {megami: 'chikage', anotherID: 'A1', replace: '09-chikage-o-n-6', name: '奮迅', nameEn: '', ruby: 'ふんじん', baseType: 'normal', types: ['action'], text: '相手の手札が2枚以上あるならば、あなたは集中力を1得る。 \n間合⇔ダスト：1', textEn: ''}</v>
      </c>
    </row>
    <row r="19" spans="1:28">
      <c r="A19" s="1" t="s">
        <v>1389</v>
      </c>
      <c r="B19" s="1" t="s">
        <v>1375</v>
      </c>
      <c r="C19" s="1" t="s">
        <v>32</v>
      </c>
      <c r="D19" s="1" t="s">
        <v>1388</v>
      </c>
      <c r="E19" s="1" t="s">
        <v>1397</v>
      </c>
      <c r="F19" s="1" t="s">
        <v>1379</v>
      </c>
      <c r="I19" s="1" t="s">
        <v>112</v>
      </c>
      <c r="N19" s="1" t="s">
        <v>1353</v>
      </c>
      <c r="P19" s="1" t="s">
        <v>1391</v>
      </c>
      <c r="Q19" s="5"/>
      <c r="R19" s="1" t="s">
        <v>1393</v>
      </c>
      <c r="S19" s="5"/>
      <c r="U19" s="1" t="s">
        <v>1394</v>
      </c>
      <c r="X19" s="6" t="s">
        <v>1382</v>
      </c>
      <c r="Y19" s="6"/>
      <c r="Z19" s="6"/>
      <c r="AA19" s="5"/>
      <c r="AB19" s="7" t="str">
        <f>", '"&amp;A19&amp;"': {megami: '"&amp;B19&amp;"'"&amp;IF(C19&lt;&gt;"",", anotherID: '"&amp;C19&amp;"', replace: '"&amp;D19&amp;"'","")&amp;", name: '"&amp;SUBSTITUTE(E19,"'","\'")&amp;"', nameEn: '"&amp;SUBSTITUTE(H19,"'","\'")&amp;"', ruby: '"&amp;F19&amp;"', baseType: '"&amp;VLOOKUP(I19,マスタ!$A$1:$B$99,2,FALSE)&amp;"'" &amp; IF(J19 = "○", ", extra: true'", "")  &amp; IF(K19 &lt;&gt; "", ", extraFrom: '" &amp; K19 &amp; "'", "")  &amp; IF(L19 &lt;&gt; "", ", exchanbaleTo: '" &amp; L19 &amp; "'", "")&amp; IF(M19 = "○", ", poison: true'", "")&amp; ", types: ['"&amp;VLOOKUP(N19,マスタ!$D$1:$E$99,2,FALSE)&amp;"'"&amp;IF(O19&lt;&gt;"",", '"&amp;VLOOKUP(O19,マスタ!$D$1:$E$99,2,FALSE)&amp;"'","")&amp;"]"&amp;IF(P19&lt;&gt;"",", range: '"&amp;P19&amp;"'","")&amp;IF(R19&lt;&gt;"",", damage: '"&amp;R19&amp;"'","")&amp;IF(T19&lt;&gt;"",", capacity: '"&amp;T19&amp;"'","")&amp;IF(U19&lt;&gt;"",", cost: '"&amp;U19&amp;"'","")&amp;", text: '"&amp;SUBSTITUTE(X19,CHAR(10),"\n")&amp;"', textEn: '"&amp;SUBSTITUTE(SUBSTITUTE(Z19,CHAR(10),"\n"),"'","\'")&amp;"'"&amp;IF(V19="○",", sealable: true","")&amp;IF(W19="○",", removable: true","")&amp;"}"</f>
        <v>, '09-chikage-A1-s-4': {megami: 'chikage', anotherID: 'A1', replace: '09-chikage-o-s-4', name: '残滓の絆毒', nameEn: '', ruby: 'ざんしのきずなどく', baseType: 'special', types: ['attack'], range: '0-1', damage: '4/X', cost: '5', text: '【常時】Xは相手の手札にあるカードの枚数の2倍に等しい。', textEn: ''}</v>
      </c>
    </row>
    <row r="20" spans="1:28">
      <c r="A20" s="1" t="s">
        <v>1400</v>
      </c>
      <c r="B20" s="1" t="s">
        <v>1395</v>
      </c>
      <c r="C20" s="1" t="s">
        <v>32</v>
      </c>
      <c r="D20" s="1" t="s">
        <v>1401</v>
      </c>
      <c r="E20" s="1" t="s">
        <v>1396</v>
      </c>
      <c r="F20" s="1" t="s">
        <v>1399</v>
      </c>
      <c r="I20" s="1" t="s">
        <v>1352</v>
      </c>
      <c r="N20" s="1" t="s">
        <v>1353</v>
      </c>
      <c r="P20" s="1" t="s">
        <v>1428</v>
      </c>
      <c r="Q20" s="5"/>
      <c r="R20" s="1" t="s">
        <v>1430</v>
      </c>
      <c r="S20" s="5"/>
      <c r="X20" s="6" t="s">
        <v>1435</v>
      </c>
      <c r="Y20" s="6"/>
      <c r="Z20" s="6"/>
      <c r="AA20" s="5"/>
      <c r="AB20" s="7" t="str">
        <f>", '"&amp;A20&amp;"': {megami: '"&amp;B20&amp;"'"&amp;IF(C20&lt;&gt;"",", anotherID: '"&amp;C20&amp;"', replace: '"&amp;D20&amp;"'","")&amp;", name: '"&amp;SUBSTITUTE(E20,"'","\'")&amp;"', nameEn: '"&amp;SUBSTITUTE(H20,"'","\'")&amp;"', ruby: '"&amp;F20&amp;"', baseType: '"&amp;VLOOKUP(I20,マスタ!$A$1:$B$99,2,FALSE)&amp;"'" &amp; IF(J20 = "○", ", extra: true'", "")  &amp; IF(K20 &lt;&gt; "", ", extraFrom: '" &amp; K20 &amp; "'", "")  &amp; IF(L20 &lt;&gt; "", ", exchanbaleTo: '" &amp; L20 &amp; "'", "")&amp; IF(M20 = "○", ", poison: true'", "")&amp; ", types: ['"&amp;VLOOKUP(N20,マスタ!$D$1:$E$99,2,FALSE)&amp;"'"&amp;IF(O20&lt;&gt;"",", '"&amp;VLOOKUP(O20,マスタ!$D$1:$E$99,2,FALSE)&amp;"'","")&amp;"]"&amp;IF(P20&lt;&gt;"",", range: '"&amp;P20&amp;"'","")&amp;IF(R20&lt;&gt;"",", damage: '"&amp;R20&amp;"'","")&amp;IF(T20&lt;&gt;"",", capacity: '"&amp;T20&amp;"'","")&amp;IF(U20&lt;&gt;"",", cost: '"&amp;U20&amp;"'","")&amp;", text: '"&amp;SUBSTITUTE(X20,CHAR(10),"\n")&amp;"', textEn: '"&amp;SUBSTITUTE(SUBSTITUTE(Z20,CHAR(10),"\n"),"'","\'")&amp;"'"&amp;IF(V20="○",", sealable: true","")&amp;IF(W20="○",", removable: true","")&amp;"}"</f>
        <v>, '13-utsuro-A1-n-2': {megami: 'utsuro', anotherID: 'A1', replace: '13-utsuro-o-n-2', name: '蝕みの塵', nameEn: '', ruby: 'むしばみのちり', baseType: 'normal', types: ['attack'], range: '3-6', damage: '2/0', text: '【攻撃後】相手がライフへのダメージを選んだならば、相フレア→ダスト：2', textEn: ''}</v>
      </c>
    </row>
    <row r="21" spans="1:28" ht="36">
      <c r="A21" s="1" t="s">
        <v>1438</v>
      </c>
      <c r="B21" s="1" t="s">
        <v>1395</v>
      </c>
      <c r="C21" s="1" t="s">
        <v>32</v>
      </c>
      <c r="D21" s="1" t="s">
        <v>1402</v>
      </c>
      <c r="E21" s="1" t="s">
        <v>1404</v>
      </c>
      <c r="F21" s="1" t="s">
        <v>1405</v>
      </c>
      <c r="I21" s="1" t="s">
        <v>112</v>
      </c>
      <c r="N21" s="1" t="s">
        <v>76</v>
      </c>
      <c r="Q21" s="5"/>
      <c r="S21" s="5"/>
      <c r="U21" s="1" t="s">
        <v>1434</v>
      </c>
      <c r="W21" s="1" t="s">
        <v>1415</v>
      </c>
      <c r="X21" s="6" t="s">
        <v>1406</v>
      </c>
      <c r="Y21" s="6"/>
      <c r="Z21" s="6"/>
      <c r="AA21" s="5"/>
      <c r="AB21" s="7" t="str">
        <f>", '"&amp;A21&amp;"': {megami: '"&amp;B21&amp;"'"&amp;IF(C21&lt;&gt;"",", anotherID: '"&amp;C21&amp;"', replace: '"&amp;D21&amp;"'","")&amp;", name: '"&amp;SUBSTITUTE(E21,"'","\'")&amp;"', nameEn: '"&amp;SUBSTITUTE(H21,"'","\'")&amp;"', ruby: '"&amp;F21&amp;"', baseType: '"&amp;VLOOKUP(I21,マスタ!$A$1:$B$99,2,FALSE)&amp;"'" &amp; IF(J21 = "○", ", extra: true'", "")  &amp; IF(K21 &lt;&gt; "", ", extraFrom: '" &amp; K21 &amp; "'", "")  &amp; IF(L21 &lt;&gt; "", ", exchanbaleTo: '" &amp; L21 &amp; "'", "")&amp; IF(M21 = "○", ", poison: true'", "")&amp; ", types: ['"&amp;VLOOKUP(N21,マスタ!$D$1:$E$99,2,FALSE)&amp;"'"&amp;IF(O21&lt;&gt;"",", '"&amp;VLOOKUP(O21,マスタ!$D$1:$E$99,2,FALSE)&amp;"'","")&amp;"]"&amp;IF(P21&lt;&gt;"",", range: '"&amp;P21&amp;"'","")&amp;IF(R21&lt;&gt;"",", damage: '"&amp;R21&amp;"'","")&amp;IF(T21&lt;&gt;"",", capacity: '"&amp;T21&amp;"'","")&amp;IF(U21&lt;&gt;"",", cost: '"&amp;U21&amp;"'","")&amp;", text: '"&amp;SUBSTITUTE(X21,CHAR(10),"\n")&amp;"', textEn: '"&amp;SUBSTITUTE(SUBSTITUTE(Z21,CHAR(10),"\n"),"'","\'")&amp;"'"&amp;IF(V21="○",", sealable: true","")&amp;IF(W21="○",", removable: true","")&amp;"}"</f>
        <v>, '13-utsuro-A1-s-1': {megami: 'utsuro', anotherID: 'A1', replace: '13-utsuro-o-s-1', name: '残響装置:枢式', nameEn: '', ruby: 'ざんきょうそうち　くるるしき', baseType: 'special', types: ['action'], cost: '2', text: '相手のライフが8以上ならば、相ライフ→ダスト：1 \n【使用済み】あなたか相手の終了フェイズにダストが13以上ならば、終焉の影が蘇る。その後、このカードを取り除き、あなたの追加札から切札「望我」を使用済で得て、カードを1枚引く。', textEn: '', removable: true}</v>
      </c>
    </row>
    <row r="22" spans="1:28" ht="36">
      <c r="A22" s="1" t="s">
        <v>1407</v>
      </c>
      <c r="B22" s="1" t="s">
        <v>1395</v>
      </c>
      <c r="C22" s="1" t="s">
        <v>1411</v>
      </c>
      <c r="E22" s="1" t="s">
        <v>1413</v>
      </c>
      <c r="F22" s="1" t="s">
        <v>1414</v>
      </c>
      <c r="I22" s="1" t="s">
        <v>112</v>
      </c>
      <c r="J22" s="1" t="s">
        <v>1521</v>
      </c>
      <c r="K22" s="1" t="s">
        <v>1437</v>
      </c>
      <c r="N22" s="1" t="s">
        <v>76</v>
      </c>
      <c r="Q22" s="5"/>
      <c r="S22" s="5"/>
      <c r="U22" s="1" t="s">
        <v>1433</v>
      </c>
      <c r="X22" s="6" t="s">
        <v>1417</v>
      </c>
      <c r="Y22" s="6"/>
      <c r="Z22" s="6"/>
      <c r="AA22" s="5"/>
      <c r="AB22" s="7" t="str">
        <f>", '"&amp;A22&amp;"': {megami: '"&amp;B22&amp;"'"&amp;IF(C22&lt;&gt;"",", anotherID: '"&amp;C22&amp;"', replace: '"&amp;D22&amp;"'","")&amp;", name: '"&amp;SUBSTITUTE(E22,"'","\'")&amp;"', nameEn: '"&amp;SUBSTITUTE(H22,"'","\'")&amp;"', ruby: '"&amp;F22&amp;"', baseType: '"&amp;VLOOKUP(I22,マスタ!$A$1:$B$99,2,FALSE)&amp;"'" &amp; IF(J22 = "○", ", extra: true'", "")  &amp; IF(K22 &lt;&gt; "", ", extraFrom: '" &amp; K22 &amp; "'", "")  &amp; IF(L22 &lt;&gt; "", ", exchanbaleTo: '" &amp; L22 &amp; "'", "")&amp; IF(M22 = "○", ", poison: true'", "")&amp; ", types: ['"&amp;VLOOKUP(N22,マスタ!$D$1:$E$99,2,FALSE)&amp;"'"&amp;IF(O22&lt;&gt;"",", '"&amp;VLOOKUP(O22,マスタ!$D$1:$E$99,2,FALSE)&amp;"'","")&amp;"]"&amp;IF(P22&lt;&gt;"",", range: '"&amp;P22&amp;"'","")&amp;IF(R22&lt;&gt;"",", damage: '"&amp;R22&amp;"'","")&amp;IF(T22&lt;&gt;"",", capacity: '"&amp;T22&amp;"'","")&amp;IF(U22&lt;&gt;"",", cost: '"&amp;U22&amp;"'","")&amp;", text: '"&amp;SUBSTITUTE(X22,CHAR(10),"\n")&amp;"', textEn: '"&amp;SUBSTITUTE(SUBSTITUTE(Z22,CHAR(10),"\n"),"'","\'")&amp;"'"&amp;IF(V22="○",", sealable: true","")&amp;IF(W22="○",", removable: true","")&amp;"}"</f>
        <v>, '13-utsuro-A1-s-1-ex1': {megami: 'utsuro', anotherID: 'A1', replace: '', name: '望我', nameEn: '', ruby: 'ジェラーニエ', baseType: 'special', extra: true', extraFrom: '13-utsuro-A1-s-1', types: ['action'], cost: '6', text: '【使用済】あなたはダメージを受けない。 \n----\n【即再起】あなたのメインフェイズが開始する。', textEn: ''}</v>
      </c>
    </row>
    <row r="23" spans="1:28" ht="24">
      <c r="A23" s="1" t="s">
        <v>1408</v>
      </c>
      <c r="B23" s="1" t="s">
        <v>1395</v>
      </c>
      <c r="C23" s="1" t="s">
        <v>1412</v>
      </c>
      <c r="E23" s="1" t="s">
        <v>1423</v>
      </c>
      <c r="F23" s="1" t="s">
        <v>1424</v>
      </c>
      <c r="I23" s="1" t="s">
        <v>1352</v>
      </c>
      <c r="J23" s="1" t="s">
        <v>1521</v>
      </c>
      <c r="K23" s="1" t="s">
        <v>1437</v>
      </c>
      <c r="N23" s="1" t="s">
        <v>1353</v>
      </c>
      <c r="O23" s="1" t="s">
        <v>65</v>
      </c>
      <c r="P23" s="1" t="s">
        <v>1429</v>
      </c>
      <c r="Q23" s="5"/>
      <c r="R23" s="1" t="s">
        <v>1431</v>
      </c>
      <c r="S23" s="5"/>
      <c r="X23" s="6" t="s">
        <v>1418</v>
      </c>
      <c r="Y23" s="6"/>
      <c r="Z23" s="6"/>
      <c r="AA23" s="5"/>
      <c r="AB23" s="7" t="str">
        <f>", '"&amp;A23&amp;"': {megami: '"&amp;B23&amp;"'"&amp;IF(C23&lt;&gt;"",", anotherID: '"&amp;C23&amp;"', replace: '"&amp;D23&amp;"'","")&amp;", name: '"&amp;SUBSTITUTE(E23,"'","\'")&amp;"', nameEn: '"&amp;SUBSTITUTE(H23,"'","\'")&amp;"', ruby: '"&amp;F23&amp;"', baseType: '"&amp;VLOOKUP(I23,マスタ!$A$1:$B$99,2,FALSE)&amp;"'" &amp; IF(J23 = "○", ", extra: true'", "")  &amp; IF(K23 &lt;&gt; "", ", extraFrom: '" &amp; K23 &amp; "'", "")  &amp; IF(L23 &lt;&gt; "", ", exchanbaleTo: '" &amp; L23 &amp; "'", "")&amp; IF(M23 = "○", ", poison: true'", "")&amp; ", types: ['"&amp;VLOOKUP(N23,マスタ!$D$1:$E$99,2,FALSE)&amp;"'"&amp;IF(O23&lt;&gt;"",", '"&amp;VLOOKUP(O23,マスタ!$D$1:$E$99,2,FALSE)&amp;"'","")&amp;"]"&amp;IF(P23&lt;&gt;"",", range: '"&amp;P23&amp;"'","")&amp;IF(R23&lt;&gt;"",", damage: '"&amp;R23&amp;"'","")&amp;IF(T23&lt;&gt;"",", capacity: '"&amp;T23&amp;"'","")&amp;IF(U23&lt;&gt;"",", cost: '"&amp;U23&amp;"'","")&amp;", text: '"&amp;SUBSTITUTE(X23,CHAR(10),"\n")&amp;"', textEn: '"&amp;SUBSTITUTE(SUBSTITUTE(Z23,CHAR(10),"\n"),"'","\'")&amp;"'"&amp;IF(V23="○",", sealable: true","")&amp;IF(W23="○",", removable: true","")&amp;"}"</f>
        <v>, '13-utsuro-A1-s-1-ex2': {megami: 'utsuro', anotherID: 'A1', replace: '', name: '万象乖ク殲滅ノ影', nameEn: '', ruby: 'ばんしょうそむくせんめつのかげ', baseType: 'normal', extra: true', extraFrom: '13-utsuro-A1-s-1', types: ['attack', 'fullpower'], range: '0-3', damage: '-/0', text: '対応不可 \n【攻撃後】相手は相手のオーラ、フレア、ライフのいずれかから桜花結晶を合計6つダストへ移動させる。', textEn: ''}</v>
      </c>
    </row>
    <row r="24" spans="1:28" ht="48">
      <c r="A24" s="1" t="s">
        <v>1409</v>
      </c>
      <c r="B24" s="1" t="s">
        <v>1395</v>
      </c>
      <c r="C24" s="1" t="s">
        <v>1411</v>
      </c>
      <c r="E24" s="1" t="s">
        <v>1421</v>
      </c>
      <c r="F24" s="1" t="s">
        <v>1422</v>
      </c>
      <c r="I24" s="1" t="s">
        <v>1352</v>
      </c>
      <c r="J24" s="1" t="s">
        <v>1521</v>
      </c>
      <c r="K24" s="1" t="s">
        <v>1437</v>
      </c>
      <c r="N24" s="1" t="s">
        <v>76</v>
      </c>
      <c r="O24" s="1" t="s">
        <v>65</v>
      </c>
      <c r="Q24" s="5"/>
      <c r="S24" s="5"/>
      <c r="X24" s="6" t="s">
        <v>1419</v>
      </c>
      <c r="Y24" s="6"/>
      <c r="Z24" s="6"/>
      <c r="AA24" s="5"/>
      <c r="AB24" s="7" t="str">
        <f>", '"&amp;A24&amp;"': {megami: '"&amp;B24&amp;"'"&amp;IF(C24&lt;&gt;"",", anotherID: '"&amp;C24&amp;"', replace: '"&amp;D24&amp;"'","")&amp;", name: '"&amp;SUBSTITUTE(E24,"'","\'")&amp;"', nameEn: '"&amp;SUBSTITUTE(H24,"'","\'")&amp;"', ruby: '"&amp;F24&amp;"', baseType: '"&amp;VLOOKUP(I24,マスタ!$A$1:$B$99,2,FALSE)&amp;"'" &amp; IF(J24 = "○", ", extra: true'", "")  &amp; IF(K24 &lt;&gt; "", ", extraFrom: '" &amp; K24 &amp; "'", "")  &amp; IF(L24 &lt;&gt; "", ", exchanbaleTo: '" &amp; L24 &amp; "'", "")&amp; IF(M24 = "○", ", poison: true'", "")&amp; ", types: ['"&amp;VLOOKUP(N24,マスタ!$D$1:$E$99,2,FALSE)&amp;"'"&amp;IF(O24&lt;&gt;"",", '"&amp;VLOOKUP(O24,マスタ!$D$1:$E$99,2,FALSE)&amp;"'","")&amp;"]"&amp;IF(P24&lt;&gt;"",", range: '"&amp;P24&amp;"'","")&amp;IF(R24&lt;&gt;"",", damage: '"&amp;R24&amp;"'","")&amp;IF(T24&lt;&gt;"",", capacity: '"&amp;T24&amp;"'","")&amp;IF(U24&lt;&gt;"",", cost: '"&amp;U24&amp;"'","")&amp;", text: '"&amp;SUBSTITUTE(X24,CHAR(10),"\n")&amp;"', textEn: '"&amp;SUBSTITUTE(SUBSTITUTE(Z24,CHAR(10),"\n"),"'","\'")&amp;"'"&amp;IF(V24="○",", sealable: true","")&amp;IF(W24="○",", removable: true","")&amp;"}"</f>
        <v>, '13-utsuro-A1-s-1-ex3': {megami: 'utsuro', anotherID: 'A1', replace: '', name: '我ヲ亡クシテ静寂ヲ往ク', nameEn: '', ruby: 'われをなくしてせいじゃくをゆく', baseType: 'normal', extra: true', extraFrom: '13-utsuro-A1-s-1', types: ['action', 'fullpower'], text: 'あなたは《前進》以外の基本動作を5回まで行ってもよい。 \n攻撃「適正距離4-10、3/2」を行う。 \n攻撃「適正距離5-10、1/1」を行う。 \n攻撃「適正距離6-10、1/1」を行う。', textEn: ''}</v>
      </c>
    </row>
    <row r="25" spans="1:28">
      <c r="A25" s="1" t="s">
        <v>1410</v>
      </c>
      <c r="B25" s="1" t="s">
        <v>1395</v>
      </c>
      <c r="C25" s="1" t="s">
        <v>1412</v>
      </c>
      <c r="E25" s="1" t="s">
        <v>1425</v>
      </c>
      <c r="F25" s="1" t="s">
        <v>1426</v>
      </c>
      <c r="I25" s="1" t="s">
        <v>1352</v>
      </c>
      <c r="J25" s="1" t="s">
        <v>1521</v>
      </c>
      <c r="K25" s="1" t="s">
        <v>1437</v>
      </c>
      <c r="N25" s="1" t="s">
        <v>1427</v>
      </c>
      <c r="Q25" s="5"/>
      <c r="S25" s="5"/>
      <c r="T25" s="1" t="s">
        <v>1432</v>
      </c>
      <c r="X25" s="6" t="s">
        <v>1420</v>
      </c>
      <c r="Y25" s="6"/>
      <c r="Z25" s="6"/>
      <c r="AA25" s="5"/>
      <c r="AB25" s="7" t="str">
        <f>", '"&amp;A25&amp;"': {megami: '"&amp;B25&amp;"'"&amp;IF(C25&lt;&gt;"",", anotherID: '"&amp;C25&amp;"', replace: '"&amp;D25&amp;"'","")&amp;", name: '"&amp;SUBSTITUTE(E25,"'","\'")&amp;"', nameEn: '"&amp;SUBSTITUTE(H25,"'","\'")&amp;"', ruby: '"&amp;F25&amp;"', baseType: '"&amp;VLOOKUP(I25,マスタ!$A$1:$B$99,2,FALSE)&amp;"'" &amp; IF(J25 = "○", ", extra: true'", "")  &amp; IF(K25 &lt;&gt; "", ", extraFrom: '" &amp; K25 &amp; "'", "")  &amp; IF(L25 &lt;&gt; "", ", exchanbaleTo: '" &amp; L25 &amp; "'", "")&amp; IF(M25 = "○", ", poison: true'", "")&amp; ", types: ['"&amp;VLOOKUP(N25,マスタ!$D$1:$E$99,2,FALSE)&amp;"'"&amp;IF(O25&lt;&gt;"",", '"&amp;VLOOKUP(O25,マスタ!$D$1:$E$99,2,FALSE)&amp;"'","")&amp;"]"&amp;IF(P25&lt;&gt;"",", range: '"&amp;P25&amp;"'","")&amp;IF(R25&lt;&gt;"",", damage: '"&amp;R25&amp;"'","")&amp;IF(T25&lt;&gt;"",", capacity: '"&amp;T25&amp;"'","")&amp;IF(U25&lt;&gt;"",", cost: '"&amp;U25&amp;"'","")&amp;", text: '"&amp;SUBSTITUTE(X25,CHAR(10),"\n")&amp;"', textEn: '"&amp;SUBSTITUTE(SUBSTITUTE(Z25,CHAR(10),"\n"),"'","\'")&amp;"'"&amp;IF(V25="○",", sealable: true","")&amp;IF(W25="○",", removable: true","")&amp;"}"</f>
        <v>, '13-utsuro-A1-s-1-ex4': {megami: 'utsuro', anotherID: 'A1', replace: '', name: '終焉、来タレ', nameEn: '', ruby: 'しゅうえん、きたれ', baseType: 'normal', extra: true', extraFrom: '13-utsuro-A1-s-1', types: ['enhance'], capacity: '2', text: '【破棄時】相手は手札と山札をすべて捨て札にする。相手の集中力は0になる。相手を畏縮させる。', textEn: ''}</v>
      </c>
    </row>
    <row r="26" spans="1:28" ht="36">
      <c r="A26" s="1" t="s">
        <v>1442</v>
      </c>
      <c r="B26" s="1" t="s">
        <v>1441</v>
      </c>
      <c r="E26" s="1" t="s">
        <v>1460</v>
      </c>
      <c r="F26" s="1" t="s">
        <v>1478</v>
      </c>
      <c r="G26" s="32"/>
      <c r="H26" s="4"/>
      <c r="I26" s="1" t="s">
        <v>1352</v>
      </c>
      <c r="L26" s="1" t="s">
        <v>1458</v>
      </c>
      <c r="N26" s="53" t="s">
        <v>28</v>
      </c>
      <c r="O26" s="53"/>
      <c r="P26" s="53" t="s">
        <v>29</v>
      </c>
      <c r="Q26" s="5"/>
      <c r="R26" s="1" t="s">
        <v>172</v>
      </c>
      <c r="S26" s="5"/>
      <c r="X26" s="6" t="s">
        <v>1498</v>
      </c>
      <c r="Y26" s="47"/>
      <c r="Z26" s="25"/>
      <c r="AA26" s="5"/>
      <c r="AB26" s="7" t="str">
        <f>", '"&amp;A26&amp;"': {megami: '"&amp;B26&amp;"'"&amp;IF(C26&lt;&gt;"",", anotherID: '"&amp;C26&amp;"', replace: '"&amp;D26&amp;"'","")&amp;", name: '"&amp;SUBSTITUTE(E26,"'","\'")&amp;"', nameEn: '"&amp;SUBSTITUTE(H26,"'","\'")&amp;"', ruby: '"&amp;F26&amp;"', baseType: '"&amp;VLOOKUP(I26,マスタ!$A$1:$B$99,2,FALSE)&amp;"'" &amp; IF(J26 = "○", ", extra: true'", "")  &amp; IF(K26 &lt;&gt; "", ", extraFrom: '" &amp; K26 &amp; "'", "")  &amp; IF(L26 &lt;&gt; "", ", exchanbaleTo: '" &amp; L26 &amp; "'", "")&amp; IF(M26 = "○", ", poison: true'", "")&amp; ", types: ['"&amp;VLOOKUP(N26,マスタ!$D$1:$E$99,2,FALSE)&amp;"'"&amp;IF(O26&lt;&gt;"",", '"&amp;VLOOKUP(O26,マスタ!$D$1:$E$99,2,FALSE)&amp;"'","")&amp;"]"&amp;IF(P26&lt;&gt;"",", range: '"&amp;P26&amp;"'","")&amp;IF(R26&lt;&gt;"",", damage: '"&amp;R26&amp;"'","")&amp;IF(T26&lt;&gt;"",", capacity: '"&amp;T26&amp;"'","")&amp;IF(U26&lt;&gt;"",", cost: '"&amp;U26&amp;"'","")&amp;", text: '"&amp;SUBSTITUTE(X26,CHAR(10),"\n")&amp;"', textEn: '"&amp;SUBSTITUTE(SUBSTITUTE(Z26,CHAR(10),"\n"),"'","\'")&amp;"'"&amp;IF(V26="○",", sealable: true","")&amp;IF(W26="○",", removable: true","")&amp;"}"</f>
        <v>, '14-honoka-o-n-1': {megami: 'honoka', name: '精霊式', nameEn: '', ruby: 'せいれいしき', baseType: 'normal', exchanbaleTo: '14-honoka-o-n-1-ex1', types: ['attack'], range: '3-4', damage: '1/1', text: '対応不可 \n【攻撃後】開花-この「精霊式」を追加札の「守護霊式」と交換してもよい。そうした場合、その「守護霊式」を山札の底に置いてもよい。', textEn: ''}</v>
      </c>
    </row>
    <row r="27" spans="1:28" ht="36">
      <c r="A27" s="1" t="s">
        <v>1458</v>
      </c>
      <c r="B27" s="1" t="s">
        <v>1441</v>
      </c>
      <c r="E27" s="1" t="s">
        <v>1471</v>
      </c>
      <c r="F27" s="1" t="s">
        <v>1490</v>
      </c>
      <c r="G27" s="32"/>
      <c r="H27" s="4"/>
      <c r="I27" s="1" t="s">
        <v>1352</v>
      </c>
      <c r="J27" s="1" t="s">
        <v>1521</v>
      </c>
      <c r="K27" s="1" t="s">
        <v>1442</v>
      </c>
      <c r="L27" s="1" t="s">
        <v>1457</v>
      </c>
      <c r="N27" s="53" t="s">
        <v>28</v>
      </c>
      <c r="O27" s="53" t="s">
        <v>94</v>
      </c>
      <c r="P27" s="53" t="s">
        <v>1497</v>
      </c>
      <c r="Q27" s="5"/>
      <c r="R27" s="1" t="s">
        <v>37</v>
      </c>
      <c r="S27" s="5"/>
      <c r="X27" s="6" t="s">
        <v>1509</v>
      </c>
      <c r="Y27" s="47"/>
      <c r="Z27" s="25"/>
      <c r="AA27" s="5"/>
      <c r="AB27" s="7" t="str">
        <f>", '"&amp;A27&amp;"': {megami: '"&amp;B27&amp;"'"&amp;IF(C27&lt;&gt;"",", anotherID: '"&amp;C27&amp;"', replace: '"&amp;D27&amp;"'","")&amp;", name: '"&amp;SUBSTITUTE(E27,"'","\'")&amp;"', nameEn: '"&amp;SUBSTITUTE(H27,"'","\'")&amp;"', ruby: '"&amp;F27&amp;"', baseType: '"&amp;VLOOKUP(I27,マスタ!$A$1:$B$99,2,FALSE)&amp;"'" &amp; IF(J27 = "○", ", extra: true'", "")  &amp; IF(K27 &lt;&gt; "", ", extraFrom: '" &amp; K27 &amp; "'", "")  &amp; IF(L27 &lt;&gt; "", ", exchanbaleTo: '" &amp; L27 &amp; "'", "")&amp; IF(M27 = "○", ", poison: true'", "")&amp; ", types: ['"&amp;VLOOKUP(N27,マスタ!$D$1:$E$99,2,FALSE)&amp;"'"&amp;IF(O27&lt;&gt;"",", '"&amp;VLOOKUP(O27,マスタ!$D$1:$E$99,2,FALSE)&amp;"'","")&amp;"]"&amp;IF(P27&lt;&gt;"",", range: '"&amp;P27&amp;"'","")&amp;IF(R27&lt;&gt;"",", damage: '"&amp;R27&amp;"'","")&amp;IF(T27&lt;&gt;"",", capacity: '"&amp;T27&amp;"'","")&amp;IF(U27&lt;&gt;"",", cost: '"&amp;U27&amp;"'","")&amp;", text: '"&amp;SUBSTITUTE(X27,CHAR(10),"\n")&amp;"', textEn: '"&amp;SUBSTITUTE(SUBSTITUTE(Z27,CHAR(10),"\n"),"'","\'")&amp;"'"&amp;IF(V27="○",", sealable: true","")&amp;IF(W27="○",", removable: true","")&amp;"}"</f>
        <v>, '14-honoka-o-n-1-ex1': {megami: 'honoka', name: '守護霊式', nameEn: '', ruby: 'しゅごれいしき', baseType: 'normal', extra: true', extraFrom: '14-honoka-o-n-1', exchanbaleTo: '14-honoka-o-n-1-ex2', types: ['attack', 'reaction'], range: '2-3', damage: '2/1', text: '【攻撃後】ダスト→自オーラ：1 \n【攻撃後】開花-この「守護霊式」を追加札の「突撃霊式」と交換してもよい。そうした場合、その「突撃霊式」を山札の底に置いてもよい。', textEn: ''}</v>
      </c>
    </row>
    <row r="28" spans="1:28" ht="36">
      <c r="A28" s="1" t="s">
        <v>1457</v>
      </c>
      <c r="B28" s="1" t="s">
        <v>1441</v>
      </c>
      <c r="E28" s="1" t="s">
        <v>1472</v>
      </c>
      <c r="F28" s="1" t="s">
        <v>1482</v>
      </c>
      <c r="G28" s="32"/>
      <c r="H28" s="4"/>
      <c r="I28" s="1" t="s">
        <v>1352</v>
      </c>
      <c r="J28" s="1" t="s">
        <v>1521</v>
      </c>
      <c r="K28" s="1" t="s">
        <v>1458</v>
      </c>
      <c r="L28" s="1" t="s">
        <v>1456</v>
      </c>
      <c r="N28" s="53" t="s">
        <v>28</v>
      </c>
      <c r="O28" s="53"/>
      <c r="P28" s="53" t="s">
        <v>131</v>
      </c>
      <c r="Q28" s="5"/>
      <c r="R28" s="1" t="s">
        <v>290</v>
      </c>
      <c r="S28" s="5"/>
      <c r="X28" s="6" t="s">
        <v>1507</v>
      </c>
      <c r="Y28" s="47"/>
      <c r="Z28" s="25"/>
      <c r="AA28" s="5"/>
      <c r="AB28" s="7" t="str">
        <f>", '"&amp;A28&amp;"': {megami: '"&amp;B28&amp;"'"&amp;IF(C28&lt;&gt;"",", anotherID: '"&amp;C28&amp;"', replace: '"&amp;D28&amp;"'","")&amp;", name: '"&amp;SUBSTITUTE(E28,"'","\'")&amp;"', nameEn: '"&amp;SUBSTITUTE(H28,"'","\'")&amp;"', ruby: '"&amp;F28&amp;"', baseType: '"&amp;VLOOKUP(I28,マスタ!$A$1:$B$99,2,FALSE)&amp;"'" &amp; IF(J28 = "○", ", extra: true'", "")  &amp; IF(K28 &lt;&gt; "", ", extraFrom: '" &amp; K28 &amp; "'", "")  &amp; IF(L28 &lt;&gt; "", ", exchanbaleTo: '" &amp; L28 &amp; "'", "")&amp; IF(M28 = "○", ", poison: true'", "")&amp; ", types: ['"&amp;VLOOKUP(N28,マスタ!$D$1:$E$99,2,FALSE)&amp;"'"&amp;IF(O28&lt;&gt;"",", '"&amp;VLOOKUP(O28,マスタ!$D$1:$E$99,2,FALSE)&amp;"'","")&amp;"]"&amp;IF(P28&lt;&gt;"",", range: '"&amp;P28&amp;"'","")&amp;IF(R28&lt;&gt;"",", damage: '"&amp;R28&amp;"'","")&amp;IF(T28&lt;&gt;"",", capacity: '"&amp;T28&amp;"'","")&amp;IF(U28&lt;&gt;"",", cost: '"&amp;U28&amp;"'","")&amp;", text: '"&amp;SUBSTITUTE(X28,CHAR(10),"\n")&amp;"', textEn: '"&amp;SUBSTITUTE(SUBSTITUTE(Z28,CHAR(10),"\n"),"'","\'")&amp;"'"&amp;IF(V28="○",", sealable: true","")&amp;IF(W28="○",", removable: true","")&amp;"}"</f>
        <v>, '14-honoka-o-n-1-ex2': {megami: 'honoka', name: '突撃霊式', nameEn: '', ruby: 'とつげきれいしき', baseType: 'normal', extra: true', extraFrom: '14-honoka-o-n-1-ex1', exchanbaleTo: '14-honoka-o-n-1-ex3', types: ['attack'], range: '5', damage: '3/2', text: '不可避 \n【攻撃後】開花-この「突撃霊式」を追加札の「神霊ヲウカ」と交換してもよい。そうした場合、その「神霊ヲウカ」を山札の底に置いてもよい。', textEn: ''}</v>
      </c>
    </row>
    <row r="29" spans="1:28" ht="24">
      <c r="A29" s="1" t="s">
        <v>1456</v>
      </c>
      <c r="B29" s="1" t="s">
        <v>1441</v>
      </c>
      <c r="E29" s="1" t="s">
        <v>1473</v>
      </c>
      <c r="F29" s="1" t="s">
        <v>1491</v>
      </c>
      <c r="G29" s="32"/>
      <c r="H29" s="4"/>
      <c r="I29" s="1" t="s">
        <v>1352</v>
      </c>
      <c r="J29" s="1" t="s">
        <v>1521</v>
      </c>
      <c r="K29" s="1" t="s">
        <v>1457</v>
      </c>
      <c r="N29" s="53" t="s">
        <v>28</v>
      </c>
      <c r="O29" s="53" t="s">
        <v>65</v>
      </c>
      <c r="P29" s="53" t="s">
        <v>147</v>
      </c>
      <c r="Q29" s="5"/>
      <c r="R29" s="1" t="s">
        <v>67</v>
      </c>
      <c r="S29" s="5"/>
      <c r="X29" s="6" t="s">
        <v>1511</v>
      </c>
      <c r="Y29" s="47"/>
      <c r="Z29" s="25"/>
      <c r="AA29" s="5"/>
      <c r="AB29" s="7" t="str">
        <f>", '"&amp;A29&amp;"': {megami: '"&amp;B29&amp;"'"&amp;IF(C29&lt;&gt;"",", anotherID: '"&amp;C29&amp;"', replace: '"&amp;D29&amp;"'","")&amp;", name: '"&amp;SUBSTITUTE(E29,"'","\'")&amp;"', nameEn: '"&amp;SUBSTITUTE(H29,"'","\'")&amp;"', ruby: '"&amp;F29&amp;"', baseType: '"&amp;VLOOKUP(I29,マスタ!$A$1:$B$99,2,FALSE)&amp;"'" &amp; IF(J29 = "○", ", extra: true'", "")  &amp; IF(K29 &lt;&gt; "", ", extraFrom: '" &amp; K29 &amp; "'", "")  &amp; IF(L29 &lt;&gt; "", ", exchanbaleTo: '" &amp; L29 &amp; "'", "")&amp; IF(M29 = "○", ", poison: true'", "")&amp; ", types: ['"&amp;VLOOKUP(N29,マスタ!$D$1:$E$99,2,FALSE)&amp;"'"&amp;IF(O29&lt;&gt;"",", '"&amp;VLOOKUP(O29,マスタ!$D$1:$E$99,2,FALSE)&amp;"'","")&amp;"]"&amp;IF(P29&lt;&gt;"",", range: '"&amp;P29&amp;"'","")&amp;IF(R29&lt;&gt;"",", damage: '"&amp;R29&amp;"'","")&amp;IF(T29&lt;&gt;"",", capacity: '"&amp;T29&amp;"'","")&amp;IF(U29&lt;&gt;"",", cost: '"&amp;U29&amp;"'","")&amp;", text: '"&amp;SUBSTITUTE(X29,CHAR(10),"\n")&amp;"', textEn: '"&amp;SUBSTITUTE(SUBSTITUTE(Z29,CHAR(10),"\n"),"'","\'")&amp;"'"&amp;IF(V29="○",", sealable: true","")&amp;IF(W29="○",", removable: true","")&amp;"}"</f>
        <v>, '14-honoka-o-n-1-ex3': {megami: 'honoka', name: '神霊ヲウカ', nameEn: '', ruby: 'しんれいをうか', baseType: 'normal', extra: true', extraFrom: '14-honoka-o-n-1-ex2', types: ['attack', 'fullpower'], range: '1-4', damage: '4/3', text: '対応不可 \n【攻撃後】ダスト→自オーラ：2', textEn: ''}</v>
      </c>
    </row>
    <row r="30" spans="1:28" ht="36">
      <c r="A30" s="1" t="s">
        <v>1443</v>
      </c>
      <c r="B30" s="1" t="s">
        <v>1441</v>
      </c>
      <c r="E30" s="1" t="s">
        <v>1461</v>
      </c>
      <c r="F30" s="1" t="s">
        <v>1479</v>
      </c>
      <c r="G30" s="32"/>
      <c r="H30" s="4"/>
      <c r="I30" s="1" t="s">
        <v>1352</v>
      </c>
      <c r="N30" s="54" t="s">
        <v>1512</v>
      </c>
      <c r="O30" s="53"/>
      <c r="P30" s="53" t="s">
        <v>259</v>
      </c>
      <c r="Q30" s="5"/>
      <c r="R30" s="1" t="s">
        <v>37</v>
      </c>
      <c r="S30" s="5"/>
      <c r="X30" s="6" t="s">
        <v>1510</v>
      </c>
      <c r="Y30" s="47"/>
      <c r="Z30" s="25"/>
      <c r="AA30" s="5"/>
      <c r="AB30" s="7" t="str">
        <f>", '"&amp;A30&amp;"': {megami: '"&amp;B30&amp;"'"&amp;IF(C30&lt;&gt;"",", anotherID: '"&amp;C30&amp;"', replace: '"&amp;D30&amp;"'","")&amp;", name: '"&amp;SUBSTITUTE(E30,"'","\'")&amp;"', nameEn: '"&amp;SUBSTITUTE(H30,"'","\'")&amp;"', ruby: '"&amp;F30&amp;"', baseType: '"&amp;VLOOKUP(I30,マスタ!$A$1:$B$99,2,FALSE)&amp;"'" &amp; IF(J30 = "○", ", extra: true'", "")  &amp; IF(K30 &lt;&gt; "", ", extraFrom: '" &amp; K30 &amp; "'", "")  &amp; IF(L30 &lt;&gt; "", ", exchanbaleTo: '" &amp; L30 &amp; "'", "")&amp; IF(M30 = "○", ", poison: true'", "")&amp; ", types: ['"&amp;VLOOKUP(N30,マスタ!$D$1:$E$99,2,FALSE)&amp;"'"&amp;IF(O30&lt;&gt;"",", '"&amp;VLOOKUP(O30,マスタ!$D$1:$E$99,2,FALSE)&amp;"'","")&amp;"]"&amp;IF(P30&lt;&gt;"",", range: '"&amp;P30&amp;"'","")&amp;IF(R30&lt;&gt;"",", damage: '"&amp;R30&amp;"'","")&amp;IF(T30&lt;&gt;"",", capacity: '"&amp;T30&amp;"'","")&amp;IF(U30&lt;&gt;"",", cost: '"&amp;U30&amp;"'","")&amp;", text: '"&amp;SUBSTITUTE(X30,CHAR(10),"\n")&amp;"', textEn: '"&amp;SUBSTITUTE(SUBSTITUTE(Z30,CHAR(10),"\n"),"'","\'")&amp;"'"&amp;IF(V30="○",", sealable: true","")&amp;IF(W30="○",", removable: true","")&amp;"}"</f>
        <v>, '14-honoka-o-n-2': {megami: 'honoka', name: '桜吹雪', nameEn: '', ruby: 'さくらふぶき', baseType: 'normal', types: ['attack'], range: '1-5', damage: '2/1', text: '【攻撃後】相手は以下のどちらかを選ぶ。\n・間合→ダスト：1\n・ダスト→間合：1', textEn: ''}</v>
      </c>
    </row>
    <row r="31" spans="1:28" ht="36">
      <c r="A31" s="1" t="s">
        <v>1444</v>
      </c>
      <c r="B31" s="1" t="s">
        <v>1441</v>
      </c>
      <c r="E31" s="1" t="s">
        <v>1462</v>
      </c>
      <c r="F31" s="1" t="s">
        <v>1480</v>
      </c>
      <c r="G31" s="32"/>
      <c r="H31" s="4"/>
      <c r="I31" s="1" t="s">
        <v>1352</v>
      </c>
      <c r="N31" s="53" t="s">
        <v>28</v>
      </c>
      <c r="O31" s="53" t="s">
        <v>65</v>
      </c>
      <c r="P31" s="53" t="s">
        <v>1496</v>
      </c>
      <c r="Q31" s="5"/>
      <c r="R31" s="1" t="s">
        <v>47</v>
      </c>
      <c r="S31" s="5"/>
      <c r="X31" s="6" t="s">
        <v>1499</v>
      </c>
      <c r="Y31" s="47"/>
      <c r="Z31" s="25"/>
      <c r="AA31" s="5"/>
      <c r="AB31" s="7" t="str">
        <f>", '"&amp;A31&amp;"': {megami: '"&amp;B31&amp;"'"&amp;IF(C31&lt;&gt;"",", anotherID: '"&amp;C31&amp;"', replace: '"&amp;D31&amp;"'","")&amp;", name: '"&amp;SUBSTITUTE(E31,"'","\'")&amp;"', nameEn: '"&amp;SUBSTITUTE(H31,"'","\'")&amp;"', ruby: '"&amp;F31&amp;"', baseType: '"&amp;VLOOKUP(I31,マスタ!$A$1:$B$99,2,FALSE)&amp;"'" &amp; IF(J31 = "○", ", extra: true'", "")  &amp; IF(K31 &lt;&gt; "", ", extraFrom: '" &amp; K31 &amp; "'", "")  &amp; IF(L31 &lt;&gt; "", ", exchanbaleTo: '" &amp; L31 &amp; "'", "")&amp; IF(M31 = "○", ", poison: true'", "")&amp; ", types: ['"&amp;VLOOKUP(N31,マスタ!$D$1:$E$99,2,FALSE)&amp;"'"&amp;IF(O31&lt;&gt;"",", '"&amp;VLOOKUP(O31,マスタ!$D$1:$E$99,2,FALSE)&amp;"'","")&amp;"]"&amp;IF(P31&lt;&gt;"",", range: '"&amp;P31&amp;"'","")&amp;IF(R31&lt;&gt;"",", damage: '"&amp;R31&amp;"'","")&amp;IF(T31&lt;&gt;"",", capacity: '"&amp;T31&amp;"'","")&amp;IF(U31&lt;&gt;"",", cost: '"&amp;U31&amp;"'","")&amp;", text: '"&amp;SUBSTITUTE(X31,CHAR(10),"\n")&amp;"', textEn: '"&amp;SUBSTITUTE(SUBSTITUTE(Z31,CHAR(10),"\n"),"'","\'")&amp;"'"&amp;IF(V31="○",", sealable: true","")&amp;IF(W31="○",", removable: true","")&amp;"}"</f>
        <v>, '14-honoka-o-n-3': {megami: 'honoka', name: '義旗共振', nameEn: '', ruby: 'ぎききょうしん', baseType: 'normal', types: ['attack', 'fullpower'], range: '2-9', damage: '2/2', text: '【攻撃後】カードを１枚引いてもよい。 \n【攻撃後】あなたは手札を1枚選び、それを山札の底に置いてもよい。 \n【攻撃後】このカードを山札の底に置いてもよい。', textEn: ''}</v>
      </c>
    </row>
    <row r="32" spans="1:28" ht="24.75" customHeight="1">
      <c r="A32" s="1" t="s">
        <v>1445</v>
      </c>
      <c r="B32" s="1" t="s">
        <v>1441</v>
      </c>
      <c r="E32" s="1" t="s">
        <v>1463</v>
      </c>
      <c r="F32" s="1" t="s">
        <v>1481</v>
      </c>
      <c r="G32" s="32"/>
      <c r="H32" s="4"/>
      <c r="I32" s="1" t="s">
        <v>1352</v>
      </c>
      <c r="L32" s="1" t="s">
        <v>1455</v>
      </c>
      <c r="N32" s="53" t="s">
        <v>76</v>
      </c>
      <c r="O32" s="53"/>
      <c r="P32" s="53"/>
      <c r="Q32" s="5"/>
      <c r="S32" s="5"/>
      <c r="X32" s="6" t="s">
        <v>1513</v>
      </c>
      <c r="Y32" s="47"/>
      <c r="Z32" s="25"/>
      <c r="AA32" s="5"/>
      <c r="AB32" s="7" t="str">
        <f>", '"&amp;A32&amp;"': {megami: '"&amp;B32&amp;"'"&amp;IF(C32&lt;&gt;"",", anotherID: '"&amp;C32&amp;"', replace: '"&amp;D32&amp;"'","")&amp;", name: '"&amp;SUBSTITUTE(E32,"'","\'")&amp;"', nameEn: '"&amp;SUBSTITUTE(H32,"'","\'")&amp;"', ruby: '"&amp;F32&amp;"', baseType: '"&amp;VLOOKUP(I32,マスタ!$A$1:$B$99,2,FALSE)&amp;"'" &amp; IF(J32 = "○", ", extra: true'", "")  &amp; IF(K32 &lt;&gt; "", ", extraFrom: '" &amp; K32 &amp; "'", "")  &amp; IF(L32 &lt;&gt; "", ", exchanbaleTo: '" &amp; L32 &amp; "'", "")&amp; IF(M32 = "○", ", poison: true'", "")&amp; ", types: ['"&amp;VLOOKUP(N32,マスタ!$D$1:$E$99,2,FALSE)&amp;"'"&amp;IF(O32&lt;&gt;"",", '"&amp;VLOOKUP(O32,マスタ!$D$1:$E$99,2,FALSE)&amp;"'","")&amp;"]"&amp;IF(P32&lt;&gt;"",", range: '"&amp;P32&amp;"'","")&amp;IF(R32&lt;&gt;"",", damage: '"&amp;R32&amp;"'","")&amp;IF(T32&lt;&gt;"",", capacity: '"&amp;T32&amp;"'","")&amp;IF(U32&lt;&gt;"",", cost: '"&amp;U32&amp;"'","")&amp;", text: '"&amp;SUBSTITUTE(X32,CHAR(10),"\n")&amp;"', textEn: '"&amp;SUBSTITUTE(SUBSTITUTE(Z32,CHAR(10),"\n"),"'","\'")&amp;"'"&amp;IF(V32="○",", sealable: true","")&amp;IF(W32="○",", removable: true","")&amp;"}"</f>
        <v>, '14-honoka-o-n-4': {megami: 'honoka', name: '桜の翅', nameEn: '', ruby: 'さくらのはね', baseType: 'normal', exchanbaleTo: '14-honoka-o-n-4-ex1', types: ['action'], text: '間合⇔ダスト：2 \nこの「桜の翅」を追加札の「再生」と交換する。', textEn: ''}</v>
      </c>
    </row>
    <row r="33" spans="1:28" ht="36">
      <c r="A33" s="1" t="s">
        <v>1455</v>
      </c>
      <c r="B33" s="1" t="s">
        <v>1441</v>
      </c>
      <c r="E33" s="1" t="s">
        <v>1474</v>
      </c>
      <c r="F33" s="1" t="s">
        <v>1492</v>
      </c>
      <c r="G33" s="32"/>
      <c r="H33" s="4"/>
      <c r="I33" s="1" t="s">
        <v>1352</v>
      </c>
      <c r="J33" s="1" t="s">
        <v>1521</v>
      </c>
      <c r="K33" s="1" t="s">
        <v>1445</v>
      </c>
      <c r="L33" s="1" t="s">
        <v>1445</v>
      </c>
      <c r="N33" s="53" t="s">
        <v>76</v>
      </c>
      <c r="O33" s="53" t="s">
        <v>65</v>
      </c>
      <c r="P33" s="53"/>
      <c r="Q33" s="5"/>
      <c r="S33" s="5"/>
      <c r="X33" s="6" t="s">
        <v>1508</v>
      </c>
      <c r="Y33" s="47"/>
      <c r="Z33" s="25"/>
      <c r="AA33" s="5"/>
      <c r="AB33" s="7" t="str">
        <f>", '"&amp;A33&amp;"': {megami: '"&amp;B33&amp;"'"&amp;IF(C33&lt;&gt;"",", anotherID: '"&amp;C33&amp;"', replace: '"&amp;D33&amp;"'","")&amp;", name: '"&amp;SUBSTITUTE(E33,"'","\'")&amp;"', nameEn: '"&amp;SUBSTITUTE(H33,"'","\'")&amp;"', ruby: '"&amp;F33&amp;"', baseType: '"&amp;VLOOKUP(I33,マスタ!$A$1:$B$99,2,FALSE)&amp;"'" &amp; IF(J33 = "○", ", extra: true'", "")  &amp; IF(K33 &lt;&gt; "", ", extraFrom: '" &amp; K33 &amp; "'", "")  &amp; IF(L33 &lt;&gt; "", ", exchanbaleTo: '" &amp; L33 &amp; "'", "")&amp; IF(M33 = "○", ", poison: true'", "")&amp; ", types: ['"&amp;VLOOKUP(N33,マスタ!$D$1:$E$99,2,FALSE)&amp;"'"&amp;IF(O33&lt;&gt;"",", '"&amp;VLOOKUP(O33,マスタ!$D$1:$E$99,2,FALSE)&amp;"'","")&amp;"]"&amp;IF(P33&lt;&gt;"",", range: '"&amp;P33&amp;"'","")&amp;IF(R33&lt;&gt;"",", damage: '"&amp;R33&amp;"'","")&amp;IF(T33&lt;&gt;"",", capacity: '"&amp;T33&amp;"'","")&amp;IF(U33&lt;&gt;"",", cost: '"&amp;U33&amp;"'","")&amp;", text: '"&amp;SUBSTITUTE(X33,CHAR(10),"\n")&amp;"', textEn: '"&amp;SUBSTITUTE(SUBSTITUTE(Z33,CHAR(10),"\n"),"'","\'")&amp;"'"&amp;IF(V33="○",", sealable: true","")&amp;IF(W33="○",", removable: true","")&amp;"}"</f>
        <v>, '14-honoka-o-n-4-ex1': {megami: 'honoka', name: '再生', nameEn: '', ruby: 'さいせい', baseType: 'normal', extra: true', extraFrom: '14-honoka-o-n-4', exchanbaleTo: '14-honoka-o-n-4', types: ['action', 'fullpower'], text: 'ダスト→自オーラ：1 \nダスト→自フレア：1 \nこの「再生」を追加札の「桜の翅」と交換する。', textEn: ''}</v>
      </c>
    </row>
    <row r="34" spans="1:28" ht="36">
      <c r="A34" s="1" t="s">
        <v>1446</v>
      </c>
      <c r="B34" s="1" t="s">
        <v>1441</v>
      </c>
      <c r="E34" s="1" t="s">
        <v>1464</v>
      </c>
      <c r="F34" s="1" t="s">
        <v>1483</v>
      </c>
      <c r="G34" s="32"/>
      <c r="H34" s="4"/>
      <c r="I34" s="1" t="s">
        <v>1352</v>
      </c>
      <c r="L34" s="1" t="s">
        <v>1454</v>
      </c>
      <c r="N34" s="53" t="s">
        <v>76</v>
      </c>
      <c r="O34" s="53" t="s">
        <v>94</v>
      </c>
      <c r="P34" s="53"/>
      <c r="Q34" s="5"/>
      <c r="S34" s="5"/>
      <c r="X34" s="6" t="s">
        <v>1500</v>
      </c>
      <c r="Y34" s="47"/>
      <c r="Z34" s="25"/>
      <c r="AA34" s="5"/>
      <c r="AB34" s="7" t="str">
        <f>", '"&amp;A34&amp;"': {megami: '"&amp;B34&amp;"'"&amp;IF(C34&lt;&gt;"",", anotherID: '"&amp;C34&amp;"', replace: '"&amp;D34&amp;"'","")&amp;", name: '"&amp;SUBSTITUTE(E34,"'","\'")&amp;"', nameEn: '"&amp;SUBSTITUTE(H34,"'","\'")&amp;"', ruby: '"&amp;F34&amp;"', baseType: '"&amp;VLOOKUP(I34,マスタ!$A$1:$B$99,2,FALSE)&amp;"'" &amp; IF(J34 = "○", ", extra: true'", "")  &amp; IF(K34 &lt;&gt; "", ", extraFrom: '" &amp; K34 &amp; "'", "")  &amp; IF(L34 &lt;&gt; "", ", exchanbaleTo: '" &amp; L34 &amp; "'", "")&amp; IF(M34 = "○", ", poison: true'", "")&amp; ", types: ['"&amp;VLOOKUP(N34,マスタ!$D$1:$E$99,2,FALSE)&amp;"'"&amp;IF(O34&lt;&gt;"",", '"&amp;VLOOKUP(O34,マスタ!$D$1:$E$99,2,FALSE)&amp;"'","")&amp;"]"&amp;IF(P34&lt;&gt;"",", range: '"&amp;P34&amp;"'","")&amp;IF(R34&lt;&gt;"",", damage: '"&amp;R34&amp;"'","")&amp;IF(T34&lt;&gt;"",", capacity: '"&amp;T34&amp;"'","")&amp;IF(U34&lt;&gt;"",", cost: '"&amp;U34&amp;"'","")&amp;", text: '"&amp;SUBSTITUTE(X34,CHAR(10),"\n")&amp;"', textEn: '"&amp;SUBSTITUTE(SUBSTITUTE(Z34,CHAR(10),"\n"),"'","\'")&amp;"'"&amp;IF(V34="○",", sealable: true","")&amp;IF(W34="○",", removable: true","")&amp;"}"</f>
        <v>, '14-honoka-o-n-5': {megami: 'honoka', name: '桜花のお守り', nameEn: '', ruby: 'おうかのおまもり', baseType: 'normal', exchanbaleTo: '14-honoka-o-n-5-ex1', types: ['action', 'reaction'], text: 'あなたは手札を１枚選び、それを伏せ札にしてもよい。そうした場合、対応した切札でない《攻撃》を打ち消す。 \n開花-この「桜花のお守り」を追加札の「仄かなる輝き」と交換してもよい。そうした場合、その「仄かなる輝き」を山札の底に置いてもよい。', textEn: ''}</v>
      </c>
    </row>
    <row r="35" spans="1:28" ht="13.5">
      <c r="A35" s="1" t="s">
        <v>1454</v>
      </c>
      <c r="B35" s="1" t="s">
        <v>1441</v>
      </c>
      <c r="E35" s="1" t="s">
        <v>1475</v>
      </c>
      <c r="F35" s="1" t="s">
        <v>1493</v>
      </c>
      <c r="G35" s="32"/>
      <c r="H35" s="4"/>
      <c r="I35" s="1" t="s">
        <v>1352</v>
      </c>
      <c r="J35" s="1" t="s">
        <v>1521</v>
      </c>
      <c r="K35" s="1" t="s">
        <v>1446</v>
      </c>
      <c r="N35" s="53" t="s">
        <v>28</v>
      </c>
      <c r="O35" s="53"/>
      <c r="P35" s="53" t="s">
        <v>281</v>
      </c>
      <c r="Q35" s="5"/>
      <c r="R35" s="1" t="s">
        <v>571</v>
      </c>
      <c r="S35" s="5"/>
      <c r="X35" s="6"/>
      <c r="Y35" s="47"/>
      <c r="Z35" s="25"/>
      <c r="AA35" s="5"/>
      <c r="AB35" s="7" t="str">
        <f>", '"&amp;A35&amp;"': {megami: '"&amp;B35&amp;"'"&amp;IF(C35&lt;&gt;"",", anotherID: '"&amp;C35&amp;"', replace: '"&amp;D35&amp;"'","")&amp;", name: '"&amp;SUBSTITUTE(E35,"'","\'")&amp;"', nameEn: '"&amp;SUBSTITUTE(H35,"'","\'")&amp;"', ruby: '"&amp;F35&amp;"', baseType: '"&amp;VLOOKUP(I35,マスタ!$A$1:$B$99,2,FALSE)&amp;"'" &amp; IF(J35 = "○", ", extra: true'", "")  &amp; IF(K35 &lt;&gt; "", ", extraFrom: '" &amp; K35 &amp; "'", "")  &amp; IF(L35 &lt;&gt; "", ", exchanbaleTo: '" &amp; L35 &amp; "'", "")&amp; IF(M35 = "○", ", poison: true'", "")&amp; ", types: ['"&amp;VLOOKUP(N35,マスタ!$D$1:$E$99,2,FALSE)&amp;"'"&amp;IF(O35&lt;&gt;"",", '"&amp;VLOOKUP(O35,マスタ!$D$1:$E$99,2,FALSE)&amp;"'","")&amp;"]"&amp;IF(P35&lt;&gt;"",", range: '"&amp;P35&amp;"'","")&amp;IF(R35&lt;&gt;"",", damage: '"&amp;R35&amp;"'","")&amp;IF(T35&lt;&gt;"",", capacity: '"&amp;T35&amp;"'","")&amp;IF(U35&lt;&gt;"",", cost: '"&amp;U35&amp;"'","")&amp;", text: '"&amp;SUBSTITUTE(X35,CHAR(10),"\n")&amp;"', textEn: '"&amp;SUBSTITUTE(SUBSTITUTE(Z35,CHAR(10),"\n"),"'","\'")&amp;"'"&amp;IF(V35="○",", sealable: true","")&amp;IF(W35="○",", removable: true","")&amp;"}"</f>
        <v>, '14-honoka-o-n-5-ex1': {megami: 'honoka', name: '仄かなる輝き', nameEn: '', ruby: 'ほのかなるかがやき', baseType: 'normal', extra: true', extraFrom: '14-honoka-o-n-5', types: ['attack'], range: '1-3', damage: '1/2', text: '', textEn: ''}</v>
      </c>
    </row>
    <row r="36" spans="1:28" ht="48">
      <c r="A36" s="1" t="s">
        <v>1447</v>
      </c>
      <c r="B36" s="1" t="s">
        <v>1441</v>
      </c>
      <c r="E36" s="1" t="s">
        <v>1465</v>
      </c>
      <c r="F36" s="1" t="s">
        <v>1484</v>
      </c>
      <c r="G36" s="32"/>
      <c r="H36" s="4"/>
      <c r="I36" s="1" t="s">
        <v>1352</v>
      </c>
      <c r="N36" s="53" t="s">
        <v>85</v>
      </c>
      <c r="O36" s="53"/>
      <c r="P36" s="53"/>
      <c r="Q36" s="5"/>
      <c r="S36" s="5"/>
      <c r="T36" s="1" t="s">
        <v>104</v>
      </c>
      <c r="X36" s="6" t="s">
        <v>1501</v>
      </c>
      <c r="Y36" s="47"/>
      <c r="Z36" s="25"/>
      <c r="AA36" s="5"/>
      <c r="AB36" s="7" t="str">
        <f>", '"&amp;A36&amp;"': {megami: '"&amp;B36&amp;"'"&amp;IF(C36&lt;&gt;"",", anotherID: '"&amp;C36&amp;"', replace: '"&amp;D36&amp;"'","")&amp;", name: '"&amp;SUBSTITUTE(E36,"'","\'")&amp;"', nameEn: '"&amp;SUBSTITUTE(H36,"'","\'")&amp;"', ruby: '"&amp;F36&amp;"', baseType: '"&amp;VLOOKUP(I36,マスタ!$A$1:$B$99,2,FALSE)&amp;"'" &amp; IF(J36 = "○", ", extra: true'", "")  &amp; IF(K36 &lt;&gt; "", ", extraFrom: '" &amp; K36 &amp; "'", "")  &amp; IF(L36 &lt;&gt; "", ", exchanbaleTo: '" &amp; L36 &amp; "'", "")&amp; IF(M36 = "○", ", poison: true'", "")&amp; ", types: ['"&amp;VLOOKUP(N36,マスタ!$D$1:$E$99,2,FALSE)&amp;"'"&amp;IF(O36&lt;&gt;"",", '"&amp;VLOOKUP(O36,マスタ!$D$1:$E$99,2,FALSE)&amp;"'","")&amp;"]"&amp;IF(P36&lt;&gt;"",", range: '"&amp;P36&amp;"'","")&amp;IF(R36&lt;&gt;"",", damage: '"&amp;R36&amp;"'","")&amp;IF(T36&lt;&gt;"",", capacity: '"&amp;T36&amp;"'","")&amp;IF(U36&lt;&gt;"",", cost: '"&amp;U36&amp;"'","")&amp;", text: '"&amp;SUBSTITUTE(X36,CHAR(10),"\n")&amp;"', textEn: '"&amp;SUBSTITUTE(SUBSTITUTE(Z36,CHAR(10),"\n"),"'","\'")&amp;"'"&amp;IF(V36="○",", sealable: true","")&amp;IF(W36="○",", removable: true","")&amp;"}"</f>
        <v>, '14-honoka-o-n-6': {megami: 'honoka', name: '微光結界', nameEn: '', ruby: 'びこうけっかい', baseType: 'normal', types: ['enhance'], capacity: '4', text: '【展開中】相手のターンにあなたの手札と山札にあるカードは伏せ札、捨て札にならない。 \n(使用したカードは通常通り捨て札になる) \n【展開中】あなたは畏縮しない \n【破棄時】あなたは集中力を1得る。', textEn: ''}</v>
      </c>
    </row>
    <row r="37" spans="1:28" ht="13.5">
      <c r="A37" s="1" t="s">
        <v>1448</v>
      </c>
      <c r="B37" s="1" t="s">
        <v>1441</v>
      </c>
      <c r="E37" s="1" t="s">
        <v>1466</v>
      </c>
      <c r="F37" s="1" t="s">
        <v>1485</v>
      </c>
      <c r="G37" s="32"/>
      <c r="H37" s="4"/>
      <c r="I37" s="1" t="s">
        <v>1352</v>
      </c>
      <c r="N37" s="53" t="s">
        <v>85</v>
      </c>
      <c r="O37" s="53"/>
      <c r="P37" s="53"/>
      <c r="Q37" s="5"/>
      <c r="S37" s="5"/>
      <c r="T37" s="1" t="s">
        <v>46</v>
      </c>
      <c r="X37" s="6" t="s">
        <v>1502</v>
      </c>
      <c r="Y37" s="47"/>
      <c r="Z37" s="25"/>
      <c r="AA37" s="5"/>
      <c r="AB37" s="7" t="str">
        <f>", '"&amp;A37&amp;"': {megami: '"&amp;B37&amp;"'"&amp;IF(C37&lt;&gt;"",", anotherID: '"&amp;C37&amp;"', replace: '"&amp;D37&amp;"'","")&amp;", name: '"&amp;SUBSTITUTE(E37,"'","\'")&amp;"', nameEn: '"&amp;SUBSTITUTE(H37,"'","\'")&amp;"', ruby: '"&amp;F37&amp;"', baseType: '"&amp;VLOOKUP(I37,マスタ!$A$1:$B$99,2,FALSE)&amp;"'" &amp; IF(J37 = "○", ", extra: true'", "")  &amp; IF(K37 &lt;&gt; "", ", extraFrom: '" &amp; K37 &amp; "'", "")  &amp; IF(L37 &lt;&gt; "", ", exchanbaleTo: '" &amp; L37 &amp; "'", "")&amp; IF(M37 = "○", ", poison: true'", "")&amp; ", types: ['"&amp;VLOOKUP(N37,マスタ!$D$1:$E$99,2,FALSE)&amp;"'"&amp;IF(O37&lt;&gt;"",", '"&amp;VLOOKUP(O37,マスタ!$D$1:$E$99,2,FALSE)&amp;"'","")&amp;"]"&amp;IF(P37&lt;&gt;"",", range: '"&amp;P37&amp;"'","")&amp;IF(R37&lt;&gt;"",", damage: '"&amp;R37&amp;"'","")&amp;IF(T37&lt;&gt;"",", capacity: '"&amp;T37&amp;"'","")&amp;IF(U37&lt;&gt;"",", cost: '"&amp;U37&amp;"'","")&amp;", text: '"&amp;SUBSTITUTE(X37,CHAR(10),"\n")&amp;"', textEn: '"&amp;SUBSTITUTE(SUBSTITUTE(Z37,CHAR(10),"\n"),"'","\'")&amp;"'"&amp;IF(V37="○",", sealable: true","")&amp;IF(W37="○",", removable: true","")&amp;"}"</f>
        <v>, '14-honoka-o-n-7': {megami: 'honoka', name: '追い風', nameEn: '', ruby: 'おいかぜ', baseType: 'normal', types: ['enhance'], capacity: '3', text: '【展開中】あなたの《攻撃》は距離拡大(遠1)を得る。', textEn: ''}</v>
      </c>
    </row>
    <row r="38" spans="1:28" ht="13.5">
      <c r="A38" s="1" t="s">
        <v>1449</v>
      </c>
      <c r="B38" s="1" t="s">
        <v>1441</v>
      </c>
      <c r="E38" s="1" t="s">
        <v>1467</v>
      </c>
      <c r="F38" s="1" t="s">
        <v>1486</v>
      </c>
      <c r="G38" s="32"/>
      <c r="H38" s="4"/>
      <c r="I38" s="1" t="s">
        <v>112</v>
      </c>
      <c r="L38" s="1" t="s">
        <v>1453</v>
      </c>
      <c r="N38" s="53" t="s">
        <v>76</v>
      </c>
      <c r="O38" s="53"/>
      <c r="P38" s="53"/>
      <c r="Q38" s="5"/>
      <c r="S38" s="5"/>
      <c r="U38" s="1" t="s">
        <v>131</v>
      </c>
      <c r="X38" s="6" t="s">
        <v>1503</v>
      </c>
      <c r="Y38" s="47"/>
      <c r="Z38" s="25"/>
      <c r="AA38" s="5"/>
      <c r="AB38" s="7" t="str">
        <f>", '"&amp;A38&amp;"': {megami: '"&amp;B38&amp;"'"&amp;IF(C38&lt;&gt;"",", anotherID: '"&amp;C38&amp;"', replace: '"&amp;D38&amp;"'","")&amp;", name: '"&amp;SUBSTITUTE(E38,"'","\'")&amp;"', nameEn: '"&amp;SUBSTITUTE(H38,"'","\'")&amp;"', ruby: '"&amp;F38&amp;"', baseType: '"&amp;VLOOKUP(I38,マスタ!$A$1:$B$99,2,FALSE)&amp;"'" &amp; IF(J38 = "○", ", extra: true'", "")  &amp; IF(K38 &lt;&gt; "", ", extraFrom: '" &amp; K38 &amp; "'", "")  &amp; IF(L38 &lt;&gt; "", ", exchanbaleTo: '" &amp; L38 &amp; "'", "")&amp; IF(M38 = "○", ", poison: true'", "")&amp; ", types: ['"&amp;VLOOKUP(N38,マスタ!$D$1:$E$99,2,FALSE)&amp;"'"&amp;IF(O38&lt;&gt;"",", '"&amp;VLOOKUP(O38,マスタ!$D$1:$E$99,2,FALSE)&amp;"'","")&amp;"]"&amp;IF(P38&lt;&gt;"",", range: '"&amp;P38&amp;"'","")&amp;IF(R38&lt;&gt;"",", damage: '"&amp;R38&amp;"'","")&amp;IF(T38&lt;&gt;"",", capacity: '"&amp;T38&amp;"'","")&amp;IF(U38&lt;&gt;"",", cost: '"&amp;U38&amp;"'","")&amp;", text: '"&amp;SUBSTITUTE(X38,CHAR(10),"\n")&amp;"', textEn: '"&amp;SUBSTITUTE(SUBSTITUTE(Z38,CHAR(10),"\n"),"'","\'")&amp;"'"&amp;IF(V38="○",", sealable: true","")&amp;IF(W38="○",", removable: true","")&amp;"}"</f>
        <v>, '14-honoka-o-s-1': {megami: 'honoka', name: '胸に想いを', nameEn: '', ruby: 'むねにおもいを', baseType: 'special', exchanbaleTo: '14-honoka-o-s-1-ex1', types: ['action'], cost: '5', text: '開花-この「胸に想いを」を追加札の「両手に華を」に交換し、未使用に戻す。', textEn: ''}</v>
      </c>
    </row>
    <row r="39" spans="1:28" ht="36">
      <c r="A39" s="1" t="s">
        <v>1453</v>
      </c>
      <c r="B39" s="1" t="s">
        <v>1441</v>
      </c>
      <c r="E39" s="1" t="s">
        <v>1476</v>
      </c>
      <c r="F39" s="1" t="s">
        <v>1494</v>
      </c>
      <c r="G39" s="32"/>
      <c r="H39" s="4"/>
      <c r="I39" s="1" t="s">
        <v>112</v>
      </c>
      <c r="J39" s="1" t="s">
        <v>1521</v>
      </c>
      <c r="K39" s="1" t="s">
        <v>1449</v>
      </c>
      <c r="L39" s="1" t="s">
        <v>1459</v>
      </c>
      <c r="N39" s="53" t="s">
        <v>76</v>
      </c>
      <c r="O39" s="53" t="s">
        <v>65</v>
      </c>
      <c r="P39" s="53"/>
      <c r="Q39" s="5"/>
      <c r="S39" s="5"/>
      <c r="U39" s="1" t="s">
        <v>336</v>
      </c>
      <c r="X39" s="6" t="s">
        <v>1514</v>
      </c>
      <c r="Y39" s="47"/>
      <c r="Z39" s="25"/>
      <c r="AA39" s="5"/>
      <c r="AB39" s="7" t="str">
        <f>", '"&amp;A39&amp;"': {megami: '"&amp;B39&amp;"'"&amp;IF(C39&lt;&gt;"",", anotherID: '"&amp;C39&amp;"', replace: '"&amp;D39&amp;"'","")&amp;", name: '"&amp;SUBSTITUTE(E39,"'","\'")&amp;"', nameEn: '"&amp;SUBSTITUTE(H39,"'","\'")&amp;"', ruby: '"&amp;F39&amp;"', baseType: '"&amp;VLOOKUP(I39,マスタ!$A$1:$B$99,2,FALSE)&amp;"'" &amp; IF(J39 = "○", ", extra: true'", "")  &amp; IF(K39 &lt;&gt; "", ", extraFrom: '" &amp; K39 &amp; "'", "")  &amp; IF(L39 &lt;&gt; "", ", exchanbaleTo: '" &amp; L39 &amp; "'", "")&amp; IF(M39 = "○", ", poison: true'", "")&amp; ", types: ['"&amp;VLOOKUP(N39,マスタ!$D$1:$E$99,2,FALSE)&amp;"'"&amp;IF(O39&lt;&gt;"",", '"&amp;VLOOKUP(O39,マスタ!$D$1:$E$99,2,FALSE)&amp;"'","")&amp;"]"&amp;IF(P39&lt;&gt;"",", range: '"&amp;P39&amp;"'","")&amp;IF(R39&lt;&gt;"",", damage: '"&amp;R39&amp;"'","")&amp;IF(T39&lt;&gt;"",", capacity: '"&amp;T39&amp;"'","")&amp;IF(U39&lt;&gt;"",", cost: '"&amp;U39&amp;"'","")&amp;", text: '"&amp;SUBSTITUTE(X39,CHAR(10),"\n")&amp;"', textEn: '"&amp;SUBSTITUTE(SUBSTITUTE(Z39,CHAR(10),"\n"),"'","\'")&amp;"'"&amp;IF(V39="○",", sealable: true","")&amp;IF(W39="○",", removable: true","")&amp;"}"</f>
        <v>, '14-honoka-o-s-1-ex1': {megami: 'honoka', name: '両手に華を', nameEn: '', ruby: 'りょうてにはなを', baseType: 'special', extra: true', extraFrom: '14-honoka-o-s-1', exchanbaleTo: '14-honoka-o-s-1-ex2', types: ['action', 'fullpower'], cost: '0', text: '【使用済】開花-あなたの終了フェイズにあなたのオーラにある桜花結晶を2つまでこのカードの上に置いてもよい。その結果、ちょうど5つになったならば、それらの桜花結晶をあなたのフレアへと移動させ、この「両手に華を」を追加札の「そして新たな幕開けを」に交換し、未使用に戻す。', textEn: ''}</v>
      </c>
    </row>
    <row r="40" spans="1:28" ht="24">
      <c r="A40" s="1" t="s">
        <v>1459</v>
      </c>
      <c r="B40" s="1" t="s">
        <v>1441</v>
      </c>
      <c r="E40" s="1" t="s">
        <v>1477</v>
      </c>
      <c r="F40" s="1" t="s">
        <v>1495</v>
      </c>
      <c r="G40" s="32"/>
      <c r="H40" s="4"/>
      <c r="I40" s="1" t="s">
        <v>112</v>
      </c>
      <c r="J40" s="1" t="s">
        <v>1521</v>
      </c>
      <c r="K40" s="1" t="s">
        <v>1516</v>
      </c>
      <c r="N40" s="53" t="s">
        <v>76</v>
      </c>
      <c r="O40" s="53"/>
      <c r="P40" s="53"/>
      <c r="Q40" s="5"/>
      <c r="S40" s="5"/>
      <c r="U40" s="1" t="s">
        <v>131</v>
      </c>
      <c r="X40" s="6" t="s">
        <v>1515</v>
      </c>
      <c r="Y40" s="47"/>
      <c r="Z40" s="25"/>
      <c r="AA40" s="5"/>
      <c r="AB40" s="7" t="str">
        <f>", '"&amp;A40&amp;"': {megami: '"&amp;B40&amp;"'"&amp;IF(C40&lt;&gt;"",", anotherID: '"&amp;C40&amp;"', replace: '"&amp;D40&amp;"'","")&amp;", name: '"&amp;SUBSTITUTE(E40,"'","\'")&amp;"', nameEn: '"&amp;SUBSTITUTE(H40,"'","\'")&amp;"', ruby: '"&amp;F40&amp;"', baseType: '"&amp;VLOOKUP(I40,マスタ!$A$1:$B$99,2,FALSE)&amp;"'" &amp; IF(J40 = "○", ", extra: true'", "")  &amp; IF(K40 &lt;&gt; "", ", extraFrom: '" &amp; K40 &amp; "'", "")  &amp; IF(L40 &lt;&gt; "", ", exchanbaleTo: '" &amp; L40 &amp; "'", "")&amp; IF(M40 = "○", ", poison: true'", "")&amp; ", types: ['"&amp;VLOOKUP(N40,マスタ!$D$1:$E$99,2,FALSE)&amp;"'"&amp;IF(O40&lt;&gt;"",", '"&amp;VLOOKUP(O40,マスタ!$D$1:$E$99,2,FALSE)&amp;"'","")&amp;"]"&amp;IF(P40&lt;&gt;"",", range: '"&amp;P40&amp;"'","")&amp;IF(R40&lt;&gt;"",", damage: '"&amp;R40&amp;"'","")&amp;IF(T40&lt;&gt;"",", capacity: '"&amp;T40&amp;"'","")&amp;IF(U40&lt;&gt;"",", cost: '"&amp;U40&amp;"'","")&amp;", text: '"&amp;SUBSTITUTE(X40,CHAR(10),"\n")&amp;"', textEn: '"&amp;SUBSTITUTE(SUBSTITUTE(Z40,CHAR(10),"\n"),"'","\'")&amp;"'"&amp;IF(V40="○",", sealable: true","")&amp;IF(W40="○",", removable: true","")&amp;"}"</f>
        <v>, '14-honoka-o-s-1-ex2': {megami: 'honoka', name: 'そして新たな幕開けを', nameEn: '', ruby: 'そしてあらたなまくあけを', baseType: 'special', extra: true', extraFrom: '14-honoka-o-s-1-ex1', types: ['action'], cost: '5', text: '【使用済】あなたの終了フェイズに攻撃「適正距離0-10、X/X、対応不可 【常時】Xは桜花結晶がちょうど5つある領域の数に等しい」を行う。', textEn: ''}</v>
      </c>
    </row>
    <row r="41" spans="1:28" ht="36">
      <c r="A41" s="1" t="s">
        <v>1450</v>
      </c>
      <c r="B41" s="1" t="s">
        <v>1441</v>
      </c>
      <c r="E41" s="1" t="s">
        <v>1468</v>
      </c>
      <c r="F41" s="1" t="s">
        <v>1487</v>
      </c>
      <c r="G41" s="32"/>
      <c r="H41" s="4"/>
      <c r="I41" s="1" t="s">
        <v>112</v>
      </c>
      <c r="N41" s="53" t="s">
        <v>28</v>
      </c>
      <c r="O41" s="53"/>
      <c r="P41" s="53" t="s">
        <v>904</v>
      </c>
      <c r="Q41" s="5"/>
      <c r="R41" s="1" t="s">
        <v>290</v>
      </c>
      <c r="S41" s="5"/>
      <c r="U41" s="1" t="s">
        <v>104</v>
      </c>
      <c r="X41" s="6" t="s">
        <v>1504</v>
      </c>
      <c r="Y41" s="47"/>
      <c r="Z41" s="25"/>
      <c r="AA41" s="5"/>
      <c r="AB41" s="7" t="str">
        <f>", '"&amp;A41&amp;"': {megami: '"&amp;B41&amp;"'"&amp;IF(C41&lt;&gt;"",", anotherID: '"&amp;C41&amp;"', replace: '"&amp;D41&amp;"'","")&amp;", name: '"&amp;SUBSTITUTE(E41,"'","\'")&amp;"', nameEn: '"&amp;SUBSTITUTE(H41,"'","\'")&amp;"', ruby: '"&amp;F41&amp;"', baseType: '"&amp;VLOOKUP(I41,マスタ!$A$1:$B$99,2,FALSE)&amp;"'" &amp; IF(J41 = "○", ", extra: true'", "")  &amp; IF(K41 &lt;&gt; "", ", extraFrom: '" &amp; K41 &amp; "'", "")  &amp; IF(L41 &lt;&gt; "", ", exchanbaleTo: '" &amp; L41 &amp; "'", "")&amp; IF(M41 = "○", ", poison: true'", "")&amp; ", types: ['"&amp;VLOOKUP(N41,マスタ!$D$1:$E$99,2,FALSE)&amp;"'"&amp;IF(O41&lt;&gt;"",", '"&amp;VLOOKUP(O41,マスタ!$D$1:$E$99,2,FALSE)&amp;"'","")&amp;"]"&amp;IF(P41&lt;&gt;"",", range: '"&amp;P41&amp;"'","")&amp;IF(R41&lt;&gt;"",", damage: '"&amp;R41&amp;"'","")&amp;IF(T41&lt;&gt;"",", capacity: '"&amp;T41&amp;"'","")&amp;IF(U41&lt;&gt;"",", cost: '"&amp;U41&amp;"'","")&amp;", text: '"&amp;SUBSTITUTE(X41,CHAR(10),"\n")&amp;"', textEn: '"&amp;SUBSTITUTE(SUBSTITUTE(Z41,CHAR(10),"\n"),"'","\'")&amp;"'"&amp;IF(V41="○",", sealable: true","")&amp;IF(W41="○",", removable: true","")&amp;"}"</f>
        <v>, '14-honoka-o-s-2': {megami: 'honoka', name: 'この旗の名の下に', nameEn: '', ruby: 'このはたのなのもとに', baseType: 'special', types: ['attack'], range: '3-7', damage: '3/2', cost: '4', text: '【常時】このカードを使用するに際し、あなたの付与札を1つ選んでもよい。この《攻撃》のダメージにより移動する桜花結晶はダストやフレアでなく選ばれた付与札に可能ならば動かす。 \n(付与札が存在しないなど不可能な場合は通常通りに桜花結晶を動かす)', textEn: ''}</v>
      </c>
    </row>
    <row r="42" spans="1:28" ht="24">
      <c r="A42" s="1" t="s">
        <v>1451</v>
      </c>
      <c r="B42" s="1" t="s">
        <v>1441</v>
      </c>
      <c r="E42" s="1" t="s">
        <v>1469</v>
      </c>
      <c r="F42" s="1" t="s">
        <v>1488</v>
      </c>
      <c r="G42" s="32"/>
      <c r="H42" s="4"/>
      <c r="I42" s="1" t="s">
        <v>112</v>
      </c>
      <c r="N42" s="53" t="s">
        <v>76</v>
      </c>
      <c r="O42" s="53"/>
      <c r="P42" s="53"/>
      <c r="Q42" s="5"/>
      <c r="S42" s="5"/>
      <c r="U42" s="1" t="s">
        <v>36</v>
      </c>
      <c r="X42" s="6" t="s">
        <v>1505</v>
      </c>
      <c r="Y42" s="47"/>
      <c r="Z42" s="25"/>
      <c r="AA42" s="5"/>
      <c r="AB42" s="7" t="str">
        <f>", '"&amp;A42&amp;"': {megami: '"&amp;B42&amp;"'"&amp;IF(C42&lt;&gt;"",", anotherID: '"&amp;C42&amp;"', replace: '"&amp;D42&amp;"'","")&amp;", name: '"&amp;SUBSTITUTE(E42,"'","\'")&amp;"', nameEn: '"&amp;SUBSTITUTE(H42,"'","\'")&amp;"', ruby: '"&amp;F42&amp;"', baseType: '"&amp;VLOOKUP(I42,マスタ!$A$1:$B$99,2,FALSE)&amp;"'" &amp; IF(J42 = "○", ", extra: true'", "")  &amp; IF(K42 &lt;&gt; "", ", extraFrom: '" &amp; K42 &amp; "'", "")  &amp; IF(L42 &lt;&gt; "", ", exchanbaleTo: '" &amp; L42 &amp; "'", "")&amp; IF(M42 = "○", ", poison: true'", "")&amp; ", types: ['"&amp;VLOOKUP(N42,マスタ!$D$1:$E$99,2,FALSE)&amp;"'"&amp;IF(O42&lt;&gt;"",", '"&amp;VLOOKUP(O42,マスタ!$D$1:$E$99,2,FALSE)&amp;"'","")&amp;"]"&amp;IF(P42&lt;&gt;"",", range: '"&amp;P42&amp;"'","")&amp;IF(R42&lt;&gt;"",", damage: '"&amp;R42&amp;"'","")&amp;IF(T42&lt;&gt;"",", capacity: '"&amp;T42&amp;"'","")&amp;IF(U42&lt;&gt;"",", cost: '"&amp;U42&amp;"'","")&amp;", text: '"&amp;SUBSTITUTE(X42,CHAR(10),"\n")&amp;"', textEn: '"&amp;SUBSTITUTE(SUBSTITUTE(Z42,CHAR(10),"\n"),"'","\'")&amp;"'"&amp;IF(V42="○",", sealable: true","")&amp;IF(W42="○",", removable: true","")&amp;"}"</f>
        <v>, '14-honoka-o-s-3': {megami: 'honoka', name: '四季はまた廻り来る', nameEn: '', ruby: 'しきはまためぐりくる', baseType: 'special', types: ['action'], cost: '2', text: 'あなたの山札を全て伏せ札にする。伏せ札、捨て札からカードを4枚まで選び、それらを好きな順番で山札の上に置く。', textEn: ''}</v>
      </c>
    </row>
    <row r="43" spans="1:28" ht="24">
      <c r="A43" s="1" t="s">
        <v>1452</v>
      </c>
      <c r="B43" s="1" t="s">
        <v>1441</v>
      </c>
      <c r="E43" s="1" t="s">
        <v>1470</v>
      </c>
      <c r="F43" s="1" t="s">
        <v>1489</v>
      </c>
      <c r="G43" s="32"/>
      <c r="H43" s="4"/>
      <c r="I43" s="1" t="s">
        <v>112</v>
      </c>
      <c r="N43" s="53" t="s">
        <v>85</v>
      </c>
      <c r="O43" s="53"/>
      <c r="P43" s="53"/>
      <c r="Q43" s="5"/>
      <c r="S43" s="5"/>
      <c r="T43" s="1" t="s">
        <v>131</v>
      </c>
      <c r="U43" s="1" t="s">
        <v>36</v>
      </c>
      <c r="X43" s="6" t="s">
        <v>1506</v>
      </c>
      <c r="Y43" s="47"/>
      <c r="Z43" s="25"/>
      <c r="AA43" s="5"/>
      <c r="AB43" s="7" t="str">
        <f>", '"&amp;A43&amp;"': {megami: '"&amp;B43&amp;"'"&amp;IF(C43&lt;&gt;"",", anotherID: '"&amp;C43&amp;"', replace: '"&amp;D43&amp;"'","")&amp;", name: '"&amp;SUBSTITUTE(E43,"'","\'")&amp;"', nameEn: '"&amp;SUBSTITUTE(H43,"'","\'")&amp;"', ruby: '"&amp;F43&amp;"', baseType: '"&amp;VLOOKUP(I43,マスタ!$A$1:$B$99,2,FALSE)&amp;"'" &amp; IF(J43 = "○", ", extra: true'", "")  &amp; IF(K43 &lt;&gt; "", ", extraFrom: '" &amp; K43 &amp; "'", "")  &amp; IF(L43 &lt;&gt; "", ", exchanbaleTo: '" &amp; L43 &amp; "'", "")&amp; IF(M43 = "○", ", poison: true'", "")&amp; ", types: ['"&amp;VLOOKUP(N43,マスタ!$D$1:$E$99,2,FALSE)&amp;"'"&amp;IF(O43&lt;&gt;"",", '"&amp;VLOOKUP(O43,マスタ!$D$1:$E$99,2,FALSE)&amp;"'","")&amp;"]"&amp;IF(P43&lt;&gt;"",", range: '"&amp;P43&amp;"'","")&amp;IF(R43&lt;&gt;"",", damage: '"&amp;R43&amp;"'","")&amp;IF(T43&lt;&gt;"",", capacity: '"&amp;T43&amp;"'","")&amp;IF(U43&lt;&gt;"",", cost: '"&amp;U43&amp;"'","")&amp;", text: '"&amp;SUBSTITUTE(X43,CHAR(10),"\n")&amp;"', textEn: '"&amp;SUBSTITUTE(SUBSTITUTE(Z43,CHAR(10),"\n"),"'","\'")&amp;"'"&amp;IF(V43="○",", sealable: true","")&amp;IF(W43="○",", removable: true","")&amp;"}"</f>
        <v>, '14-honoka-o-s-4': {megami: 'honoka', name: '満天の花道で', nameEn: '', ruby: 'まんてんのはなみちで', baseType: 'special', types: ['enhance'], capacity: '5', cost: '2', text: '【展開中】この付与札の上の桜花結晶がダストへと送られるならば、それは代わりにあなたのオーラへと移動する。あなたのオーラが5以上ならば、代わりにあなたのフレアへ移動する。', textEn: ''}</v>
      </c>
    </row>
  </sheetData>
  <phoneticPr fontId="26"/>
  <pageMargins left="0.69930555555555596" right="0.69930555555555596" top="0.75" bottom="0.75" header="0.3" footer="0.3"/>
  <pageSetup paperSize="9"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workbookViewId="0">
      <selection activeCell="B4" sqref="B4"/>
    </sheetView>
  </sheetViews>
  <sheetFormatPr defaultColWidth="9" defaultRowHeight="13.5"/>
  <sheetData>
    <row r="1" spans="1:5">
      <c r="A1" t="s">
        <v>27</v>
      </c>
      <c r="B1" t="s">
        <v>1298</v>
      </c>
      <c r="D1" t="s">
        <v>28</v>
      </c>
      <c r="E1" t="s">
        <v>1299</v>
      </c>
    </row>
    <row r="2" spans="1:5">
      <c r="A2" t="s">
        <v>112</v>
      </c>
      <c r="B2" t="s">
        <v>1300</v>
      </c>
      <c r="D2" t="s">
        <v>76</v>
      </c>
      <c r="E2" t="s">
        <v>1301</v>
      </c>
    </row>
    <row r="3" spans="1:5">
      <c r="A3" t="s">
        <v>921</v>
      </c>
      <c r="B3" t="s">
        <v>1302</v>
      </c>
      <c r="D3" t="s">
        <v>1030</v>
      </c>
      <c r="E3" t="s">
        <v>1303</v>
      </c>
    </row>
    <row r="4" spans="1:5">
      <c r="D4" t="s">
        <v>94</v>
      </c>
      <c r="E4" t="s">
        <v>1304</v>
      </c>
    </row>
    <row r="5" spans="1:5">
      <c r="D5" t="s">
        <v>65</v>
      </c>
      <c r="E5" t="s">
        <v>1305</v>
      </c>
    </row>
    <row r="6" spans="1:5">
      <c r="D6" t="s">
        <v>85</v>
      </c>
      <c r="E6" t="s">
        <v>1306</v>
      </c>
    </row>
  </sheetData>
  <phoneticPr fontId="26"/>
  <pageMargins left="0.69930555555555596" right="0.69930555555555596"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3</vt:i4>
      </vt:variant>
    </vt:vector>
  </HeadingPairs>
  <TitlesOfParts>
    <vt:vector size="3" baseType="lpstr">
      <vt:lpstr>新幕シーズン2</vt:lpstr>
      <vt:lpstr>新幕シーズン3</vt:lpstr>
      <vt:lpstr>マスタ</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watson</dc:creator>
  <cp:lastModifiedBy>watson</cp:lastModifiedBy>
  <dcterms:created xsi:type="dcterms:W3CDTF">2018-08-26T16:25:00Z</dcterms:created>
  <dcterms:modified xsi:type="dcterms:W3CDTF">2018-12-08T23:24:32Z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2052-10.1.0.7469</vt:lpwstr>
  </property>
</Properties>
</file>