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10524"/>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<sst xmlns="http://schemas.openxmlformats.org/spreadsheetml/2006/main" count="1322">
  <si>
    <t>カードID</t>
  </si>
  <si>
    <t>メガミ</t>
  </si>
  <si>
    <t>アナザーID</t>
  </si>
  <si>
    <t>置換元カード</t>
  </si>
  <si>
    <t>名前</t>
  </si>
  <si>
    <t>ふりがな</t>
  </si>
  <si>
    <t>名前（中国語）</t>
  </si>
  <si>
    <t>名前（英語）</t>
  </si>
  <si>
    <t>種別</t>
  </si>
  <si>
    <t>タイプ</t>
  </si>
  <si>
    <t>サブタイプ</t>
  </si>
  <si>
    <t>適正距離</t>
  </si>
  <si>
    <t>（開）</t>
  </si>
  <si>
    <t>ダメージ</t>
  </si>
  <si>
    <t>納</t>
  </si>
  <si>
    <t>消費</t>
  </si>
  <si>
    <t>封印</t>
  </si>
  <si>
    <t>取り除く</t>
  </si>
  <si>
    <t>テキスト</t>
  </si>
  <si>
    <t>テキスト（中国語）</t>
  </si>
  <si>
    <t>テキスト（英語）</t>
  </si>
  <si>
    <t>01-yurina-o-n-1</t>
  </si>
  <si>
    <t>yurina</t>
  </si>
  <si>
    <t>斬</t>
  </si>
  <si>
    <t>ざん</t>
  </si>
  <si>
    <t>斩</t>
  </si>
  <si>
    <t>Slash</t>
  </si>
  <si>
    <t>通常札</t>
  </si>
  <si>
    <t>攻撃</t>
  </si>
  <si>
    <t>3-4</t>
  </si>
  <si>
    <t>3/1</t>
  </si>
  <si>
    <t>01-yurina-A1-n-1</t>
  </si>
  <si>
    <t>A1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</si>
  <si>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</si>
  <si>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</si>
  <si>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</si>
  <si>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</si>
  <si>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</si>
  <si>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</si>
  <si>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</si>
  <si>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</si>
  <si>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</si>
  <si>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</si>
  <si>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</si>
  <si>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</si>
  <si>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</si>
  <si>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</si>
  <si>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</si>
  <si>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</si>
  <si>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</si>
  <si>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</si>
  <si>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</si>
  <si>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</si>
  <si>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</si>
  <si>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</si>
  <si>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</si>
  <si>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</si>
  <si>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</si>
  <si>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</si>
  <si>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</si>
  <si>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</si>
  <si>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</si>
  <si>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</si>
  <si>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</si>
  <si>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</si>
  <si>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</si>
  <si>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</si>
  <si>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</si>
  <si>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</si>
  <si>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</si>
  <si>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</si>
  <si>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</si>
  <si>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</si>
  <si>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</si>
  <si>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</si>
  <si>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</si>
  <si>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</si>
  <si>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</si>
  <si>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</si>
  <si>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</si>
  <si>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</si>
  <si>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</si>
  <si>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</si>
  <si>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</si>
  <si>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</si>
  <si>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</si>
  <si>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</si>
  <si>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</si>
  <si>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</si>
  <si>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</si>
  <si>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</si>
  <si>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</si>
  <si>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</si>
  <si>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</si>
  <si>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</si>
  <si>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</si>
  <si>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</si>
  <si>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</si>
  <si>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</si>
  <si>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</si>
  <si>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</si>
  <si>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</si>
  <si>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</si>
  <si>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</si>
  <si>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</si>
  <si>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</si>
  <si>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t>【展开中】决死-如果你的命在3或者以下，那么你的另一柱女武神的《攻击》获得+1/+1和</t>
    </r>
    <r>
      <rPr>
        <b/>
        <sz val="10"/>
        <color theme="1"/>
        <rFont val="宋体"/>
        <charset val="128"/>
        <scheme val="minor"/>
      </rPr>
      <t>超克</t>
    </r>
    <r>
      <rPr>
        <sz val="10"/>
        <color theme="1"/>
        <rFont val="宋体"/>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</si>
  <si>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</si>
  <si>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</si>
  <si>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</si>
  <si>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</si>
  <si>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</si>
  <si>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</si>
  <si>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</si>
  <si>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</si>
  <si>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</si>
  <si>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</si>
  <si>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</si>
  <si>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</si>
  <si>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</si>
  <si>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</si>
  <si>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</si>
  <si>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</si>
  <si>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</si>
  <si>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</si>
  <si>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</si>
  <si>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</si>
  <si>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</si>
  <si>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</si>
  <si>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</si>
  <si>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</si>
  <si>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</si>
  <si>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</si>
  <si>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</si>
  <si>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</si>
  <si>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</si>
  <si>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</si>
  <si>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</si>
  <si>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</si>
  <si>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【即再起】決死-あなたのライフが3以下である。</t>
  </si>
  <si>
    <t>虚（5）→自装 
----
【即再起】：决死-当你的命小于等于3时。</t>
  </si>
  <si>
    <t>Shadow (5)→ Your Aura
----
Immediate Resurgence: Resolve - Your Life becomes 3 or less (from 4 or more).</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</si>
  <si>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</si>
  <si>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</si>
  <si>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</si>
  <si>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</si>
  <si>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</si>
  <si>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</si>
  <si>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</si>
  <si>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</si>
  <si>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</si>
  <si>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</si>
  <si>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</si>
  <si>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saine</t>
  </si>
  <si>
    <t>八方振り</t>
  </si>
  <si>
    <t>はっぽうぶり</t>
  </si>
  <si>
    <t>八面斩</t>
  </si>
  <si>
    <t>Swing Rush</t>
  </si>
  <si>
    <t>4-5</t>
  </si>
  <si>
    <t>【攻撃後】八相-あなたのオーラが0ならば、攻撃『適正距離4-5、2/1』を行う。</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</si>
  <si>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</si>
  <si>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</si>
  <si>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</si>
  <si>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</si>
  <si>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</si>
  <si>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</si>
  <si>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</si>
  <si>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</si>
  <si>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</si>
  <si>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</si>
  <si>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</si>
  <si>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</si>
  <si>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</si>
  <si>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</si>
  <si>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</si>
  <si>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</si>
  <si>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</si>
  <si>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</si>
  <si>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</si>
  <si>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</si>
  <si>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</si>
  <si>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</si>
  <si>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相オーラ→ダスト：1
このカードを対応で使用したならば、さらに
相オーラ→ダスト：1</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</si>
  <si>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</si>
  <si>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</si>
  <si>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</si>
  <si>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</si>
  <si>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</si>
  <si>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</si>
  <si>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</si>
  <si>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</si>
  <si>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</si>
  <si>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</si>
  <si>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</si>
  <si>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</si>
  <si>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</si>
  <si>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</si>
  <si>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</si>
  <si>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【展開時】ダスト→間合：1
【展開中】達人の間合は2大きくなる。</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</si>
  <si>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</si>
  <si>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</si>
  <si>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</si>
  <si>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</si>
  <si>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</si>
  <si>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</si>
  <si>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</si>
  <si>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</si>
  <si>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</si>
  <si>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</si>
  <si>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</si>
  <si>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</si>
  <si>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</si>
  <si>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</si>
  <si>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</si>
  <si>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</si>
  <si>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</si>
  <si>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</si>
  <si>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</si>
  <si>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</si>
  <si>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</si>
  <si>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</si>
  <si>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</si>
  <si>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</si>
  <si>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t>【展开中】当你要结算对装的伤害时，</t>
    </r>
    <r>
      <rPr>
        <b/>
        <sz val="10"/>
        <color theme="1"/>
        <rFont val="宋体"/>
        <charset val="128"/>
        <scheme val="minor"/>
      </rPr>
      <t>必须</t>
    </r>
    <r>
      <rPr>
        <sz val="10"/>
        <color theme="1"/>
        <rFont val="宋体"/>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</si>
  <si>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</si>
  <si>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</si>
  <si>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</si>
  <si>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</si>
  <si>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</si>
  <si>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</si>
  <si>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</si>
  <si>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</si>
  <si>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</si>
  <si>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</si>
  <si>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</si>
  <si>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</si>
  <si>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</si>
  <si>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</si>
  <si>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</si>
  <si>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</si>
  <si>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</si>
  <si>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</si>
  <si>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</si>
  <si>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</si>
  <si>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</si>
  <si>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</si>
  <si>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</si>
  <si>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</si>
  <si>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</si>
  <si>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</si>
  <si>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End the current phase.
Devoted: All your other Megami's attacks gain +0/+1.
Immediate Resurgence: You take 1 or more damage to your Life, excluding reshuffle damage.</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</si>
  <si>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</si>
  <si>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</si>
  <si>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</si>
  <si>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</si>
  <si>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</si>
  <si>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</si>
  <si>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</si>
  <si>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After Attack: The attack you played this card as a Reaction to gets -1/-1.
Resurgence: Idea - You have no Sakura tokens on your Aura.</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</si>
  <si>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</si>
  <si>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</si>
  <si>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</si>
  <si>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</si>
  <si>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</si>
  <si>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</si>
  <si>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</si>
  <si>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</si>
  <si>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</si>
  <si>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</si>
  <si>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himika</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</si>
  <si>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</si>
  <si>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</si>
  <si>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</si>
  <si>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</si>
  <si>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</si>
  <si>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</si>
  <si>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</si>
  <si>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</si>
  <si>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</si>
  <si>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</si>
  <si>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</si>
  <si>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charset val="134"/>
      </rPr>
      <t xml:space="preserve">Forced: </t>
    </r>
    <r>
      <rPr>
        <i/>
        <sz val="10"/>
        <rFont val="宋体"/>
        <charset val="134"/>
      </rPr>
      <t>Inferno</t>
    </r>
    <r>
      <rPr>
        <sz val="10"/>
        <rFont val="宋体"/>
        <charset val="134"/>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</si>
  <si>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</si>
  <si>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</si>
  <si>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</si>
  <si>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</si>
  <si>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</si>
  <si>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</si>
  <si>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</si>
  <si>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34"/>
      </rPr>
      <t xml:space="preserve">Forced: </t>
    </r>
    <r>
      <rPr>
        <b/>
        <i/>
        <sz val="10"/>
        <rFont val="宋体"/>
        <charset val="134"/>
      </rPr>
      <t>Inferno</t>
    </r>
    <r>
      <rPr>
        <sz val="10"/>
        <rFont val="宋体"/>
        <charset val="134"/>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</si>
  <si>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</si>
  <si>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</si>
  <si>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</si>
  <si>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</si>
  <si>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</si>
  <si>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</si>
  <si>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</si>
  <si>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</si>
  <si>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</si>
  <si>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</si>
  <si>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</si>
  <si>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</si>
  <si>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</si>
  <si>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</si>
  <si>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</si>
  <si>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</si>
  <si>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34"/>
      </rPr>
      <t xml:space="preserve">Forced: </t>
    </r>
    <r>
      <rPr>
        <sz val="10"/>
        <rFont val="宋体"/>
        <charset val="134"/>
      </rPr>
      <t>This attack deals Damage to both Aura and Life.</t>
    </r>
  </si>
  <si>
    <t>03-himika-o-n-5</t>
  </si>
  <si>
    <t>バックステップ</t>
  </si>
  <si>
    <t>后跳</t>
  </si>
  <si>
    <t>Backstep</t>
  </si>
  <si>
    <t>カードを1枚引く。 
ダスト→間合：1</t>
  </si>
  <si>
    <t>抽1张牌。 
虚（1）→距</t>
  </si>
  <si>
    <r>
      <rPr>
        <sz val="10"/>
        <rFont val="Arial"/>
        <charset val="134"/>
      </rPr>
      <t xml:space="preserve">Draw a card.
</t>
    </r>
    <r>
      <rPr>
        <b/>
        <sz val="10"/>
        <rFont val="宋体"/>
        <charset val="134"/>
      </rPr>
      <t>Shadow (1)→ Distance</t>
    </r>
  </si>
  <si>
    <t>03-himika-A1-n-5</t>
  </si>
  <si>
    <t>殺意</t>
  </si>
  <si>
    <t>さつい</t>
  </si>
  <si>
    <t>杀意</t>
  </si>
  <si>
    <t>Killing Intent</t>
  </si>
  <si>
    <t>あなたの手札が0枚ならば、相オーラ→ダスト：2</t>
  </si>
  <si>
    <t>如果你的手牌为0，那么敌装（2）→虚。</t>
  </si>
  <si>
    <r>
      <rPr>
        <sz val="10"/>
        <rFont val="Arial"/>
        <charset val="134"/>
      </rPr>
      <t xml:space="preserve">If you have no cards in your hand:
</t>
    </r>
    <r>
      <rPr>
        <b/>
        <sz val="10"/>
        <rFont val="宋体"/>
        <charset val="134"/>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</si>
  <si>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</si>
  <si>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</si>
  <si>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</si>
  <si>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</si>
  <si>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</si>
  <si>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</si>
  <si>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charset val="134"/>
      </rPr>
      <t xml:space="preserve">Flinch your opponent.
</t>
    </r>
    <r>
      <rPr>
        <b/>
        <i/>
        <sz val="10"/>
        <rFont val="宋体"/>
        <charset val="134"/>
      </rPr>
      <t>Inferno</t>
    </r>
    <r>
      <rPr>
        <sz val="10"/>
        <rFont val="宋体"/>
        <charset val="134"/>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</si>
  <si>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</si>
  <si>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</si>
  <si>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</si>
  <si>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</si>
  <si>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</si>
  <si>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</si>
  <si>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charset val="134"/>
      </rPr>
      <t>Ongoing:</t>
    </r>
    <r>
      <rPr>
        <sz val="10"/>
        <rFont val="宋体"/>
        <charset val="134"/>
      </rPr>
      <t xml:space="preserve"> Cards cannot move Sakura tokens from </t>
    </r>
    <r>
      <rPr>
        <sz val="10"/>
        <rFont val="宋体"/>
        <charset val="134"/>
      </rPr>
      <t>Distance</t>
    </r>
    <r>
      <rPr>
        <sz val="10"/>
        <rFont val="宋体"/>
        <charset val="134"/>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</si>
  <si>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</si>
  <si>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</si>
  <si>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</si>
  <si>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</si>
  <si>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</si>
  <si>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</si>
  <si>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</si>
  <si>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</si>
  <si>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</si>
  <si>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</si>
  <si>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</si>
  <si>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</si>
  <si>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</si>
  <si>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charset val="134"/>
      </rPr>
      <t>Forced:</t>
    </r>
    <r>
      <rPr>
        <sz val="10"/>
        <rFont val="宋体"/>
        <charset val="134"/>
      </rPr>
      <t xml:space="preserve"> This attack deals Damage to both Aura and Life.
</t>
    </r>
    <r>
      <rPr>
        <sz val="10"/>
        <rFont val="宋体"/>
        <charset val="134"/>
      </rPr>
      <t>Forced:</t>
    </r>
    <r>
      <rPr>
        <sz val="10"/>
        <rFont val="宋体"/>
        <charset val="134"/>
      </rPr>
      <t xml:space="preserve"> If the current </t>
    </r>
    <r>
      <rPr>
        <sz val="10"/>
        <rFont val="宋体"/>
        <charset val="134"/>
      </rPr>
      <t>Distance</t>
    </r>
    <r>
      <rPr>
        <sz val="10"/>
        <rFont val="宋体"/>
        <charset val="134"/>
      </rPr>
      <t xml:space="preserve"> is 0, this attack gains </t>
    </r>
    <r>
      <rPr>
        <sz val="10"/>
        <rFont val="宋体"/>
        <charset val="134"/>
      </rPr>
      <t>No Reactions</t>
    </r>
    <r>
      <rPr>
        <sz val="10"/>
        <rFont val="宋体"/>
        <charset val="134"/>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</si>
  <si>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</si>
  <si>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</si>
  <si>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</si>
  <si>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</si>
  <si>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</si>
  <si>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</si>
  <si>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</si>
  <si>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</si>
  <si>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</si>
  <si>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t>No Reactions
Forced:</t>
    </r>
    <r>
      <rPr>
        <sz val="10"/>
        <rFont val="宋体"/>
        <charset val="134"/>
      </rPr>
      <t xml:space="preserve"> X is equal to 7 minus the current </t>
    </r>
    <r>
      <rPr>
        <b/>
        <sz val="10"/>
        <rFont val="宋体"/>
        <charset val="134"/>
      </rPr>
      <t>Distance</t>
    </r>
    <r>
      <rPr>
        <sz val="10"/>
        <rFont val="宋体"/>
        <charset val="134"/>
      </rPr>
      <t xml:space="preserve">.
</t>
    </r>
    <r>
      <rPr>
        <b/>
        <sz val="10"/>
        <rFont val="宋体"/>
        <charset val="134"/>
      </rPr>
      <t>After Attack:</t>
    </r>
    <r>
      <rPr>
        <sz val="10"/>
        <rFont val="宋体"/>
        <charset val="134"/>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</si>
  <si>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</si>
  <si>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</si>
  <si>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</si>
  <si>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</si>
  <si>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</si>
  <si>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</si>
  <si>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</si>
  <si>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</si>
  <si>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</si>
  <si>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</si>
  <si>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</si>
  <si>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</si>
  <si>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连火-若你这个回合使用的牌已达2张，那么虚（2）→距
----
【再起】：你的手牌为0</t>
  </si>
  <si>
    <r>
      <t>Inferno</t>
    </r>
    <r>
      <rPr>
        <sz val="10"/>
        <rFont val="宋体"/>
        <charset val="134"/>
      </rPr>
      <t xml:space="preserve"> - If this is the third or later card you've played this turn:
</t>
    </r>
    <r>
      <rPr>
        <b/>
        <sz val="10"/>
        <rFont val="宋体"/>
        <charset val="134"/>
      </rPr>
      <t>Shadow (2)→ Distance</t>
    </r>
    <r>
      <rPr>
        <sz val="10"/>
        <rFont val="宋体"/>
        <charset val="134"/>
      </rPr>
      <t xml:space="preserve">
----
</t>
    </r>
    <r>
      <rPr>
        <b/>
        <sz val="10"/>
        <rFont val="宋体"/>
        <charset val="134"/>
      </rPr>
      <t>Resurgence:</t>
    </r>
    <r>
      <rPr>
        <sz val="10"/>
        <rFont val="宋体"/>
        <charset val="134"/>
      </rPr>
      <t xml:space="preserve"> You have no cards in your hand.</t>
    </r>
  </si>
  <si>
    <t>04-tokoyo-o-n-1</t>
  </si>
  <si>
    <t>tokoyo</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</si>
  <si>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</si>
  <si>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</si>
  <si>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</si>
  <si>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</si>
  <si>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</si>
  <si>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</si>
  <si>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</si>
  <si>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charset val="134"/>
      </rPr>
      <t>After Attack:</t>
    </r>
    <r>
      <rPr>
        <sz val="10"/>
        <rFont val="宋体"/>
        <charset val="134"/>
      </rPr>
      <t xml:space="preserve"> </t>
    </r>
    <r>
      <rPr>
        <i/>
        <sz val="10"/>
        <rFont val="宋体"/>
        <charset val="134"/>
      </rPr>
      <t>Artistic</t>
    </r>
    <r>
      <rPr>
        <sz val="10"/>
        <rFont val="宋体"/>
        <charset val="134"/>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</si>
  <si>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</si>
  <si>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</si>
  <si>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</si>
  <si>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</si>
  <si>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</si>
  <si>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</si>
  <si>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</si>
  <si>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t>Forced:</t>
    </r>
    <r>
      <rPr>
        <sz val="10"/>
        <rFont val="宋体"/>
        <charset val="134"/>
      </rPr>
      <t xml:space="preserve"> If at least one of your Tokoyo's Special cards is Devoted, this attack gains </t>
    </r>
    <r>
      <rPr>
        <b/>
        <sz val="10"/>
        <rFont val="宋体"/>
        <charset val="134"/>
      </rPr>
      <t>No Reactions</t>
    </r>
    <r>
      <rPr>
        <sz val="10"/>
        <rFont val="宋体"/>
        <charset val="134"/>
      </rPr>
      <t xml:space="preserve">.
</t>
    </r>
    <r>
      <rPr>
        <b/>
        <sz val="10"/>
        <rFont val="宋体"/>
        <charset val="134"/>
      </rPr>
      <t>After Attack:</t>
    </r>
    <r>
      <rPr>
        <sz val="10"/>
        <rFont val="宋体"/>
        <charset val="134"/>
      </rPr>
      <t xml:space="preserve"> </t>
    </r>
    <r>
      <rPr>
        <b/>
        <i/>
        <sz val="10"/>
        <rFont val="宋体"/>
        <charset val="134"/>
      </rPr>
      <t>Artistic</t>
    </r>
    <r>
      <rPr>
        <sz val="10"/>
        <rFont val="宋体"/>
        <charset val="134"/>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</si>
  <si>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</si>
  <si>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</si>
  <si>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</si>
  <si>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</si>
  <si>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</si>
  <si>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</si>
  <si>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</si>
  <si>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t xml:space="preserve">After Attack: </t>
    </r>
    <r>
      <rPr>
        <i/>
        <sz val="10"/>
        <rFont val="宋体"/>
        <charset val="134"/>
      </rPr>
      <t>Artistic</t>
    </r>
    <r>
      <rPr>
        <sz val="10"/>
        <rFont val="宋体"/>
        <charset val="134"/>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</si>
  <si>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</si>
  <si>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</si>
  <si>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</si>
  <si>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</si>
  <si>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</si>
  <si>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</si>
  <si>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</si>
  <si>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t xml:space="preserve">If the current </t>
    </r>
    <r>
      <rPr>
        <b/>
        <sz val="10"/>
        <rFont val="宋体"/>
        <charset val="134"/>
      </rPr>
      <t>Distance</t>
    </r>
    <r>
      <rPr>
        <sz val="10"/>
        <rFont val="宋体"/>
        <charset val="134"/>
      </rPr>
      <t xml:space="preserve"> is 3 or less:
</t>
    </r>
    <r>
      <rPr>
        <b/>
        <sz val="10"/>
        <rFont val="宋体"/>
        <charset val="134"/>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</si>
  <si>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</si>
  <si>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</si>
  <si>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</si>
  <si>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</si>
  <si>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</si>
  <si>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</si>
  <si>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</si>
  <si>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t xml:space="preserve">Gain 1 Vigor. Choose one:
</t>
    </r>
    <r>
      <rPr>
        <sz val="10"/>
        <rFont val="MS Gothic"/>
        <charset val="134"/>
      </rPr>
      <t>・</t>
    </r>
    <r>
      <rPr>
        <b/>
        <sz val="10"/>
        <rFont val="宋体"/>
        <charset val="134"/>
      </rPr>
      <t>Your Flare (1)→ Your Aura</t>
    </r>
    <r>
      <rPr>
        <sz val="10"/>
        <rFont val="宋体"/>
        <charset val="134"/>
      </rPr>
      <t xml:space="preserve">
</t>
    </r>
    <r>
      <rPr>
        <sz val="10"/>
        <rFont val="MS Gothic"/>
        <charset val="134"/>
      </rPr>
      <t>・</t>
    </r>
    <r>
      <rPr>
        <b/>
        <sz val="10"/>
        <rFont val="宋体"/>
        <charset val="134"/>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</si>
  <si>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</si>
  <si>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</si>
  <si>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</si>
  <si>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</si>
  <si>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</si>
  <si>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</si>
  <si>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</si>
  <si>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t xml:space="preserve">Choose up to two cards in your discard or played piles. Put those cards on the bottom of your deck in any order.
</t>
    </r>
    <r>
      <rPr>
        <b/>
        <sz val="10"/>
        <rFont val="宋体"/>
        <charset val="134"/>
      </rPr>
      <t>Shadow (2)→ Your Aura</t>
    </r>
    <r>
      <rPr>
        <sz val="10"/>
        <rFont val="宋体"/>
        <charset val="134"/>
      </rPr>
      <t>.</t>
    </r>
  </si>
  <si>
    <t>04-tokoyo-o-n-6</t>
  </si>
  <si>
    <t>風舞台</t>
  </si>
  <si>
    <t>かぜぶたい</t>
  </si>
  <si>
    <t>风舞台</t>
  </si>
  <si>
    <t>Windy Stage</t>
  </si>
  <si>
    <t>【展開時】間合→自オーラ：2 
【破棄時】自オーラ→間合：2</t>
  </si>
  <si>
    <t>【展开时】距（2）→自装 
【破弃时】自装（2）→距</t>
  </si>
  <si>
    <r>
      <t>Initialize:
Distance (2)→ Your Aura</t>
    </r>
    <r>
      <rPr>
        <sz val="10"/>
        <rFont val="宋体"/>
        <charset val="134"/>
      </rPr>
      <t xml:space="preserve">
</t>
    </r>
    <r>
      <rPr>
        <b/>
        <sz val="10"/>
        <rFont val="宋体"/>
        <charset val="134"/>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</si>
  <si>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</si>
  <si>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</si>
  <si>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</si>
  <si>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</si>
  <si>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</si>
  <si>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</si>
  <si>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t>Disenchant:</t>
    </r>
    <r>
      <rPr>
        <sz val="10"/>
        <rFont val="宋体"/>
        <charset val="134"/>
      </rPr>
      <t xml:space="preserve"> </t>
    </r>
    <r>
      <rPr>
        <b/>
        <i/>
        <sz val="10"/>
        <rFont val="宋体"/>
        <charset val="134"/>
      </rPr>
      <t>Artistic</t>
    </r>
    <r>
      <rPr>
        <sz val="10"/>
        <rFont val="宋体"/>
        <charset val="134"/>
      </rPr>
      <t xml:space="preserve"> - If your Vigor is 2:
</t>
    </r>
    <r>
      <rPr>
        <b/>
        <sz val="10"/>
        <rFont val="宋体"/>
        <charset val="134"/>
      </rPr>
      <t>Shadow (2)→ Your Aura
Disenchant:</t>
    </r>
    <r>
      <rPr>
        <sz val="10"/>
        <rFont val="宋体"/>
        <charset val="134"/>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</si>
  <si>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</si>
  <si>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</si>
  <si>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</si>
  <si>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</si>
  <si>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</si>
  <si>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</si>
  <si>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r>
      <t>Initialize/Ongoing:</t>
    </r>
    <r>
      <rPr>
        <sz val="10"/>
        <rFont val="宋体"/>
        <charset val="134"/>
      </rPr>
      <t xml:space="preserve"> When you play this, or you play a Reaction while this is in play, after that card resolves:
</t>
    </r>
    <r>
      <rPr>
        <b/>
        <sz val="10"/>
        <rFont val="宋体"/>
        <charset val="134"/>
      </rPr>
      <t>Shadow (1)→ Your Aura
Ongoing:</t>
    </r>
    <r>
      <rPr>
        <sz val="10"/>
        <rFont val="宋体"/>
        <charset val="134"/>
      </rPr>
      <t xml:space="preserve"> Sakura tokens cannot leave this card on your opponent's turn.</t>
    </r>
  </si>
  <si>
    <t>04-tokoyo-o-s-1</t>
  </si>
  <si>
    <t>久遠ノ花</t>
  </si>
  <si>
    <t>くおんのはな</t>
  </si>
  <si>
    <t>久远之花</t>
  </si>
  <si>
    <t>Immortal Flower</t>
  </si>
  <si>
    <t>【攻撃後】対応した《攻撃》を打ち消す。</t>
  </si>
  <si>
    <t xml:space="preserve">【攻击后】打消对应的《攻击》。 </t>
  </si>
  <si>
    <r>
      <t xml:space="preserve">After Attack: </t>
    </r>
    <r>
      <rPr>
        <sz val="10"/>
        <rFont val="宋体"/>
        <charset val="134"/>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</si>
  <si>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</si>
  <si>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</si>
  <si>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</si>
  <si>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</si>
  <si>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</si>
  <si>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</si>
  <si>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</si>
  <si>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t>After Attack:</t>
    </r>
    <r>
      <rPr>
        <sz val="10"/>
        <rFont val="宋体"/>
        <charset val="134"/>
      </rPr>
      <t xml:space="preserve"> Reshuffle your deck </t>
    </r>
    <r>
      <rPr>
        <i/>
        <sz val="10"/>
        <rFont val="宋体"/>
        <charset val="134"/>
      </rPr>
      <t xml:space="preserve">(without taking Damage to </t>
    </r>
    <r>
      <rPr>
        <b/>
        <i/>
        <sz val="10"/>
        <rFont val="宋体"/>
        <charset val="134"/>
      </rPr>
      <t>your Life</t>
    </r>
    <r>
      <rPr>
        <i/>
        <sz val="10"/>
        <rFont val="宋体"/>
        <charset val="134"/>
      </rPr>
      <t>)</t>
    </r>
    <r>
      <rPr>
        <sz val="10"/>
        <rFont val="宋体"/>
        <charset val="134"/>
      </rPr>
      <t>.</t>
    </r>
  </si>
  <si>
    <t>04-tokoyo-A1-s-2</t>
  </si>
  <si>
    <t>二重奏:吹弾陽明</t>
  </si>
  <si>
    <t>にじゅうそう：すいだんようめい</t>
  </si>
  <si>
    <t>二重奏：吹弹阳明</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</si>
  <si>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</si>
  <si>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</si>
  <si>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【使用后】你的准备阶段开始时，可以选择盖牌区或者弃牌区的一张卡，将它置于牌堆底。
----
【即再起】你受到重铸牌库以外的1点以上命伤。</t>
  </si>
  <si>
    <r>
      <t>Devoted:</t>
    </r>
    <r>
      <rPr>
        <sz val="10"/>
        <rFont val="宋体"/>
        <charset val="134"/>
      </rPr>
      <t xml:space="preserve"> At the beginning of your turn, you may put a card from your discard pile or your played pile on the bottom of your deck.
</t>
    </r>
    <r>
      <rPr>
        <b/>
        <sz val="10"/>
        <rFont val="宋体"/>
        <charset val="134"/>
      </rPr>
      <t xml:space="preserve">
Immediate Resurgence:</t>
    </r>
    <r>
      <rPr>
        <sz val="10"/>
        <rFont val="宋体"/>
        <charset val="134"/>
      </rPr>
      <t xml:space="preserve"> You take 1 or more damage to </t>
    </r>
    <r>
      <rPr>
        <b/>
        <sz val="10"/>
        <rFont val="宋体"/>
        <charset val="134"/>
      </rPr>
      <t>your Life</t>
    </r>
    <r>
      <rPr>
        <sz val="10"/>
        <rFont val="宋体"/>
        <charset val="134"/>
      </rPr>
      <t>, excluding reshuffle damage.</t>
    </r>
  </si>
  <si>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</si>
  <si>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</si>
  <si>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</si>
  <si>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</si>
  <si>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</si>
  <si>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</si>
  <si>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</si>
  <si>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</si>
  <si>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r>
      <t>No Reactions
After Attack:</t>
    </r>
    <r>
      <rPr>
        <sz val="10"/>
        <rFont val="宋体"/>
        <charset val="134"/>
      </rPr>
      <t xml:space="preserve"> Your opponent puts a non-Attack card from their hand into their played pile. If they can't, they must reveal their hand.
Resurgence: </t>
    </r>
    <r>
      <rPr>
        <i/>
        <sz val="10"/>
        <rFont val="宋体"/>
        <charset val="134"/>
      </rPr>
      <t>Artistic</t>
    </r>
    <r>
      <rPr>
        <sz val="10"/>
        <rFont val="宋体"/>
        <charset val="134"/>
      </rPr>
      <t xml:space="preserve"> - Your Vigor is 2.</t>
    </r>
  </si>
  <si>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</si>
  <si>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</si>
  <si>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</si>
  <si>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</si>
  <si>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</si>
  <si>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</si>
  <si>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</si>
  <si>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</si>
  <si>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</si>
  <si>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oboro</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</si>
  <si>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</si>
  <si>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</si>
  <si>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</si>
  <si>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</si>
  <si>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</si>
  <si>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</si>
  <si>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</si>
  <si>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</si>
  <si>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</si>
  <si>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</si>
  <si>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</si>
  <si>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</si>
  <si>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t>设</t>
    </r>
    <r>
      <rPr>
        <sz val="10"/>
        <color rgb="FF2A2A2A"/>
        <rFont val="ＭＳ Ｐゴシック"/>
        <charset val="128"/>
      </rPr>
      <t>置 不可被</t>
    </r>
    <r>
      <rPr>
        <sz val="10"/>
        <color rgb="FF2A2A2A"/>
        <rFont val="宋体"/>
        <charset val="128"/>
      </rPr>
      <t>对应</t>
    </r>
    <r>
      <rPr>
        <sz val="10"/>
        <color rgb="FF2A2A2A"/>
        <rFont val="ＭＳ Ｐゴシック"/>
        <charset val="128"/>
      </rPr>
      <t xml:space="preserve"> 
</t>
    </r>
    <r>
      <rPr>
        <sz val="10"/>
        <color rgb="FF2A2A2A"/>
        <rFont val="宋体"/>
        <charset val="128"/>
      </rPr>
      <t>【</t>
    </r>
    <r>
      <rPr>
        <sz val="10"/>
        <color rgb="FF2A2A2A"/>
        <rFont val="ＭＳ Ｐゴシック"/>
        <charset val="128"/>
      </rPr>
      <t>常</t>
    </r>
    <r>
      <rPr>
        <sz val="10"/>
        <color rgb="FF2A2A2A"/>
        <rFont val="宋体"/>
        <charset val="128"/>
      </rPr>
      <t>时】</t>
    </r>
    <r>
      <rPr>
        <sz val="10"/>
        <color rgb="FF2A2A2A"/>
        <rFont val="ＭＳ Ｐゴシック"/>
        <charset val="128"/>
      </rPr>
      <t>从盖牌区中使用</t>
    </r>
    <r>
      <rPr>
        <sz val="10"/>
        <color rgb="FF2A2A2A"/>
        <rFont val="宋体"/>
        <charset val="128"/>
      </rPr>
      <t>这张</t>
    </r>
    <r>
      <rPr>
        <sz val="10"/>
        <color rgb="FF2A2A2A"/>
        <rFont val="ＭＳ Ｐゴシック"/>
        <charset val="128"/>
      </rPr>
      <t>卡</t>
    </r>
    <r>
      <rPr>
        <sz val="10"/>
        <color rgb="FF2A2A2A"/>
        <rFont val="宋体"/>
        <charset val="128"/>
      </rPr>
      <t>时</t>
    </r>
    <r>
      <rPr>
        <sz val="10"/>
        <color rgb="FF2A2A2A"/>
        <rFont val="ＭＳ Ｐゴシック"/>
        <charset val="128"/>
      </rPr>
      <t>，察看</t>
    </r>
    <r>
      <rPr>
        <sz val="10"/>
        <color rgb="FF2A2A2A"/>
        <rFont val="宋体"/>
        <charset val="128"/>
      </rPr>
      <t>对</t>
    </r>
    <r>
      <rPr>
        <sz val="10"/>
        <color rgb="FF2A2A2A"/>
        <rFont val="ＭＳ Ｐゴシック"/>
        <charset val="128"/>
      </rPr>
      <t>手的手牌，从中</t>
    </r>
    <r>
      <rPr>
        <sz val="10"/>
        <color rgb="FF2A2A2A"/>
        <rFont val="宋体"/>
        <charset val="128"/>
      </rPr>
      <t>选择</t>
    </r>
    <r>
      <rPr>
        <sz val="10"/>
        <color rgb="FF2A2A2A"/>
        <rFont val="ＭＳ Ｐゴシック"/>
        <charset val="128"/>
      </rPr>
      <t>一</t>
    </r>
    <r>
      <rPr>
        <sz val="10"/>
        <color rgb="FF2A2A2A"/>
        <rFont val="宋体"/>
        <charset val="128"/>
      </rPr>
      <t>张</t>
    </r>
    <r>
      <rPr>
        <sz val="10"/>
        <color rgb="FF2A2A2A"/>
        <rFont val="ＭＳ Ｐゴシック"/>
        <charset val="128"/>
      </rPr>
      <t>盖伏。</t>
    </r>
  </si>
  <si>
    <r>
      <t>Trap</t>
    </r>
    <r>
      <rPr>
        <sz val="10"/>
        <rFont val="宋体"/>
        <charset val="134"/>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</si>
  <si>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</si>
  <si>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</si>
  <si>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</si>
  <si>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</si>
  <si>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</si>
  <si>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</si>
  <si>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</si>
  <si>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charset val="134"/>
      </rPr>
      <t>Forced:</t>
    </r>
    <r>
      <rPr>
        <sz val="10"/>
        <rFont val="宋体"/>
        <charset val="134"/>
      </rPr>
      <t xml:space="preserve"> This attack gains +1/+1 if your opponent has taken damage to </t>
    </r>
    <r>
      <rPr>
        <sz val="10"/>
        <rFont val="宋体"/>
        <charset val="134"/>
      </rPr>
      <t>their Aura</t>
    </r>
    <r>
      <rPr>
        <sz val="10"/>
        <rFont val="宋体"/>
        <charset val="134"/>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</si>
  <si>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</si>
  <si>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</si>
  <si>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</si>
  <si>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</si>
  <si>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</si>
  <si>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</si>
  <si>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</si>
  <si>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t>Trap</t>
    </r>
    <r>
      <rPr>
        <sz val="10"/>
        <rFont val="宋体"/>
        <charset val="134"/>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</si>
  <si>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</si>
  <si>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</si>
  <si>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</si>
  <si>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</si>
  <si>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</si>
  <si>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</si>
  <si>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t>设置 选择以下一项：
距（1）→敌装
敌装（1）→敌气</t>
  </si>
  <si>
    <r>
      <t>Trap</t>
    </r>
    <r>
      <rPr>
        <sz val="10"/>
        <rFont val="宋体"/>
        <charset val="134"/>
      </rPr>
      <t xml:space="preserve">
Choose one:
</t>
    </r>
    <r>
      <rPr>
        <sz val="10"/>
        <rFont val="MS Gothic"/>
        <charset val="134"/>
      </rPr>
      <t>・</t>
    </r>
    <r>
      <rPr>
        <sz val="10"/>
        <rFont val="宋体"/>
        <charset val="134"/>
      </rPr>
      <t xml:space="preserve">Distance (1)→ Opponent's Aura
</t>
    </r>
    <r>
      <rPr>
        <sz val="10"/>
        <rFont val="MS Gothic"/>
        <charset val="134"/>
      </rPr>
      <t>・</t>
    </r>
    <r>
      <rPr>
        <sz val="10"/>
        <rFont val="宋体"/>
        <charset val="134"/>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</si>
  <si>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</si>
  <si>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</si>
  <si>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</si>
  <si>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</si>
  <si>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</si>
  <si>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</si>
  <si>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</si>
  <si>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charset val="134"/>
      </rPr>
      <t xml:space="preserve">Reveal a non-Throughout card in your discard pile and play it. Then play it again if it is in your played pile. If the played card is an Attack card, it gains </t>
    </r>
    <r>
      <rPr>
        <b/>
        <sz val="10"/>
        <rFont val="宋体"/>
        <charset val="134"/>
      </rPr>
      <t>No Reactions</t>
    </r>
    <r>
      <rPr>
        <sz val="10"/>
        <rFont val="宋体"/>
        <charset val="134"/>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</si>
  <si>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</si>
  <si>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</si>
  <si>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</si>
  <si>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</si>
  <si>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</si>
  <si>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</si>
  <si>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</si>
  <si>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t xml:space="preserve">Unguarded    </t>
    </r>
    <r>
      <rPr>
        <b/>
        <i/>
        <sz val="10"/>
        <rFont val="宋体"/>
        <charset val="134"/>
      </rPr>
      <t>Trap</t>
    </r>
    <r>
      <rPr>
        <b/>
        <sz val="10"/>
        <rFont val="宋体"/>
        <charset val="134"/>
      </rPr>
      <t xml:space="preserve">
Disenchant:</t>
    </r>
    <r>
      <rPr>
        <sz val="10"/>
        <rFont val="宋体"/>
        <charset val="134"/>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</si>
  <si>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</si>
  <si>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</si>
  <si>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</si>
  <si>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</si>
  <si>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</si>
  <si>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</si>
  <si>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charset val="134"/>
      </rPr>
      <t>After Attack:</t>
    </r>
    <r>
      <rPr>
        <sz val="10"/>
        <rFont val="宋体"/>
        <charset val="134"/>
      </rPr>
      <t xml:space="preserve"> You attack with "</t>
    </r>
    <r>
      <rPr>
        <sz val="10"/>
        <rFont val="宋体"/>
        <charset val="134"/>
      </rPr>
      <t>Range:</t>
    </r>
    <r>
      <rPr>
        <sz val="10"/>
        <rFont val="宋体"/>
        <charset val="134"/>
      </rPr>
      <t xml:space="preserve"> 3-4, </t>
    </r>
    <r>
      <rPr>
        <sz val="10"/>
        <rFont val="宋体"/>
        <charset val="134"/>
      </rPr>
      <t>Damage:</t>
    </r>
    <r>
      <rPr>
        <sz val="10"/>
        <rFont val="宋体"/>
        <charset val="134"/>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</si>
  <si>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</si>
  <si>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</si>
  <si>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</si>
  <si>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</si>
  <si>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</si>
  <si>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</si>
  <si>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</si>
  <si>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</si>
  <si>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</si>
  <si>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</si>
  <si>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</si>
  <si>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</si>
  <si>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</si>
  <si>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</si>
  <si>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</si>
  <si>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34"/>
      </rPr>
      <t>Devoted:</t>
    </r>
    <r>
      <rPr>
        <sz val="10"/>
        <rFont val="宋体"/>
        <charset val="134"/>
      </rPr>
      <t xml:space="preserve"> You may play any number of cards with </t>
    </r>
    <r>
      <rPr>
        <b/>
        <i/>
        <sz val="10"/>
        <rFont val="宋体"/>
        <charset val="134"/>
      </rPr>
      <t>Trap</t>
    </r>
    <r>
      <rPr>
        <sz val="10"/>
        <rFont val="宋体"/>
        <charset val="134"/>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</si>
  <si>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</si>
  <si>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</si>
  <si>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</si>
  <si>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</si>
  <si>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</si>
  <si>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</si>
  <si>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r>
      <t>Opponent's Aura (1)→ Your Flare</t>
    </r>
    <r>
      <rPr>
        <sz val="10"/>
        <rFont val="宋体"/>
        <charset val="134"/>
      </rPr>
      <t xml:space="preserve">
Resurgence: There are no Sakura tokens on your Flare.</t>
    </r>
  </si>
  <si>
    <t>06-yukihi-o-n-1</t>
  </si>
  <si>
    <t>yukihi</t>
  </si>
  <si>
    <t>しこみばり / ふくみばり</t>
  </si>
  <si>
    <t>藏针/含针</t>
  </si>
  <si>
    <t>Hidden Needles / Kept Needles</t>
  </si>
  <si>
    <t>4-6</t>
  </si>
  <si>
    <t>1/2</t>
  </si>
  <si>
    <r>
      <rPr>
        <b/>
        <i/>
        <sz val="10"/>
        <rFont val="Arial"/>
        <charset val="134"/>
      </rPr>
      <t>Closed</t>
    </r>
    <r>
      <rPr>
        <sz val="10"/>
        <rFont val="宋体"/>
        <charset val="134"/>
      </rPr>
      <t xml:space="preserve"> - </t>
    </r>
    <r>
      <rPr>
        <sz val="10"/>
        <rFont val="宋体"/>
        <charset val="134"/>
      </rPr>
      <t>(No additional effect.)</t>
    </r>
    <r>
      <rPr>
        <sz val="10"/>
        <rFont val="宋体"/>
        <charset val="134"/>
      </rPr>
      <t xml:space="preserve">
Open</t>
    </r>
    <r>
      <rPr>
        <sz val="10"/>
        <rFont val="宋体"/>
        <charset val="134"/>
      </rPr>
      <t xml:space="preserve"> - </t>
    </r>
    <r>
      <rPr>
        <sz val="10"/>
        <rFont val="宋体"/>
        <charset val="134"/>
      </rPr>
      <t>(No additional effect.)</t>
    </r>
  </si>
  <si>
    <t>06-yukihi-o-n-2</t>
  </si>
  <si>
    <t>しこみび / ねこだまし</t>
  </si>
  <si>
    <t>匍匐/猫跳</t>
  </si>
  <si>
    <t>Preparation / Fake Out</t>
  </si>
  <si>
    <t>5-6</t>
  </si>
  <si>
    <t xml:space="preserve">【攻撃後】このカードを手札に戻し、傘の開閉を行う。 </t>
  </si>
  <si>
    <t>闭伞：【攻击后】这张卡回到手牌中，进行伞的开合操作。 开伞：无</t>
  </si>
  <si>
    <r>
      <rPr>
        <b/>
        <i/>
        <sz val="10"/>
        <rFont val="Arial"/>
        <charset val="134"/>
      </rPr>
      <t>Closed</t>
    </r>
    <r>
      <rPr>
        <sz val="10"/>
        <rFont val="宋体"/>
        <charset val="134"/>
      </rPr>
      <t xml:space="preserve"> - </t>
    </r>
    <r>
      <rPr>
        <sz val="10"/>
        <rFont val="宋体"/>
        <charset val="134"/>
      </rPr>
      <t>After Attack:</t>
    </r>
    <r>
      <rPr>
        <sz val="10"/>
        <rFont val="宋体"/>
        <charset val="134"/>
      </rPr>
      <t xml:space="preserve"> Put this card into your hand. Open your umbrella.
</t>
    </r>
    <r>
      <rPr>
        <sz val="10"/>
        <rFont val="宋体"/>
        <charset val="134"/>
      </rPr>
      <t>Open</t>
    </r>
    <r>
      <rPr>
        <sz val="10"/>
        <rFont val="宋体"/>
        <charset val="134"/>
      </rPr>
      <t xml:space="preserve"> - </t>
    </r>
    <r>
      <rPr>
        <sz val="10"/>
        <rFont val="宋体"/>
        <charset val="134"/>
      </rPr>
      <t>(No additional effect.)</t>
    </r>
  </si>
  <si>
    <t>06-yukihi-o-n-3</t>
  </si>
  <si>
    <t>ふりはらい / たぐりよせ</t>
  </si>
  <si>
    <t>拒/引</t>
  </si>
  <si>
    <t>Hidden Power / Chain Reel</t>
  </si>
  <si>
    <t>2-5</t>
  </si>
  <si>
    <t xml:space="preserve">【攻撃後】ダスト⇔間合：1 </t>
  </si>
  <si>
    <t>闭伞：【攻击后】距（1）⇔ 虚 
开伞：【攻击后】距（2）→虚</t>
  </si>
  <si>
    <r>
      <t xml:space="preserve">Closed - After Attack: 
</t>
    </r>
    <r>
      <rPr>
        <sz val="10"/>
        <rFont val="宋体"/>
        <charset val="134"/>
      </rPr>
      <t>Distance (1)⇔ Shadow
Open - After Attack:
Distance (2)→ Shadow</t>
    </r>
  </si>
  <si>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</si>
  <si>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</si>
  <si>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</si>
  <si>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</si>
  <si>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</si>
  <si>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</si>
  <si>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</si>
  <si>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</si>
  <si>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</si>
  <si>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</si>
  <si>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</si>
  <si>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</si>
  <si>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</si>
  <si>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r>
      <rPr>
        <i/>
        <sz val="10"/>
        <rFont val="宋体"/>
        <charset val="134"/>
      </rPr>
      <t xml:space="preserve">(Nothing happens if you play this card.)
</t>
    </r>
    <r>
      <rPr>
        <b/>
        <sz val="10"/>
        <rFont val="宋体"/>
        <charset val="134"/>
      </rPr>
      <t>Forced:</t>
    </r>
    <r>
      <rPr>
        <sz val="10"/>
        <rFont val="宋体"/>
        <charset val="134"/>
      </rPr>
      <t xml:space="preserve"> Whenever you open or close your umbrella, you may reveal this card from your hand and:
</t>
    </r>
    <r>
      <rPr>
        <b/>
        <sz val="10"/>
        <rFont val="宋体"/>
        <charset val="134"/>
      </rPr>
      <t>Shadow (1)→ Your Aura</t>
    </r>
  </si>
  <si>
    <t>06-yukihi-o-n-6</t>
  </si>
  <si>
    <t>ひきあし / もぐりこみ</t>
  </si>
  <si>
    <t>闪回/潜进</t>
  </si>
  <si>
    <t>Pull Back / Advance</t>
  </si>
  <si>
    <t xml:space="preserve">ダスト→間合：1 </t>
  </si>
  <si>
    <t>闭伞：虚（1）→距 
开伞：距（1）→虚</t>
  </si>
  <si>
    <r>
      <rPr>
        <b/>
        <i/>
        <sz val="10"/>
        <rFont val="Arial"/>
        <charset val="134"/>
      </rPr>
      <t>Closed</t>
    </r>
    <r>
      <rPr>
        <sz val="10"/>
        <rFont val="宋体"/>
        <charset val="134"/>
      </rPr>
      <t xml:space="preserve"> -
</t>
    </r>
    <r>
      <rPr>
        <sz val="10"/>
        <rFont val="宋体"/>
        <charset val="134"/>
      </rPr>
      <t>Shadow (1)→ Distance</t>
    </r>
    <r>
      <rPr>
        <sz val="10"/>
        <rFont val="宋体"/>
        <charset val="134"/>
      </rPr>
      <t xml:space="preserve">
Open</t>
    </r>
    <r>
      <rPr>
        <sz val="10"/>
        <rFont val="宋体"/>
        <charset val="134"/>
      </rPr>
      <t xml:space="preserve"> -
</t>
    </r>
    <r>
      <rPr>
        <sz val="10"/>
        <rFont val="宋体"/>
        <charset val="134"/>
      </rPr>
      <t>Distance (1)→ Shadow</t>
    </r>
  </si>
  <si>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</si>
  <si>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</si>
  <si>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</si>
  <si>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</si>
  <si>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</si>
  <si>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</si>
  <si>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</si>
  <si>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r>
      <rPr>
        <b/>
        <sz val="10"/>
        <rFont val="宋体"/>
        <charset val="134"/>
      </rPr>
      <t>Initialize:
Distance (1)→ Shadow</t>
    </r>
    <r>
      <rPr>
        <sz val="10"/>
        <rFont val="宋体"/>
        <charset val="134"/>
      </rPr>
      <t xml:space="preserve">
</t>
    </r>
    <r>
      <rPr>
        <b/>
        <sz val="10"/>
        <rFont val="宋体"/>
        <charset val="134"/>
      </rPr>
      <t>Disenchant:
Shadow (1)→ Distance
Forced:</t>
    </r>
    <r>
      <rPr>
        <sz val="10"/>
        <rFont val="宋体"/>
        <charset val="134"/>
      </rPr>
      <t xml:space="preserve"> If your umbrella is open, the arrows on this card are reversed.</t>
    </r>
  </si>
  <si>
    <t>06-yukihi-o-s-1</t>
  </si>
  <si>
    <t>はらりゆき</t>
  </si>
  <si>
    <t>纷扬如雪</t>
  </si>
  <si>
    <t>Gentle Snow</t>
  </si>
  <si>
    <t>0-1</t>
  </si>
  <si>
    <t>0/0</t>
  </si>
  <si>
    <t>闭伞：无
开伞：无 
【即再起】进行伞的开合操作</t>
  </si>
  <si>
    <r>
      <rPr>
        <b/>
        <i/>
        <sz val="10"/>
        <rFont val="Arial"/>
        <charset val="134"/>
      </rPr>
      <t>Closed</t>
    </r>
    <r>
      <rPr>
        <sz val="10"/>
        <rFont val="宋体"/>
        <charset val="134"/>
      </rPr>
      <t xml:space="preserve"> - </t>
    </r>
    <r>
      <rPr>
        <sz val="10"/>
        <rFont val="宋体"/>
        <charset val="134"/>
      </rPr>
      <t>(No additional effect.)</t>
    </r>
    <r>
      <rPr>
        <sz val="10"/>
        <rFont val="宋体"/>
        <charset val="134"/>
      </rPr>
      <t xml:space="preserve">
Open</t>
    </r>
    <r>
      <rPr>
        <sz val="10"/>
        <rFont val="宋体"/>
        <charset val="134"/>
      </rPr>
      <t xml:space="preserve"> - </t>
    </r>
    <r>
      <rPr>
        <sz val="10"/>
        <rFont val="宋体"/>
        <charset val="134"/>
      </rPr>
      <t xml:space="preserve">(No additional effect.)
</t>
    </r>
    <r>
      <rPr>
        <sz val="10"/>
        <rFont val="宋体"/>
        <charset val="134"/>
      </rPr>
      <t xml:space="preserve">Immediate Resurgence: </t>
    </r>
    <r>
      <rPr>
        <sz val="10"/>
        <rFont val="宋体"/>
        <charset val="134"/>
      </rPr>
      <t>You open or close your umbrella.</t>
    </r>
  </si>
  <si>
    <t xml:space="preserve">----
【即再起】あなたが傘の開閉を行う。 </t>
  </si>
  <si>
    <t>06-yukihi-o-s-2</t>
  </si>
  <si>
    <t>ゆらりび</t>
  </si>
  <si>
    <t>明灭如灯</t>
  </si>
  <si>
    <t>Swaying Flame</t>
  </si>
  <si>
    <t>4/5</t>
  </si>
  <si>
    <t>闭伞：无
开伞：无</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</si>
  <si>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</si>
  <si>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</si>
  <si>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</si>
  <si>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</si>
  <si>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</si>
  <si>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</si>
  <si>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34"/>
      </rPr>
      <t>Ongoing:</t>
    </r>
    <r>
      <rPr>
        <sz val="10"/>
        <rFont val="宋体"/>
        <charset val="134"/>
      </rPr>
      <t xml:space="preserve"> The Range of your attacks from Yukihi's cards are their </t>
    </r>
    <r>
      <rPr>
        <b/>
        <i/>
        <sz val="10"/>
        <rFont val="宋体"/>
        <charset val="134"/>
      </rPr>
      <t>Open</t>
    </r>
    <r>
      <rPr>
        <sz val="10"/>
        <rFont val="宋体"/>
        <charset val="134"/>
      </rPr>
      <t xml:space="preserve"> and </t>
    </r>
    <r>
      <rPr>
        <b/>
        <i/>
        <sz val="10"/>
        <rFont val="宋体"/>
        <charset val="134"/>
      </rPr>
      <t>Closed</t>
    </r>
    <r>
      <rPr>
        <sz val="10"/>
        <rFont val="宋体"/>
        <charset val="134"/>
      </rPr>
      <t xml:space="preserve"> Ranges combined.</t>
    </r>
  </si>
  <si>
    <t>06-yukihi-o-s-4</t>
  </si>
  <si>
    <t>くるりみ</t>
  </si>
  <si>
    <t>复返其身</t>
  </si>
  <si>
    <t>Abrupt Transformation</t>
  </si>
  <si>
    <t>傘の開閉を行う。 
ダスト→自オーラ：1</t>
  </si>
  <si>
    <t>进行伞的开合操作。
虚（1）→自装</t>
  </si>
  <si>
    <r>
      <rPr>
        <sz val="10"/>
        <rFont val="Arial"/>
        <charset val="134"/>
      </rPr>
      <t xml:space="preserve">Open or close your umbrella.
</t>
    </r>
    <r>
      <rPr>
        <b/>
        <sz val="10"/>
        <rFont val="宋体"/>
        <charset val="134"/>
      </rPr>
      <t>Shadow (1)→ Your Aura</t>
    </r>
  </si>
  <si>
    <t>07-shinra-o-n-1</t>
  </si>
  <si>
    <t>shinra</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</si>
  <si>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</si>
  <si>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</si>
  <si>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</si>
  <si>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</si>
  <si>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</si>
  <si>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</si>
  <si>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</si>
  <si>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r>
      <t>Forced:</t>
    </r>
    <r>
      <rPr>
        <sz val="10"/>
        <rFont val="宋体"/>
        <charset val="134"/>
      </rPr>
      <t xml:space="preserve"> If your opponent's deck has 2 or more cards, this attack puts the top 2 cards of your opponent's deck into their discard pile instead of dealing damage.</t>
    </r>
  </si>
  <si>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</si>
  <si>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</si>
  <si>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</si>
  <si>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</si>
  <si>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</si>
  <si>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</si>
  <si>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</si>
  <si>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</si>
  <si>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t>After Attack:</t>
    </r>
    <r>
      <rPr>
        <sz val="10"/>
        <rFont val="宋体"/>
        <charset val="134"/>
      </rPr>
      <t xml:space="preserve"> Cancel the damage of the non-Special attack you played this card as a Reaction to if that attack has 3 or more Damage to Aura.
</t>
    </r>
    <r>
      <rPr>
        <b/>
        <sz val="10"/>
        <rFont val="宋体"/>
        <charset val="134"/>
      </rPr>
      <t>After Attack:</t>
    </r>
    <r>
      <rPr>
        <sz val="10"/>
        <rFont val="宋体"/>
        <charset val="134"/>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</si>
  <si>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</si>
  <si>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</si>
  <si>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</si>
  <si>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</si>
  <si>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</si>
  <si>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</si>
  <si>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</si>
  <si>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t>After Attack:</t>
    </r>
    <r>
      <rPr>
        <sz val="10"/>
        <rFont val="宋体"/>
        <charset val="134"/>
      </rPr>
      <t xml:space="preserve"> Enact your current </t>
    </r>
    <r>
      <rPr>
        <i/>
        <sz val="10"/>
        <rFont val="宋体"/>
        <charset val="134"/>
      </rPr>
      <t>Plan</t>
    </r>
    <r>
      <rPr>
        <sz val="10"/>
        <rFont val="宋体"/>
        <charset val="134"/>
      </rPr>
      <t xml:space="preserve">, then prepare your next one.
</t>
    </r>
    <r>
      <rPr>
        <i/>
        <sz val="10"/>
        <rFont val="宋体"/>
        <charset val="134"/>
      </rPr>
      <t>Divine</t>
    </r>
    <r>
      <rPr>
        <sz val="10"/>
        <rFont val="宋体"/>
        <charset val="134"/>
      </rPr>
      <t xml:space="preserve"> - Put the top 3 cards of your opponent's deck into their discard pile.
</t>
    </r>
    <r>
      <rPr>
        <i/>
        <sz val="10"/>
        <rFont val="宋体"/>
        <charset val="134"/>
      </rPr>
      <t>Devious</t>
    </r>
    <r>
      <rPr>
        <sz val="10"/>
        <rFont val="宋体"/>
        <charset val="134"/>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</si>
  <si>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</si>
  <si>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</si>
  <si>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</si>
  <si>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</si>
  <si>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</si>
  <si>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</si>
  <si>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</si>
  <si>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</si>
  <si>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</si>
  <si>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</si>
  <si>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</si>
  <si>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</si>
  <si>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</si>
  <si>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</si>
  <si>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34"/>
      </rPr>
      <t xml:space="preserve">Enact your current </t>
    </r>
    <r>
      <rPr>
        <i/>
        <sz val="10"/>
        <rFont val="宋体"/>
        <charset val="134"/>
      </rPr>
      <t>Plan</t>
    </r>
    <r>
      <rPr>
        <sz val="10"/>
        <rFont val="宋体"/>
        <charset val="134"/>
      </rPr>
      <t xml:space="preserve">, then prepare your next one.
</t>
    </r>
    <r>
      <rPr>
        <i/>
        <sz val="10"/>
        <rFont val="宋体"/>
        <charset val="134"/>
      </rPr>
      <t>Divine</t>
    </r>
    <r>
      <rPr>
        <sz val="10"/>
        <rFont val="宋体"/>
        <charset val="134"/>
      </rPr>
      <t xml:space="preserve"> -
</t>
    </r>
    <r>
      <rPr>
        <sz val="10"/>
        <rFont val="宋体"/>
        <charset val="134"/>
      </rPr>
      <t>Shadow (1)→ Distance</t>
    </r>
    <r>
      <rPr>
        <sz val="10"/>
        <rFont val="宋体"/>
        <charset val="134"/>
      </rPr>
      <t xml:space="preserve">
</t>
    </r>
    <r>
      <rPr>
        <i/>
        <sz val="10"/>
        <rFont val="宋体"/>
        <charset val="134"/>
      </rPr>
      <t>Devious</t>
    </r>
    <r>
      <rPr>
        <sz val="10"/>
        <rFont val="宋体"/>
        <charset val="134"/>
      </rPr>
      <t xml:space="preserve"> -
</t>
    </r>
    <r>
      <rPr>
        <sz val="10"/>
        <rFont val="宋体"/>
        <charset val="134"/>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</si>
  <si>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</si>
  <si>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</si>
  <si>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</si>
  <si>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</si>
  <si>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</si>
  <si>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</si>
  <si>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</si>
  <si>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t>Disenchant:</t>
    </r>
    <r>
      <rPr>
        <sz val="10"/>
        <rFont val="宋体"/>
        <charset val="134"/>
      </rPr>
      <t xml:space="preserve"> Enact your current </t>
    </r>
    <r>
      <rPr>
        <b/>
        <i/>
        <sz val="10"/>
        <rFont val="宋体"/>
        <charset val="134"/>
      </rPr>
      <t>Plan</t>
    </r>
    <r>
      <rPr>
        <sz val="10"/>
        <rFont val="宋体"/>
        <charset val="134"/>
      </rPr>
      <t xml:space="preserve">, then prepare your next one.
</t>
    </r>
    <r>
      <rPr>
        <b/>
        <i/>
        <sz val="10"/>
        <rFont val="宋体"/>
        <charset val="134"/>
      </rPr>
      <t>Divine</t>
    </r>
    <r>
      <rPr>
        <sz val="10"/>
        <rFont val="宋体"/>
        <charset val="134"/>
      </rPr>
      <t xml:space="preserve"> - Gain 1 Vigor. Put this card on the top of your deck.
</t>
    </r>
    <r>
      <rPr>
        <b/>
        <i/>
        <sz val="10"/>
        <rFont val="宋体"/>
        <charset val="134"/>
      </rPr>
      <t>Devious</t>
    </r>
    <r>
      <rPr>
        <sz val="10"/>
        <rFont val="宋体"/>
        <charset val="134"/>
      </rPr>
      <t xml:space="preserve"> - Your opponent's Vigor becomes 0. If they have 2 or more cards in hand, they must put cards from their hand into their played pile until they have 1 card in hand.</t>
    </r>
  </si>
  <si>
    <t>07-shinra-o-n-7</t>
  </si>
  <si>
    <t>論破</t>
  </si>
  <si>
    <t>ろんぱ</t>
  </si>
  <si>
    <t>论破</t>
  </si>
  <si>
    <t>Confuse</t>
  </si>
  <si>
    <t>○</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</si>
  <si>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</si>
  <si>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</si>
  <si>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34"/>
      </rPr>
      <t>Initialize:</t>
    </r>
    <r>
      <rPr>
        <sz val="10"/>
        <rFont val="宋体"/>
        <charset val="134"/>
      </rPr>
      <t xml:space="preserve"> Choose a card in your opponent's played pile. Seal it.
</t>
    </r>
    <r>
      <rPr>
        <b/>
        <sz val="10"/>
        <rFont val="宋体"/>
        <charset val="134"/>
      </rPr>
      <t>Disenchant:</t>
    </r>
    <r>
      <rPr>
        <sz val="10"/>
        <rFont val="宋体"/>
        <charset val="134"/>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</si>
  <si>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</si>
  <si>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</si>
  <si>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</si>
  <si>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</si>
  <si>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</si>
  <si>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</si>
  <si>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</si>
  <si>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</si>
  <si>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</si>
  <si>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</si>
  <si>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</si>
  <si>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</si>
  <si>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</si>
  <si>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</si>
  <si>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</si>
  <si>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t xml:space="preserve">Enact your current </t>
    </r>
    <r>
      <rPr>
        <b/>
        <i/>
        <sz val="10"/>
        <rFont val="宋体"/>
        <charset val="134"/>
      </rPr>
      <t>Plan</t>
    </r>
    <r>
      <rPr>
        <sz val="10"/>
        <rFont val="宋体"/>
        <charset val="134"/>
      </rPr>
      <t xml:space="preserve">, then prepare your next one.
</t>
    </r>
    <r>
      <rPr>
        <b/>
        <i/>
        <sz val="10"/>
        <rFont val="宋体"/>
        <charset val="134"/>
      </rPr>
      <t>Divine</t>
    </r>
    <r>
      <rPr>
        <sz val="10"/>
        <rFont val="宋体"/>
        <charset val="134"/>
      </rPr>
      <t xml:space="preserve"> - Choose an Enhancement in your played pile, or one of your Devoted Special Enhancements. Play that card without paying its cost. If that card is Throughout, end the current phase.
</t>
    </r>
    <r>
      <rPr>
        <b/>
        <i/>
        <sz val="10"/>
        <rFont val="宋体"/>
        <charset val="134"/>
      </rPr>
      <t>Devious</t>
    </r>
    <r>
      <rPr>
        <sz val="10"/>
        <rFont val="宋体"/>
        <charset val="134"/>
      </rPr>
      <t xml:space="preserve"> - Choose one of your opponent's non-Special Enhancements. Move all Sakura tokens on it to </t>
    </r>
    <r>
      <rPr>
        <b/>
        <sz val="10"/>
        <rFont val="宋体"/>
        <charset val="134"/>
      </rPr>
      <t>Shadow</t>
    </r>
    <r>
      <rPr>
        <sz val="10"/>
        <rFont val="宋体"/>
        <charset val="134"/>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</si>
  <si>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</si>
  <si>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</si>
  <si>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</si>
  <si>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</si>
  <si>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</si>
  <si>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</si>
  <si>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</si>
  <si>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34"/>
      </rPr>
      <t>Ongoing:</t>
    </r>
    <r>
      <rPr>
        <sz val="10"/>
        <rFont val="宋体"/>
        <charset val="134"/>
      </rPr>
      <t xml:space="preserve"> Your attacks that deal damage to </t>
    </r>
    <r>
      <rPr>
        <b/>
        <sz val="10"/>
        <rFont val="宋体"/>
        <charset val="134"/>
      </rPr>
      <t>Aura</t>
    </r>
    <r>
      <rPr>
        <sz val="10"/>
        <rFont val="宋体"/>
        <charset val="134"/>
      </rPr>
      <t>(</t>
    </r>
    <r>
      <rPr>
        <b/>
        <sz val="10"/>
        <rFont val="宋体"/>
        <charset val="134"/>
      </rPr>
      <t>Life</t>
    </r>
    <r>
      <rPr>
        <sz val="10"/>
        <rFont val="宋体"/>
        <charset val="134"/>
      </rPr>
      <t xml:space="preserve">) deal damage to </t>
    </r>
    <r>
      <rPr>
        <b/>
        <sz val="10"/>
        <rFont val="宋体"/>
        <charset val="134"/>
      </rPr>
      <t>Life</t>
    </r>
    <r>
      <rPr>
        <sz val="10"/>
        <rFont val="宋体"/>
        <charset val="134"/>
      </rPr>
      <t>(</t>
    </r>
    <r>
      <rPr>
        <b/>
        <sz val="10"/>
        <rFont val="宋体"/>
        <charset val="134"/>
      </rPr>
      <t>Aura</t>
    </r>
    <r>
      <rPr>
        <sz val="10"/>
        <rFont val="宋体"/>
        <charset val="134"/>
      </rPr>
      <t xml:space="preserve">) instead.
</t>
    </r>
    <r>
      <rPr>
        <i/>
        <sz val="10"/>
        <rFont val="宋体"/>
        <charset val="134"/>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</si>
  <si>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</si>
  <si>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</si>
  <si>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</si>
  <si>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</si>
  <si>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</si>
  <si>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</si>
  <si>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</si>
  <si>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t>Initialize:
Shadow (2)→ Your Life
Ongoing:</t>
    </r>
    <r>
      <rPr>
        <sz val="10"/>
        <rFont val="宋体"/>
        <charset val="134"/>
      </rPr>
      <t xml:space="preserve"> Your other Enhancements gain "Disenchant: Deal 1 damage to your opponent's Life".
Disenchant: You lose the game.</t>
    </r>
  </si>
  <si>
    <t>08-hagane-o-n-1</t>
  </si>
  <si>
    <t>hagane</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</si>
  <si>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</si>
  <si>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</si>
  <si>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</si>
  <si>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</si>
  <si>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</si>
  <si>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</si>
  <si>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</si>
  <si>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t xml:space="preserve">远心 
</t>
    </r>
    <r>
      <rPr>
        <sz val="11"/>
        <rFont val="宋体"/>
        <charset val="134"/>
      </rPr>
      <t>【攻击后】如果现在的回合是你的回合的话，将你和对手的手牌全部盖伏，你的集中力变为</t>
    </r>
    <r>
      <rPr>
        <sz val="11"/>
        <rFont val="宋体"/>
        <charset val="134"/>
        <scheme val="minor"/>
      </rPr>
      <t>0，结束当前阶段。</t>
    </r>
  </si>
  <si>
    <r>
      <t>Centrifuge</t>
    </r>
    <r>
      <rPr>
        <b/>
        <sz val="10"/>
        <rFont val="宋体"/>
        <charset val="134"/>
      </rPr>
      <t xml:space="preserve">
After Attack:</t>
    </r>
    <r>
      <rPr>
        <sz val="10"/>
        <rFont val="宋体"/>
        <charset val="134"/>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</si>
  <si>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</si>
  <si>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</si>
  <si>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</si>
  <si>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</si>
  <si>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</si>
  <si>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</si>
  <si>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</si>
  <si>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34"/>
      </rPr>
      <t>After Attack:</t>
    </r>
    <r>
      <rPr>
        <sz val="10"/>
        <rFont val="宋体"/>
        <charset val="134"/>
      </rPr>
      <t xml:space="preserve"> If the difference between the current </t>
    </r>
    <r>
      <rPr>
        <b/>
        <sz val="10"/>
        <rFont val="宋体"/>
        <charset val="134"/>
      </rPr>
      <t>Distance</t>
    </r>
    <r>
      <rPr>
        <sz val="10"/>
        <rFont val="宋体"/>
        <charset val="134"/>
      </rPr>
      <t xml:space="preserve"> and the </t>
    </r>
    <r>
      <rPr>
        <b/>
        <sz val="10"/>
        <rFont val="宋体"/>
        <charset val="134"/>
      </rPr>
      <t>Distance</t>
    </r>
    <r>
      <rPr>
        <sz val="10"/>
        <rFont val="宋体"/>
        <charset val="134"/>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</si>
  <si>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</si>
  <si>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</si>
  <si>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</si>
  <si>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</si>
  <si>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</si>
  <si>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</si>
  <si>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</si>
  <si>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</si>
  <si>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t>No Reactions
After Attack:</t>
    </r>
    <r>
      <rPr>
        <sz val="10"/>
        <rFont val="宋体"/>
        <charset val="134"/>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</si>
  <si>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</si>
  <si>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</si>
  <si>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</si>
  <si>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</si>
  <si>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</si>
  <si>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</si>
  <si>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</si>
  <si>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t xml:space="preserve">If the current </t>
    </r>
    <r>
      <rPr>
        <b/>
        <sz val="10"/>
        <rFont val="宋体"/>
        <charset val="134"/>
      </rPr>
      <t>Distance</t>
    </r>
    <r>
      <rPr>
        <sz val="10"/>
        <rFont val="宋体"/>
        <charset val="134"/>
      </rPr>
      <t xml:space="preserve"> is 4 or less:
</t>
    </r>
    <r>
      <rPr>
        <b/>
        <sz val="10"/>
        <rFont val="宋体"/>
        <charset val="134"/>
      </rPr>
      <t>Opponent's Flare (1)→ Distance</t>
    </r>
  </si>
  <si>
    <t>08-hagane-o-n-5</t>
  </si>
  <si>
    <t>円舞錬</t>
  </si>
  <si>
    <t>えんぶれん</t>
  </si>
  <si>
    <t>圆舞链</t>
  </si>
  <si>
    <t>Waltz of Steel</t>
  </si>
  <si>
    <t>遠心 
相手のフレアが3以上ならば、相フレア→自オーラ：2</t>
  </si>
  <si>
    <r>
      <rPr>
        <sz val="11"/>
        <color rgb="FFFF0000"/>
        <rFont val="宋体"/>
        <charset val="134"/>
        <scheme val="minor"/>
      </rPr>
      <t xml:space="preserve">远心 </t>
    </r>
    <r>
      <rPr>
        <sz val="11"/>
        <color theme="1"/>
        <rFont val="宋体"/>
        <charset val="134"/>
      </rPr>
      <t>如果敌人的气大于等于3，那么敌气（2）→自装</t>
    </r>
  </si>
  <si>
    <r>
      <t>Centrifuge</t>
    </r>
    <r>
      <rPr>
        <b/>
        <sz val="10"/>
        <rFont val="宋体"/>
        <charset val="134"/>
      </rPr>
      <t xml:space="preserve">
</t>
    </r>
    <r>
      <rPr>
        <sz val="10"/>
        <rFont val="宋体"/>
        <charset val="134"/>
      </rPr>
      <t xml:space="preserve">If your opponent has 3 or more Sakura tokens on </t>
    </r>
    <r>
      <rPr>
        <b/>
        <sz val="10"/>
        <rFont val="宋体"/>
        <charset val="134"/>
      </rPr>
      <t>their Flare</t>
    </r>
    <r>
      <rPr>
        <sz val="10"/>
        <rFont val="宋体"/>
        <charset val="134"/>
      </rPr>
      <t xml:space="preserve">:
</t>
    </r>
    <r>
      <rPr>
        <b/>
        <sz val="10"/>
        <rFont val="宋体"/>
        <charset val="134"/>
      </rPr>
      <t>Opponent's Flare (2)→ Your Aura</t>
    </r>
  </si>
  <si>
    <t>08-hagane-o-n-6</t>
  </si>
  <si>
    <t>鐘鳴らし</t>
  </si>
  <si>
    <t>かねならし</t>
  </si>
  <si>
    <t>钟鸣</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</si>
  <si>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</si>
  <si>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</si>
  <si>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宋体"/>
        <charset val="134"/>
        <scheme val="minor"/>
      </rPr>
      <t>远心</t>
    </r>
    <r>
      <rPr>
        <sz val="11"/>
        <color theme="1"/>
        <rFont val="宋体"/>
        <charset val="134"/>
      </rPr>
      <t xml:space="preserve"> 选择一下一项执行：
1.本回合中，你的下一次攻击获得不可被对应
2.本回合中，你的下一次攻击如果你对敌装造成大于等于3点的伤害，则+0/+1，否则+2/+0</t>
    </r>
  </si>
  <si>
    <r>
      <t>Centrifuge</t>
    </r>
    <r>
      <rPr>
        <sz val="10"/>
        <rFont val="宋体"/>
        <charset val="134"/>
      </rPr>
      <t xml:space="preserve">
Choose one:
</t>
    </r>
    <r>
      <rPr>
        <sz val="10"/>
        <rFont val="MS Gothic"/>
        <charset val="134"/>
      </rPr>
      <t>・</t>
    </r>
    <r>
      <rPr>
        <sz val="10"/>
        <rFont val="宋体"/>
        <charset val="134"/>
      </rPr>
      <t xml:space="preserve">Your next attack this turn gains </t>
    </r>
    <r>
      <rPr>
        <b/>
        <sz val="10"/>
        <rFont val="宋体"/>
        <charset val="134"/>
      </rPr>
      <t>No Reactions</t>
    </r>
    <r>
      <rPr>
        <sz val="10"/>
        <rFont val="宋体"/>
        <charset val="134"/>
      </rPr>
      <t xml:space="preserve">.
</t>
    </r>
    <r>
      <rPr>
        <sz val="10"/>
        <rFont val="MS Gothic"/>
        <charset val="134"/>
      </rPr>
      <t>・</t>
    </r>
    <r>
      <rPr>
        <sz val="10"/>
        <rFont val="宋体"/>
        <charset val="134"/>
      </rPr>
      <t xml:space="preserve">Your next attack this turn gains +0/+1 if it has 3 or more Damage to </t>
    </r>
    <r>
      <rPr>
        <b/>
        <sz val="10"/>
        <rFont val="宋体"/>
        <charset val="134"/>
      </rPr>
      <t>Aura</t>
    </r>
    <r>
      <rPr>
        <sz val="10"/>
        <rFont val="宋体"/>
        <charset val="134"/>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</si>
  <si>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</si>
  <si>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</si>
  <si>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</si>
  <si>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</si>
  <si>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</si>
  <si>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</si>
  <si>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</si>
  <si>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t>Initialize:
Distance (1)→ Shadow
Ongoing:</t>
    </r>
    <r>
      <rPr>
        <sz val="10"/>
        <rFont val="宋体"/>
        <charset val="134"/>
      </rPr>
      <t xml:space="preserve"> Decrease the size of the Mastery Zone by 1.</t>
    </r>
  </si>
  <si>
    <t>08-hagane-o-s-1</t>
  </si>
  <si>
    <t>大天空クラッシュ</t>
  </si>
  <si>
    <t>だいてんくうクラッシュ</t>
  </si>
  <si>
    <t>大天空Crush</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</si>
  <si>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</si>
  <si>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</si>
  <si>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</si>
  <si>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</si>
  <si>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t>Overwhelm
Forced:</t>
    </r>
    <r>
      <rPr>
        <sz val="10"/>
        <rFont val="宋体"/>
        <charset val="134"/>
      </rPr>
      <t xml:space="preserve"> X is the difference between the current </t>
    </r>
    <r>
      <rPr>
        <b/>
        <sz val="10"/>
        <rFont val="宋体"/>
        <charset val="134"/>
      </rPr>
      <t>Distance</t>
    </r>
    <r>
      <rPr>
        <sz val="10"/>
        <rFont val="宋体"/>
        <charset val="134"/>
      </rPr>
      <t xml:space="preserve"> and the </t>
    </r>
    <r>
      <rPr>
        <b/>
        <sz val="10"/>
        <rFont val="宋体"/>
        <charset val="134"/>
      </rPr>
      <t>Distance</t>
    </r>
    <r>
      <rPr>
        <sz val="10"/>
        <rFont val="宋体"/>
        <charset val="134"/>
      </rPr>
      <t xml:space="preserve"> at the beginning of this turn. Y is half of X, rounded up.</t>
    </r>
  </si>
  <si>
    <t>08-hagane-o-s-2</t>
  </si>
  <si>
    <t>大破鐘メガロベル</t>
  </si>
  <si>
    <t>だいはがねメガロベル</t>
  </si>
  <si>
    <t>大破钟Megabell</t>
  </si>
  <si>
    <t>Grand Bourdon Peal</t>
  </si>
  <si>
    <t>あなたの他の切札が全て使用済ならば、ダスト→自ライフ：2</t>
  </si>
  <si>
    <t>如果你的其他王牌全部使用完，那么虚（2）→自命</t>
  </si>
  <si>
    <r>
      <rPr>
        <sz val="10"/>
        <rFont val="Arial"/>
        <charset val="134"/>
      </rPr>
      <t xml:space="preserve">If all your other Special cards are Devoted:
</t>
    </r>
    <r>
      <rPr>
        <b/>
        <sz val="10"/>
        <rFont val="宋体"/>
        <charset val="134"/>
      </rPr>
      <t>Shadow (2)→ Your Life</t>
    </r>
  </si>
  <si>
    <t>08-hagane-o-s-3</t>
  </si>
  <si>
    <t>大重力アトラクト</t>
  </si>
  <si>
    <t>だいじゅうりょくアトラクト</t>
  </si>
  <si>
    <t>大重力Atoract</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</si>
  <si>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</si>
  <si>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</si>
  <si>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</si>
  <si>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34"/>
      </rPr>
      <t>Distance (3)→ Your Flare
Resurgence:</t>
    </r>
    <r>
      <rPr>
        <sz val="10"/>
        <rFont val="宋体"/>
        <charset val="134"/>
      </rPr>
      <t xml:space="preserve"> You played a card with </t>
    </r>
    <r>
      <rPr>
        <b/>
        <i/>
        <sz val="10"/>
        <rFont val="宋体"/>
        <charset val="134"/>
      </rPr>
      <t>Centrifuge</t>
    </r>
    <r>
      <rPr>
        <sz val="10"/>
        <rFont val="宋体"/>
        <charset val="134"/>
      </rPr>
      <t xml:space="preserve"> this turn.</t>
    </r>
  </si>
  <si>
    <t>08-hagane-o-s-4</t>
  </si>
  <si>
    <t>大山脈リスペクト</t>
  </si>
  <si>
    <t>だいさんみゃくリスペクト</t>
  </si>
  <si>
    <t>大山脉Respect</t>
  </si>
  <si>
    <t>Grand Sierra Respect</t>
  </si>
  <si>
    <t>遠心 
あなたの捨て札にある異なる《全力》でないカードを2枚まで選び、任意の順番で使用する。</t>
  </si>
  <si>
    <r>
      <t xml:space="preserve">远心 </t>
    </r>
    <r>
      <rPr>
        <sz val="11"/>
        <color theme="1"/>
        <rFont val="宋体"/>
        <charset val="134"/>
        <scheme val="minor"/>
      </rPr>
      <t xml:space="preserve">
选择你弃牌堆里至多两张不含有《全力》关键字的卡牌、以任意的顺序使用它们。</t>
    </r>
  </si>
  <si>
    <r>
      <t>Centrifuge</t>
    </r>
    <r>
      <rPr>
        <sz val="10"/>
        <rFont val="宋体"/>
        <charset val="134"/>
      </rPr>
      <t xml:space="preserve">
Choose up to two non-Throughout cards in your played pile. Play the chosen cards in any order.</t>
    </r>
  </si>
  <si>
    <t>09-chikage-o-n-1</t>
  </si>
  <si>
    <t>chikage</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</si>
  <si>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</si>
  <si>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</si>
  <si>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</si>
  <si>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</si>
  <si>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</si>
  <si>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</si>
  <si>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</si>
  <si>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</si>
  <si>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</si>
  <si>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</si>
  <si>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</si>
  <si>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34"/>
      </rPr>
      <t>After Attack:</t>
    </r>
    <r>
      <rPr>
        <sz val="10"/>
        <rFont val="宋体"/>
        <charset val="134"/>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</si>
  <si>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</si>
  <si>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</si>
  <si>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</si>
  <si>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</si>
  <si>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</si>
  <si>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</si>
  <si>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</si>
  <si>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charset val="134"/>
      </rPr>
      <t>After Attack:
Your Aura (2)→ Distance
After Attack:</t>
    </r>
    <r>
      <rPr>
        <sz val="10"/>
        <rFont val="宋体"/>
        <charset val="134"/>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</si>
  <si>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</si>
  <si>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</si>
  <si>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</si>
  <si>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</si>
  <si>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</si>
  <si>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</si>
  <si>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</si>
  <si>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</si>
  <si>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34"/>
      </rPr>
      <t>After Attack:</t>
    </r>
    <r>
      <rPr>
        <sz val="10"/>
        <rFont val="宋体"/>
        <charset val="134"/>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</si>
  <si>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</si>
  <si>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</si>
  <si>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</si>
  <si>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</si>
  <si>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</si>
  <si>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</si>
  <si>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</si>
  <si>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</si>
  <si>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</si>
  <si>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</si>
  <si>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</si>
  <si>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</si>
  <si>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</si>
  <si>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</si>
  <si>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</si>
  <si>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34"/>
      </rPr>
      <t>Unguarded
Ongoing:</t>
    </r>
    <r>
      <rPr>
        <sz val="10"/>
        <rFont val="宋体"/>
        <charset val="134"/>
      </rPr>
      <t xml:space="preserve"> Decrease the current </t>
    </r>
    <r>
      <rPr>
        <b/>
        <sz val="10"/>
        <rFont val="宋体"/>
        <charset val="134"/>
      </rPr>
      <t>Distance</t>
    </r>
    <r>
      <rPr>
        <sz val="10"/>
        <rFont val="宋体"/>
        <charset val="134"/>
      </rPr>
      <t xml:space="preserve"> by 2 </t>
    </r>
    <r>
      <rPr>
        <i/>
        <sz val="10"/>
        <rFont val="宋体"/>
        <charset val="134"/>
      </rPr>
      <t>(to a minimum of 0)</t>
    </r>
    <r>
      <rPr>
        <sz val="10"/>
        <rFont val="宋体"/>
        <charset val="134"/>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</si>
  <si>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</si>
  <si>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</si>
  <si>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</si>
  <si>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</si>
  <si>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</si>
  <si>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</si>
  <si>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</si>
  <si>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34"/>
      </rPr>
      <t>Ongoing:</t>
    </r>
    <r>
      <rPr>
        <sz val="10"/>
        <rFont val="宋体"/>
        <charset val="134"/>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</si>
  <si>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</si>
  <si>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</si>
  <si>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</si>
  <si>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</si>
  <si>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</si>
  <si>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</si>
  <si>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</si>
  <si>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</si>
  <si>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</si>
  <si>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</si>
  <si>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</si>
  <si>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</si>
  <si>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</si>
  <si>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</si>
  <si>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</si>
  <si>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34"/>
      </rPr>
      <t>Ongoing:</t>
    </r>
    <r>
      <rPr>
        <sz val="10"/>
        <rFont val="宋体"/>
        <charset val="134"/>
      </rPr>
      <t xml:space="preserve"> Your opponent's attacks that have "-" Damage to </t>
    </r>
    <r>
      <rPr>
        <b/>
        <sz val="10"/>
        <rFont val="宋体"/>
        <charset val="134"/>
      </rPr>
      <t>Aura</t>
    </r>
    <r>
      <rPr>
        <sz val="10"/>
        <rFont val="宋体"/>
        <charset val="134"/>
      </rPr>
      <t xml:space="preserve"> or </t>
    </r>
    <r>
      <rPr>
        <b/>
        <sz val="10"/>
        <rFont val="宋体"/>
        <charset val="134"/>
      </rPr>
      <t>Life</t>
    </r>
    <r>
      <rPr>
        <sz val="10"/>
        <rFont val="宋体"/>
        <charset val="134"/>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</si>
  <si>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</si>
  <si>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</si>
  <si>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</si>
  <si>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</si>
  <si>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</si>
  <si>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</si>
  <si>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</si>
  <si>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</si>
  <si>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34"/>
      </rPr>
      <t>Resurgence:</t>
    </r>
    <r>
      <rPr>
        <sz val="10"/>
        <rFont val="宋体"/>
        <charset val="134"/>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</si>
  <si>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</si>
  <si>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</si>
  <si>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</si>
  <si>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</si>
  <si>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</si>
  <si>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</si>
  <si>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</si>
  <si>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34"/>
      </rPr>
      <t>Ongoing:</t>
    </r>
    <r>
      <rPr>
        <sz val="10"/>
        <rFont val="宋体"/>
        <charset val="134"/>
      </rPr>
      <t xml:space="preserve"> If you take 1 or more damage to </t>
    </r>
    <r>
      <rPr>
        <b/>
        <sz val="10"/>
        <rFont val="宋体"/>
        <charset val="134"/>
      </rPr>
      <t>your Life</t>
    </r>
    <r>
      <rPr>
        <sz val="10"/>
        <rFont val="宋体"/>
        <charset val="134"/>
      </rPr>
      <t xml:space="preserve">, move all Sakura tokens on this card to </t>
    </r>
    <r>
      <rPr>
        <b/>
        <sz val="10"/>
        <rFont val="宋体"/>
        <charset val="134"/>
      </rPr>
      <t>Shadow</t>
    </r>
    <r>
      <rPr>
        <sz val="10"/>
        <rFont val="宋体"/>
        <charset val="134"/>
      </rPr>
      <t xml:space="preserve">, then turn this card face-down. </t>
    </r>
    <r>
      <rPr>
        <i/>
        <sz val="10"/>
        <rFont val="宋体"/>
        <charset val="134"/>
      </rPr>
      <t xml:space="preserve">(Do not resolve its </t>
    </r>
    <r>
      <rPr>
        <b/>
        <i/>
        <sz val="10"/>
        <rFont val="宋体"/>
        <charset val="134"/>
      </rPr>
      <t>Disenchant</t>
    </r>
    <r>
      <rPr>
        <i/>
        <sz val="10"/>
        <rFont val="宋体"/>
        <charset val="134"/>
      </rPr>
      <t xml:space="preserve"> effect.)
</t>
    </r>
    <r>
      <rPr>
        <b/>
        <sz val="10"/>
        <rFont val="宋体"/>
        <charset val="134"/>
      </rPr>
      <t>Disenchant:</t>
    </r>
    <r>
      <rPr>
        <sz val="10"/>
        <rFont val="宋体"/>
        <charset val="134"/>
      </rPr>
      <t xml:space="preserve"> If all your other Special cards are Devoted, you win the game.</t>
    </r>
  </si>
  <si>
    <t>09-chikage-o-p-1</t>
  </si>
  <si>
    <t>麻痺毒</t>
  </si>
  <si>
    <t>まひどく</t>
  </si>
  <si>
    <t>麻痹毒</t>
  </si>
  <si>
    <t>Numbing Agent</t>
  </si>
  <si>
    <t>追加札</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</si>
  <si>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</si>
  <si>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</si>
  <si>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34"/>
      </rPr>
      <t xml:space="preserve">Poison
</t>
    </r>
    <r>
      <rPr>
        <b/>
        <sz val="10"/>
        <rFont val="宋体"/>
        <charset val="134"/>
      </rPr>
      <t>Forced:</t>
    </r>
    <r>
      <rPr>
        <sz val="10"/>
        <rFont val="宋体"/>
        <charset val="134"/>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</si>
  <si>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</si>
  <si>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</si>
  <si>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</si>
  <si>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</si>
  <si>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</si>
  <si>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</si>
  <si>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</si>
  <si>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34"/>
      </rPr>
      <t xml:space="preserve">Poison
</t>
    </r>
    <r>
      <rPr>
        <sz val="10"/>
        <rFont val="宋体"/>
        <charset val="134"/>
      </rPr>
      <t xml:space="preserve">
Return this card to its pouch.
</t>
    </r>
    <r>
      <rPr>
        <b/>
        <sz val="10"/>
        <rFont val="宋体"/>
        <charset val="134"/>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</si>
  <si>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</si>
  <si>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</si>
  <si>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</si>
  <si>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</si>
  <si>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</si>
  <si>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</si>
  <si>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</si>
  <si>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34"/>
      </rPr>
      <t xml:space="preserve">Poison
</t>
    </r>
    <r>
      <rPr>
        <b/>
        <sz val="10"/>
        <rFont val="宋体"/>
        <charset val="134"/>
      </rPr>
      <t>Ongoing:</t>
    </r>
    <r>
      <rPr>
        <sz val="10"/>
        <rFont val="宋体"/>
        <charset val="134"/>
      </rPr>
      <t xml:space="preserve"> You cannot play Attack cards.
</t>
    </r>
    <r>
      <rPr>
        <b/>
        <sz val="10"/>
        <rFont val="宋体"/>
        <charset val="134"/>
      </rPr>
      <t>Disenchant:</t>
    </r>
    <r>
      <rPr>
        <sz val="10"/>
        <rFont val="宋体"/>
        <charset val="134"/>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</si>
  <si>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</si>
  <si>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</si>
  <si>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</si>
  <si>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</si>
  <si>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</si>
  <si>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</si>
  <si>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</si>
  <si>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34"/>
      </rPr>
      <t xml:space="preserve">Poison
</t>
    </r>
    <r>
      <rPr>
        <sz val="10"/>
        <rFont val="宋体"/>
        <charset val="134"/>
      </rPr>
      <t xml:space="preserve">
</t>
    </r>
    <r>
      <rPr>
        <b/>
        <sz val="10"/>
        <rFont val="宋体"/>
        <charset val="134"/>
      </rPr>
      <t>Your Aura (3)→ Shadow</t>
    </r>
  </si>
  <si>
    <t>10-kururu-o-n-1</t>
  </si>
  <si>
    <t>kururu</t>
  </si>
  <si>
    <t>えれきてる</t>
  </si>
  <si>
    <t>电击</t>
  </si>
  <si>
    <t>Elekiter</t>
  </si>
  <si>
    <t xml:space="preserve">----
&lt;行行行対対&gt; 相手のライフに1ダメージを与える。 </t>
  </si>
  <si>
    <r>
      <rPr>
        <sz val="11"/>
        <color rgb="FFFF0000"/>
        <rFont val="宋体"/>
        <charset val="134"/>
      </rPr>
      <t>机巧：蓝蓝蓝紫紫</t>
    </r>
    <r>
      <rPr>
        <sz val="11"/>
        <color theme="1"/>
        <rFont val="宋体"/>
        <charset val="134"/>
      </rPr>
      <t xml:space="preserve"> </t>
    </r>
    <r>
      <rPr>
        <sz val="11"/>
        <color rgb="FFFF0000"/>
        <rFont val="宋体"/>
        <charset val="134"/>
      </rPr>
      <t>对敌命造成1点伤害</t>
    </r>
  </si>
  <si>
    <r>
      <rPr>
        <b/>
        <i/>
        <sz val="10"/>
        <rFont val="宋体"/>
        <charset val="134"/>
      </rPr>
      <t>Mechanism</t>
    </r>
    <r>
      <rPr>
        <sz val="10"/>
        <rFont val="宋体"/>
        <charset val="134"/>
      </rPr>
      <t xml:space="preserve"> </t>
    </r>
    <r>
      <rPr>
        <b/>
        <i/>
        <sz val="10"/>
        <rFont val="宋体"/>
        <charset val="134"/>
      </rPr>
      <t>(ACT ACT ACT REA REA)</t>
    </r>
    <r>
      <rPr>
        <sz val="10"/>
        <rFont val="宋体"/>
        <charset val="134"/>
      </rPr>
      <t xml:space="preserve"> - Deal 1 damage to your </t>
    </r>
    <r>
      <rPr>
        <b/>
        <sz val="10"/>
        <rFont val="宋体"/>
        <charset val="134"/>
      </rPr>
      <t>opponent's Life</t>
    </r>
    <r>
      <rPr>
        <sz val="10"/>
        <rFont val="宋体"/>
        <charset val="134"/>
      </rPr>
      <t>.</t>
    </r>
  </si>
  <si>
    <t>10-kururu-o-n-2</t>
  </si>
  <si>
    <t>あくせらー</t>
  </si>
  <si>
    <t>加速</t>
  </si>
  <si>
    <t>Acceler</t>
  </si>
  <si>
    <t xml:space="preserve">----
&lt;行行付&gt; あなたの手札から《全力》カードを1枚選び、そのカードを使用してもよい。 
(フェイズは終了しない) </t>
  </si>
  <si>
    <r>
      <t>机巧：蓝蓝绿</t>
    </r>
    <r>
      <rPr>
        <sz val="11"/>
        <color theme="1"/>
        <rFont val="宋体"/>
        <charset val="134"/>
      </rPr>
      <t xml:space="preserve"> </t>
    </r>
    <r>
      <rPr>
        <sz val="11"/>
        <color theme="1"/>
        <rFont val="宋体"/>
        <charset val="134"/>
        <scheme val="minor"/>
      </rPr>
      <t>你可以</t>
    </r>
    <r>
      <rPr>
        <sz val="11"/>
        <color rgb="FFFF0000"/>
        <rFont val="宋体"/>
        <charset val="134"/>
      </rPr>
      <t>从你的手牌中选择并使用一张《全力》牌（本阶段不会因此而结束）</t>
    </r>
  </si>
  <si>
    <r>
      <rPr>
        <b/>
        <i/>
        <sz val="10"/>
        <rFont val="宋体"/>
        <charset val="134"/>
      </rPr>
      <t>Mechanism</t>
    </r>
    <r>
      <rPr>
        <sz val="10"/>
        <rFont val="宋体"/>
        <charset val="134"/>
      </rPr>
      <t xml:space="preserve"> </t>
    </r>
    <r>
      <rPr>
        <b/>
        <i/>
        <sz val="10"/>
        <rFont val="宋体"/>
        <charset val="134"/>
      </rPr>
      <t>(ENH ACT ACT)</t>
    </r>
    <r>
      <rPr>
        <sz val="10"/>
        <rFont val="宋体"/>
        <charset val="134"/>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</si>
  <si>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</si>
  <si>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</si>
  <si>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</si>
  <si>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</si>
  <si>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</si>
  <si>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</si>
  <si>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t>Forced:</t>
    </r>
    <r>
      <rPr>
        <sz val="10"/>
        <rFont val="宋体"/>
        <charset val="134"/>
      </rPr>
      <t xml:space="preserve"> This card cannot be played except as a Reaction to an attack.
Choose up to two. You may choose the same option more than once:
</t>
    </r>
    <r>
      <rPr>
        <sz val="10"/>
        <rFont val="MS Gothic"/>
        <charset val="134"/>
      </rPr>
      <t>・</t>
    </r>
    <r>
      <rPr>
        <sz val="10"/>
        <rFont val="宋体"/>
        <charset val="134"/>
      </rPr>
      <t xml:space="preserve">Draw a card.
</t>
    </r>
    <r>
      <rPr>
        <sz val="10"/>
        <rFont val="MS Gothic"/>
        <charset val="134"/>
      </rPr>
      <t>・</t>
    </r>
    <r>
      <rPr>
        <sz val="10"/>
        <rFont val="宋体"/>
        <charset val="134"/>
      </rPr>
      <t xml:space="preserve">Put a card from your discard pile to the bottom of your deck.
</t>
    </r>
    <r>
      <rPr>
        <sz val="10"/>
        <rFont val="MS Gothic"/>
        <charset val="134"/>
      </rPr>
      <t>・</t>
    </r>
    <r>
      <rPr>
        <sz val="10"/>
        <rFont val="宋体"/>
        <charset val="134"/>
      </rPr>
      <t>Your opponent puts a card from their hand into their played pile.</t>
    </r>
  </si>
  <si>
    <t>10-kururu-o-n-4</t>
  </si>
  <si>
    <t>とるねーど</t>
  </si>
  <si>
    <t>龙卷风</t>
  </si>
  <si>
    <t>Tornaydo</t>
  </si>
  <si>
    <t>----
&lt;攻攻&gt; 相手のオーラに5ダメージを与える。 
----
&lt;付付&gt; 相手のライフに1ダメージを与える。</t>
  </si>
  <si>
    <r>
      <rPr>
        <sz val="11"/>
        <color rgb="FFFF0000"/>
        <rFont val="宋体"/>
        <charset val="134"/>
      </rPr>
      <t>机巧：红红</t>
    </r>
    <r>
      <rPr>
        <sz val="11"/>
        <color theme="1"/>
        <rFont val="宋体"/>
        <charset val="134"/>
      </rPr>
      <t xml:space="preserve"> </t>
    </r>
    <r>
      <rPr>
        <sz val="11"/>
        <color rgb="FFFF0000"/>
        <rFont val="宋体"/>
        <charset val="134"/>
      </rPr>
      <t>对敌装造成5点伤害 
机巧：绿绿 对敌命造成1点伤害</t>
    </r>
  </si>
  <si>
    <r>
      <t>Mechanism</t>
    </r>
    <r>
      <rPr>
        <sz val="10"/>
        <rFont val="宋体"/>
        <charset val="134"/>
      </rPr>
      <t xml:space="preserve"> </t>
    </r>
    <r>
      <rPr>
        <b/>
        <i/>
        <sz val="10"/>
        <rFont val="宋体"/>
        <charset val="134"/>
      </rPr>
      <t>(ATK ATK)</t>
    </r>
    <r>
      <rPr>
        <sz val="10"/>
        <rFont val="宋体"/>
        <charset val="134"/>
      </rPr>
      <t xml:space="preserve"> - Deal 5 damage to your </t>
    </r>
    <r>
      <rPr>
        <b/>
        <sz val="10"/>
        <rFont val="宋体"/>
        <charset val="134"/>
      </rPr>
      <t>opponent's Aura</t>
    </r>
    <r>
      <rPr>
        <sz val="10"/>
        <rFont val="宋体"/>
        <charset val="134"/>
      </rPr>
      <t xml:space="preserve">.
----------
</t>
    </r>
    <r>
      <rPr>
        <b/>
        <i/>
        <sz val="10"/>
        <rFont val="宋体"/>
        <charset val="134"/>
      </rPr>
      <t>Mechanism (ENH ENH)</t>
    </r>
    <r>
      <rPr>
        <sz val="10"/>
        <rFont val="宋体"/>
        <charset val="134"/>
      </rPr>
      <t xml:space="preserve"> - Deal 1 damage to your </t>
    </r>
    <r>
      <rPr>
        <b/>
        <sz val="10"/>
        <rFont val="宋体"/>
        <charset val="134"/>
      </rPr>
      <t>opponent's Life</t>
    </r>
    <r>
      <rPr>
        <sz val="10"/>
        <rFont val="宋体"/>
        <charset val="134"/>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</si>
  <si>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</si>
  <si>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</si>
  <si>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</si>
  <si>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</si>
  <si>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</si>
  <si>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r>
      <rPr>
        <sz val="11"/>
        <color rgb="FFFF0000"/>
        <rFont val="宋体"/>
        <charset val="134"/>
      </rPr>
      <t xml:space="preserve">机巧：红紫 你可以选择一张你的使用过的王牌，然后不需任何费用地使用它。（全力也可选） 
</t>
    </r>
    <r>
      <rPr>
        <sz val="11"/>
        <color theme="1"/>
        <rFont val="宋体"/>
        <charset val="134"/>
      </rPr>
      <t>然后，</t>
    </r>
    <r>
      <rPr>
        <sz val="11"/>
        <rFont val="宋体"/>
        <charset val="134"/>
      </rPr>
      <t>你的集中力变为0</t>
    </r>
    <r>
      <rPr>
        <sz val="11"/>
        <rFont val="宋体"/>
        <charset val="134"/>
        <scheme val="minor"/>
      </rPr>
      <t>。</t>
    </r>
  </si>
  <si>
    <r>
      <t>Mechanism</t>
    </r>
    <r>
      <rPr>
        <sz val="10"/>
        <rFont val="宋体"/>
        <charset val="134"/>
      </rPr>
      <t xml:space="preserve"> </t>
    </r>
    <r>
      <rPr>
        <b/>
        <i/>
        <sz val="10"/>
        <rFont val="宋体"/>
        <charset val="134"/>
      </rPr>
      <t>(ATK REA)</t>
    </r>
    <r>
      <rPr>
        <sz val="10"/>
        <rFont val="宋体"/>
        <charset val="134"/>
      </rPr>
      <t xml:space="preserve"> - You may choose one of your Devoted Special cards. Play that card without paying its cost.
----------
Your Vigor becomes 0.</t>
    </r>
  </si>
  <si>
    <t>10-kururu-o-n-6</t>
  </si>
  <si>
    <t>もじゅるー</t>
  </si>
  <si>
    <t>模组</t>
  </si>
  <si>
    <t>Mozule</t>
  </si>
  <si>
    <t>【展開中】あなたが《行動》カードを使用した時、その解決後に基本動作を1回行ってもよい。</t>
  </si>
  <si>
    <t>【展开中】当你使用完行动卡时，可以执行一次基础行动。</t>
  </si>
  <si>
    <r>
      <rPr>
        <b/>
        <sz val="10"/>
        <rFont val="宋体"/>
        <charset val="134"/>
      </rPr>
      <t>Ongoing:</t>
    </r>
    <r>
      <rPr>
        <sz val="10"/>
        <rFont val="宋体"/>
        <charset val="134"/>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</si>
  <si>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</si>
  <si>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</si>
  <si>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</si>
  <si>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</si>
  <si>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</si>
  <si>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t xml:space="preserve">机巧：红紫 从虚中拿取4个樱花结晶指示物放在这张卡上面。
</t>
    </r>
    <r>
      <rPr>
        <sz val="11"/>
        <rFont val="宋体"/>
        <charset val="134"/>
      </rPr>
      <t>【展开中】 无效每回合中对手的第二次攻击。</t>
    </r>
  </si>
  <si>
    <r>
      <t>Mechanism (ATK REA)</t>
    </r>
    <r>
      <rPr>
        <sz val="10"/>
        <rFont val="宋体"/>
        <charset val="134"/>
      </rPr>
      <t xml:space="preserve"> - </t>
    </r>
    <r>
      <rPr>
        <b/>
        <sz val="10"/>
        <rFont val="宋体"/>
        <charset val="134"/>
      </rPr>
      <t>Initialize:</t>
    </r>
    <r>
      <rPr>
        <sz val="10"/>
        <rFont val="宋体"/>
        <charset val="134"/>
      </rPr>
      <t xml:space="preserve"> Move 4 Sakura tokens from </t>
    </r>
    <r>
      <rPr>
        <b/>
        <sz val="10"/>
        <rFont val="宋体"/>
        <charset val="134"/>
      </rPr>
      <t>Shadow</t>
    </r>
    <r>
      <rPr>
        <sz val="10"/>
        <rFont val="宋体"/>
        <charset val="134"/>
      </rPr>
      <t xml:space="preserve"> to this card.
----------
</t>
    </r>
    <r>
      <rPr>
        <b/>
        <sz val="10"/>
        <rFont val="宋体"/>
        <charset val="134"/>
      </rPr>
      <t>Ongoing:</t>
    </r>
    <r>
      <rPr>
        <sz val="10"/>
        <rFont val="宋体"/>
        <charset val="134"/>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</si>
  <si>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</si>
  <si>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</si>
  <si>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</si>
  <si>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</si>
  <si>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</si>
  <si>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</si>
  <si>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t>Opponent's Aura (1)→ Your Aura
Devoted:</t>
    </r>
    <r>
      <rPr>
        <sz val="10"/>
        <rFont val="宋体"/>
        <charset val="134"/>
      </rPr>
      <t xml:space="preserve"> Whenever one of your Devoted Special cards is turned face-down, you may play this card without paying its cost.</t>
    </r>
  </si>
  <si>
    <t>10-kururu-o-s-2</t>
  </si>
  <si>
    <t>びっぐごーれむ</t>
  </si>
  <si>
    <t>大古雷姆</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</si>
  <si>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</si>
  <si>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</si>
  <si>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t xml:space="preserve">机巧：黄黄紫 【使用后】当你回合结束时，你可以对敌命造成1点伤害。
</t>
    </r>
    <r>
      <rPr>
        <sz val="11"/>
        <color rgb="FFFF0000"/>
        <rFont val="宋体"/>
        <charset val="134"/>
        <scheme val="minor"/>
      </rPr>
      <t>然后</t>
    </r>
    <r>
      <rPr>
        <sz val="11"/>
        <color rgb="FFFF0000"/>
        <rFont val="宋体"/>
        <charset val="134"/>
      </rPr>
      <t xml:space="preserve">牌库重置。（不受到伤害）
</t>
    </r>
    <r>
      <rPr>
        <sz val="11"/>
        <rFont val="宋体"/>
        <charset val="134"/>
      </rPr>
      <t>【使用后】当你使用全力牌后，可以进行一次基本动作。</t>
    </r>
  </si>
  <si>
    <r>
      <t>Mechanism (REA THR THR)</t>
    </r>
    <r>
      <rPr>
        <sz val="10"/>
        <rFont val="宋体"/>
        <charset val="134"/>
      </rPr>
      <t xml:space="preserve"> - </t>
    </r>
    <r>
      <rPr>
        <b/>
        <sz val="10"/>
        <rFont val="宋体"/>
        <charset val="134"/>
      </rPr>
      <t>Devoted:</t>
    </r>
    <r>
      <rPr>
        <sz val="10"/>
        <rFont val="宋体"/>
        <charset val="134"/>
      </rPr>
      <t xml:space="preserve"> At the end of your turn, you may deal 1 damage to your </t>
    </r>
    <r>
      <rPr>
        <b/>
        <sz val="10"/>
        <rFont val="宋体"/>
        <charset val="134"/>
      </rPr>
      <t>opponent's Life</t>
    </r>
    <r>
      <rPr>
        <sz val="10"/>
        <rFont val="宋体"/>
        <charset val="134"/>
      </rPr>
      <t xml:space="preserve">. If you do, reshuffle your deck.
----------
</t>
    </r>
    <r>
      <rPr>
        <b/>
        <sz val="10"/>
        <rFont val="宋体"/>
        <charset val="134"/>
      </rPr>
      <t>Devoted:</t>
    </r>
    <r>
      <rPr>
        <sz val="10"/>
        <rFont val="宋体"/>
        <charset val="134"/>
      </rPr>
      <t xml:space="preserve"> Whenever you play a Throughout card, you may perform a basic action after it resolves.</t>
    </r>
  </si>
  <si>
    <t>10-kururu-o-s-3</t>
  </si>
  <si>
    <t>いんだすとりあ</t>
  </si>
  <si>
    <t>齿轮复制术</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</si>
  <si>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</si>
  <si>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</si>
  <si>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之后，将一张齿轮追加牌复制置于牌堆底。（最多3张）
【即再起】重铸牌库</t>
  </si>
  <si>
    <r>
      <t xml:space="preserve">If no card is sealed under this card, you may choose a non-Enhancement card in your hand and seal it under this card, face-up.
Put one of your set aside "Dupligear" on the bottom of your deck.
</t>
    </r>
    <r>
      <rPr>
        <b/>
        <sz val="10"/>
        <rFont val="宋体"/>
        <charset val="134"/>
      </rPr>
      <t>Immediate Resurgence:</t>
    </r>
    <r>
      <rPr>
        <sz val="10"/>
        <rFont val="宋体"/>
        <charset val="134"/>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</si>
  <si>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</si>
  <si>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</si>
  <si>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</si>
  <si>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</si>
  <si>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</si>
  <si>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</si>
  <si>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t xml:space="preserve">机巧：红红蓝蓝蓝绿绿 查看敌人的王牌，从中选择1张，将其变为使用后状态。 </t>
    </r>
    <r>
      <rPr>
        <sz val="11"/>
        <rFont val="宋体"/>
        <charset val="134"/>
      </rPr>
      <t xml:space="preserve">
你可以选择并免费使用一张敌人已经使用过的王牌。（包括全力）那之后，将这张牌移出游戏。（效果不再生效）</t>
    </r>
  </si>
  <si>
    <r>
      <t>Mechanism (ATK ATK ACT ACT ACT ENH ENH)</t>
    </r>
    <r>
      <rPr>
        <sz val="10"/>
        <rFont val="宋体"/>
        <charset val="134"/>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</si>
  <si>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</si>
  <si>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</si>
  <si>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</si>
  <si>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</si>
  <si>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</si>
  <si>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</si>
  <si>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【常时】此牌是封印在齿轮复制术下的衍生牌。当它未使用时，此牌不可使用。
使用后，此卡变成被封印卡牌的同名卡，所有卡牌描述视为与原卡牌相同。</t>
  </si>
  <si>
    <r>
      <t>Forced:</t>
    </r>
    <r>
      <rPr>
        <sz val="10"/>
        <rFont val="宋体"/>
        <charset val="134"/>
      </rPr>
      <t xml:space="preserve"> This card is a copy of the card sealed under your "Industria", except its name is still "Dupligear".
</t>
    </r>
    <r>
      <rPr>
        <i/>
        <sz val="10"/>
        <rFont val="宋体"/>
        <charset val="134"/>
      </rPr>
      <t>(If your "Industria" is face-down, this does not copy anything and cannot be played.)</t>
    </r>
  </si>
  <si>
    <t>11-thallya-o-n-1</t>
  </si>
  <si>
    <t>thallya</t>
  </si>
  <si>
    <t>Burning Steam</t>
  </si>
  <si>
    <t>バーニングスチーム</t>
  </si>
  <si>
    <t>【攻撃後】騎動を行う。</t>
  </si>
  <si>
    <t xml:space="preserve">【攻击后】骑动 </t>
  </si>
  <si>
    <r>
      <rPr>
        <b/>
        <sz val="10"/>
        <rFont val="宋体"/>
        <charset val="134"/>
      </rPr>
      <t>After Attack:</t>
    </r>
    <r>
      <rPr>
        <sz val="10"/>
        <rFont val="宋体"/>
        <charset val="134"/>
      </rPr>
      <t xml:space="preserve"> Maneuver.</t>
    </r>
  </si>
  <si>
    <t>11-thallya-o-n-2</t>
  </si>
  <si>
    <t>Waving Edge</t>
  </si>
  <si>
    <t>ウェービングエッジ</t>
  </si>
  <si>
    <t>燃焼 
【攻撃後】騎動を行う。</t>
  </si>
  <si>
    <r>
      <t xml:space="preserve"> </t>
    </r>
    <r>
      <rPr>
        <sz val="11"/>
        <color rgb="FFFF0000"/>
        <rFont val="宋体"/>
        <charset val="134"/>
      </rPr>
      <t>燃烧</t>
    </r>
    <r>
      <rPr>
        <sz val="11"/>
        <color rgb="FFFF0000"/>
        <rFont val="宋体"/>
        <charset val="134"/>
        <scheme val="minor"/>
      </rPr>
      <t xml:space="preserve">
</t>
    </r>
    <r>
      <rPr>
        <sz val="11"/>
        <color theme="1"/>
        <rFont val="宋体"/>
        <charset val="134"/>
      </rPr>
      <t>【攻击后】骑动</t>
    </r>
  </si>
  <si>
    <r>
      <rPr>
        <b/>
        <i/>
        <sz val="10"/>
        <rFont val="宋体"/>
        <charset val="134"/>
      </rPr>
      <t xml:space="preserve">Combust
</t>
    </r>
    <r>
      <rPr>
        <b/>
        <sz val="10"/>
        <rFont val="宋体"/>
        <charset val="134"/>
      </rPr>
      <t xml:space="preserve">After Attack: </t>
    </r>
    <r>
      <rPr>
        <sz val="10"/>
        <rFont val="宋体"/>
        <charset val="134"/>
      </rPr>
      <t>Maneuver.</t>
    </r>
  </si>
  <si>
    <t>11-thallya-o-n-3</t>
  </si>
  <si>
    <t>Shield Charge</t>
  </si>
  <si>
    <t>シールドチャージ</t>
  </si>
  <si>
    <t>燃焼 
【常時】この《攻撃》のダメージにより移動する桜花結晶は、ダストやフレアでなく間合に動かす。</t>
  </si>
  <si>
    <r>
      <t xml:space="preserve"> </t>
    </r>
    <r>
      <rPr>
        <sz val="11"/>
        <color rgb="FFFF0000"/>
        <rFont val="宋体"/>
        <charset val="134"/>
      </rPr>
      <t>燃烧</t>
    </r>
    <r>
      <rPr>
        <sz val="11"/>
        <color rgb="FFFF0000"/>
        <rFont val="宋体"/>
        <charset val="134"/>
        <scheme val="minor"/>
      </rPr>
      <t xml:space="preserve">
</t>
    </r>
    <r>
      <rPr>
        <sz val="11"/>
        <color theme="1"/>
        <rFont val="宋体"/>
        <charset val="134"/>
      </rPr>
      <t>【常时】因此牌的攻击造成伤害而移动樱花结晶时，将其移动至距。</t>
    </r>
  </si>
  <si>
    <r>
      <rPr>
        <b/>
        <i/>
        <sz val="10"/>
        <rFont val="宋体"/>
        <charset val="134"/>
      </rPr>
      <t xml:space="preserve">Combust
</t>
    </r>
    <r>
      <rPr>
        <b/>
        <sz val="10"/>
        <rFont val="宋体"/>
        <charset val="134"/>
      </rPr>
      <t>Forced:</t>
    </r>
    <r>
      <rPr>
        <sz val="10"/>
        <rFont val="宋体"/>
        <charset val="134"/>
      </rPr>
      <t xml:space="preserve"> Damage dealt by this attack moves Sakura tokens to </t>
    </r>
    <r>
      <rPr>
        <b/>
        <sz val="10"/>
        <rFont val="宋体"/>
        <charset val="134"/>
      </rPr>
      <t>Distance</t>
    </r>
    <r>
      <rPr>
        <sz val="10"/>
        <rFont val="宋体"/>
        <charset val="134"/>
      </rPr>
      <t xml:space="preserve"> instead of to </t>
    </r>
    <r>
      <rPr>
        <b/>
        <sz val="10"/>
        <rFont val="宋体"/>
        <charset val="134"/>
      </rPr>
      <t>Shadow</t>
    </r>
    <r>
      <rPr>
        <sz val="10"/>
        <rFont val="宋体"/>
        <charset val="134"/>
      </rPr>
      <t xml:space="preserve"> or to </t>
    </r>
    <r>
      <rPr>
        <b/>
        <sz val="10"/>
        <rFont val="宋体"/>
        <charset val="134"/>
      </rPr>
      <t>Flare</t>
    </r>
    <r>
      <rPr>
        <sz val="10"/>
        <rFont val="宋体"/>
        <charset val="134"/>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</si>
  <si>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</si>
  <si>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</si>
  <si>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</si>
  <si>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</si>
  <si>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</si>
  <si>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</si>
  <si>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</si>
  <si>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</si>
  <si>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</si>
  <si>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</si>
  <si>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</si>
  <si>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</si>
  <si>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</si>
  <si>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charset val="134"/>
      </rPr>
      <t xml:space="preserve">Flinch your opponent.
</t>
    </r>
    <r>
      <rPr>
        <b/>
        <sz val="10"/>
        <rFont val="宋体"/>
        <charset val="134"/>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</si>
  <si>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</si>
  <si>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</si>
  <si>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</si>
  <si>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</si>
  <si>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</si>
  <si>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</si>
  <si>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</si>
  <si>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</si>
  <si>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</si>
  <si>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</si>
  <si>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t xml:space="preserve">燃烧
</t>
    </r>
    <r>
      <rPr>
        <sz val="11"/>
        <color theme="1"/>
        <rFont val="宋体"/>
        <charset val="134"/>
      </rPr>
      <t>骑动</t>
    </r>
  </si>
  <si>
    <r>
      <rPr>
        <b/>
        <i/>
        <sz val="10"/>
        <rFont val="宋体"/>
        <charset val="134"/>
      </rPr>
      <t xml:space="preserve">Combust
</t>
    </r>
    <r>
      <rPr>
        <sz val="10"/>
        <rFont val="宋体"/>
        <charset val="134"/>
      </rPr>
      <t>Maneuver.</t>
    </r>
  </si>
  <si>
    <t>11-thallya-o-s-1</t>
  </si>
  <si>
    <t>Alpha-Edge</t>
  </si>
  <si>
    <t>アルファエッジ</t>
  </si>
  <si>
    <t>1,3,5,7</t>
  </si>
  <si>
    <t>【即再起】あなたが騎動により間合を変化させる。</t>
  </si>
  <si>
    <t>【即再起】当你通过骑动使距离变化时</t>
  </si>
  <si>
    <r>
      <rPr>
        <b/>
        <sz val="10"/>
        <rFont val="宋体"/>
        <charset val="134"/>
      </rPr>
      <t>Immediate Resurgence:</t>
    </r>
    <r>
      <rPr>
        <sz val="10"/>
        <rFont val="宋体"/>
        <charset val="134"/>
      </rPr>
      <t xml:space="preserve"> Your Maneuver changes the </t>
    </r>
    <r>
      <rPr>
        <b/>
        <sz val="10"/>
        <rFont val="宋体"/>
        <charset val="134"/>
      </rPr>
      <t>Distance</t>
    </r>
    <r>
      <rPr>
        <sz val="10"/>
        <rFont val="宋体"/>
        <charset val="134"/>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</si>
  <si>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</si>
  <si>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</si>
  <si>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</si>
  <si>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</si>
  <si>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</si>
  <si>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charset val="134"/>
      </rPr>
      <t xml:space="preserve">Recover all your burned Artificial Sakura tokens.
Cancel the attack you played this as a Reaction to if its Damage to </t>
    </r>
    <r>
      <rPr>
        <b/>
        <sz val="10"/>
        <rFont val="宋体"/>
        <charset val="134"/>
      </rPr>
      <t>Aura</t>
    </r>
    <r>
      <rPr>
        <sz val="10"/>
        <rFont val="宋体"/>
        <charset val="134"/>
      </rPr>
      <t xml:space="preserve"> is "-", or if its Damage to </t>
    </r>
    <r>
      <rPr>
        <b/>
        <sz val="10"/>
        <rFont val="宋体"/>
        <charset val="134"/>
      </rPr>
      <t>Aura</t>
    </r>
    <r>
      <rPr>
        <sz val="10"/>
        <rFont val="宋体"/>
        <charset val="134"/>
      </rPr>
      <t xml:space="preserve"> is X or less. X is the number of Artificial Sakura tokens recovered by this card.</t>
    </r>
  </si>
  <si>
    <t>11-thallya-o-s-4</t>
  </si>
  <si>
    <t>Julia\'s BlackBox</t>
  </si>
  <si>
    <t>ジュリアズ　ブラックボックス</t>
  </si>
  <si>
    <t>Julia's BlackBox</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</si>
  <si>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</si>
  <si>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</si>
  <si>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charset val="134"/>
      </rPr>
      <t xml:space="preserve">If there are no Artificial Sakura tokens on your machine, </t>
    </r>
    <r>
      <rPr>
        <b/>
        <sz val="10"/>
        <rFont val="宋体"/>
        <charset val="134"/>
      </rPr>
      <t>TransForm</t>
    </r>
    <r>
      <rPr>
        <sz val="10"/>
        <rFont val="宋体"/>
        <charset val="134"/>
      </rPr>
      <t xml:space="preserve"> it and recover 2 burned Artificial Sakura tokens. Otherwise, turn this card face-down.</t>
    </r>
  </si>
  <si>
    <t>12-raira-o-n-1</t>
  </si>
  <si>
    <t>raira</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</si>
  <si>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</si>
  <si>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</si>
  <si>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</si>
  <si>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</si>
  <si>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</si>
  <si>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</si>
  <si>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</si>
  <si>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</si>
  <si>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</si>
  <si>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</si>
  <si>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</si>
  <si>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</si>
  <si>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charset val="134"/>
      </rPr>
      <t>Forced:</t>
    </r>
    <r>
      <rPr>
        <sz val="10"/>
        <rFont val="宋体"/>
        <charset val="134"/>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</si>
  <si>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</si>
  <si>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</si>
  <si>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</si>
  <si>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</si>
  <si>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</si>
  <si>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</si>
  <si>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</si>
  <si>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34"/>
      </rPr>
      <t>After Attack:</t>
    </r>
    <r>
      <rPr>
        <sz val="10"/>
        <rFont val="宋体"/>
        <charset val="134"/>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</si>
  <si>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</si>
  <si>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</si>
  <si>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</si>
  <si>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</si>
  <si>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</si>
  <si>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</si>
  <si>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</si>
  <si>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charset val="134"/>
      </rPr>
      <t xml:space="preserve">If the current </t>
    </r>
    <r>
      <rPr>
        <b/>
        <sz val="10"/>
        <rFont val="宋体"/>
        <charset val="134"/>
      </rPr>
      <t>Distance</t>
    </r>
    <r>
      <rPr>
        <sz val="10"/>
        <rFont val="宋体"/>
        <charset val="134"/>
      </rPr>
      <t xml:space="preserve"> is 3 or more:
</t>
    </r>
    <r>
      <rPr>
        <b/>
        <sz val="10"/>
        <rFont val="宋体"/>
        <charset val="134"/>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</si>
  <si>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</si>
  <si>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</si>
  <si>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</si>
  <si>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</si>
  <si>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</si>
  <si>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</si>
  <si>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</si>
  <si>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</si>
  <si>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</si>
  <si>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</si>
  <si>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</si>
  <si>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</si>
  <si>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</si>
  <si>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</si>
  <si>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</si>
  <si>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</si>
  <si>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</si>
  <si>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</si>
  <si>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</si>
  <si>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</si>
  <si>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</si>
  <si>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</si>
  <si>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</si>
  <si>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t>Distance (3)</t>
    </r>
    <r>
      <rPr>
        <b/>
        <sz val="10"/>
        <rFont val="宋体"/>
        <charset val="134"/>
      </rPr>
      <t>⇔</t>
    </r>
    <r>
      <rPr>
        <b/>
        <sz val="10"/>
        <rFont val="Arial"/>
        <charset val="134"/>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</si>
  <si>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</si>
  <si>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</si>
  <si>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</si>
  <si>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</si>
  <si>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</si>
  <si>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</si>
  <si>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</si>
  <si>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34"/>
      </rPr>
      <t>Forced:</t>
    </r>
    <r>
      <rPr>
        <sz val="10"/>
        <rFont val="宋体"/>
        <charset val="134"/>
      </rPr>
      <t xml:space="preserve"> This attack gains +1/+0 if your Thunder God gauge is 4 or more.
</t>
    </r>
    <r>
      <rPr>
        <b/>
        <sz val="10"/>
        <rFont val="宋体"/>
        <charset val="134"/>
      </rPr>
      <t>Resurgence:</t>
    </r>
    <r>
      <rPr>
        <sz val="10"/>
        <rFont val="宋体"/>
        <charset val="134"/>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</si>
  <si>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</si>
  <si>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</si>
  <si>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</si>
  <si>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</si>
  <si>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</si>
  <si>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</si>
  <si>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</si>
  <si>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charset val="134"/>
      </rPr>
      <t>You attack with "</t>
    </r>
    <r>
      <rPr>
        <b/>
        <sz val="10"/>
        <rFont val="宋体"/>
        <charset val="134"/>
      </rPr>
      <t>Range:</t>
    </r>
    <r>
      <rPr>
        <sz val="10"/>
        <rFont val="宋体"/>
        <charset val="134"/>
      </rPr>
      <t xml:space="preserve"> 0-10, </t>
    </r>
    <r>
      <rPr>
        <b/>
        <sz val="10"/>
        <rFont val="宋体"/>
        <charset val="134"/>
      </rPr>
      <t>Damage:</t>
    </r>
    <r>
      <rPr>
        <sz val="10"/>
        <rFont val="宋体"/>
        <charset val="134"/>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</si>
  <si>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</si>
  <si>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</si>
  <si>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</si>
  <si>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</si>
  <si>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</si>
  <si>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</si>
  <si>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</si>
  <si>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34"/>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</si>
  <si>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</si>
  <si>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</si>
  <si>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</si>
  <si>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</si>
  <si>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</si>
  <si>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</si>
  <si>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</si>
  <si>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34"/>
      </rPr>
      <t>Ongoing:</t>
    </r>
    <r>
      <rPr>
        <sz val="10"/>
        <rFont val="宋体"/>
        <charset val="134"/>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</si>
  <si>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</si>
  <si>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</si>
  <si>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</si>
  <si>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</si>
  <si>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</si>
  <si>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</si>
  <si>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</si>
  <si>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</si>
  <si>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</si>
  <si>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</si>
  <si>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</si>
  <si>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</si>
  <si>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charset val="134"/>
      </rPr>
      <t xml:space="preserve">Turn one of your Devoted Special cards face-down.
</t>
    </r>
    <r>
      <rPr>
        <b/>
        <sz val="10"/>
        <rFont val="宋体"/>
        <charset val="134"/>
      </rPr>
      <t>Devoted:</t>
    </r>
    <r>
      <rPr>
        <sz val="10"/>
        <rFont val="宋体"/>
        <charset val="134"/>
      </rPr>
      <t xml:space="preserve"> Your Special cards cost 1 less </t>
    </r>
    <r>
      <rPr>
        <b/>
        <sz val="10"/>
        <rFont val="宋体"/>
        <charset val="134"/>
      </rPr>
      <t>Flare</t>
    </r>
    <r>
      <rPr>
        <sz val="10"/>
        <rFont val="宋体"/>
        <charset val="134"/>
      </rPr>
      <t xml:space="preserve"> </t>
    </r>
    <r>
      <rPr>
        <i/>
        <sz val="10"/>
        <rFont val="宋体"/>
        <charset val="134"/>
      </rPr>
      <t>(to a minimum of 0)</t>
    </r>
    <r>
      <rPr>
        <sz val="10"/>
        <rFont val="宋体"/>
        <charset val="134"/>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</si>
  <si>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</si>
  <si>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</si>
  <si>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</si>
  <si>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</si>
  <si>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</si>
  <si>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</si>
  <si>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</si>
  <si>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t>Distance (5)</t>
    </r>
    <r>
      <rPr>
        <b/>
        <sz val="10"/>
        <rFont val="宋体"/>
        <charset val="134"/>
      </rPr>
      <t>⇔</t>
    </r>
    <r>
      <rPr>
        <b/>
        <sz val="10"/>
        <rFont val="Arial"/>
        <charset val="134"/>
      </rPr>
      <t xml:space="preserve"> Shadow
</t>
    </r>
    <r>
      <rPr>
        <sz val="10"/>
        <rFont val="宋体"/>
        <charset val="134"/>
      </rPr>
      <t>You may choose to move fewer than 5 Sakura tokens with this effect.
Remove this card from the game.</t>
    </r>
  </si>
  <si>
    <t>12-utsuro-o-n-1</t>
  </si>
  <si>
    <t>utsuro</t>
  </si>
  <si>
    <t>円月</t>
  </si>
  <si>
    <t>えんげつ</t>
  </si>
  <si>
    <t>圆月</t>
  </si>
  <si>
    <t>Full Moon</t>
  </si>
  <si>
    <t>6-7</t>
  </si>
  <si>
    <t>【常時】灰塵-ダストが12以上ならば、この《攻撃》のオーラへのダメージは「-」になる。</t>
  </si>
  <si>
    <r>
      <t>【常时】</t>
    </r>
    <r>
      <rPr>
        <sz val="11"/>
        <color rgb="FFFF0000"/>
        <rFont val="宋体"/>
        <charset val="134"/>
      </rPr>
      <t>灰尘</t>
    </r>
    <r>
      <rPr>
        <sz val="11"/>
        <color theme="1"/>
        <rFont val="宋体"/>
        <charset val="134"/>
      </rPr>
      <t xml:space="preserve"> 这张牌对装的伤害视为“-”</t>
    </r>
  </si>
  <si>
    <r>
      <rPr>
        <b/>
        <sz val="10"/>
        <rFont val="宋体"/>
        <charset val="134"/>
      </rPr>
      <t xml:space="preserve">Forced: </t>
    </r>
    <r>
      <rPr>
        <b/>
        <i/>
        <sz val="10"/>
        <rFont val="宋体"/>
        <charset val="134"/>
      </rPr>
      <t>Ashen</t>
    </r>
    <r>
      <rPr>
        <sz val="10"/>
        <rFont val="宋体"/>
        <charset val="134"/>
      </rPr>
      <t xml:space="preserve"> - If there are 12 or more Sakura tokens on </t>
    </r>
    <r>
      <rPr>
        <b/>
        <sz val="10"/>
        <rFont val="宋体"/>
        <charset val="134"/>
      </rPr>
      <t>Shadow</t>
    </r>
    <r>
      <rPr>
        <sz val="10"/>
        <rFont val="宋体"/>
        <charset val="134"/>
      </rPr>
      <t xml:space="preserve">, this attack's Damage to </t>
    </r>
    <r>
      <rPr>
        <b/>
        <sz val="10"/>
        <rFont val="宋体"/>
        <charset val="134"/>
      </rPr>
      <t>Aura</t>
    </r>
    <r>
      <rPr>
        <sz val="10"/>
        <rFont val="宋体"/>
        <charset val="134"/>
      </rPr>
      <t xml:space="preserve"> becomes "-".</t>
    </r>
  </si>
  <si>
    <t>12-utsuro-o-n-2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</si>
  <si>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</si>
  <si>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</si>
  <si>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</si>
  <si>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</si>
  <si>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</si>
  <si>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</si>
  <si>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</si>
  <si>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charset val="134"/>
      </rPr>
      <t>After Attack:</t>
    </r>
    <r>
      <rPr>
        <sz val="10"/>
        <rFont val="宋体"/>
        <charset val="134"/>
      </rPr>
      <t xml:space="preserve"> If your opponent chose to take damage to </t>
    </r>
    <r>
      <rPr>
        <sz val="10"/>
        <rFont val="宋体"/>
        <charset val="134"/>
      </rPr>
      <t>Aura</t>
    </r>
    <r>
      <rPr>
        <sz val="10"/>
        <rFont val="宋体"/>
        <charset val="134"/>
      </rPr>
      <t>, look at their hand. Choose a card from it and put it into their played pile.</t>
    </r>
  </si>
  <si>
    <t>12-utsuro-o-n-3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</si>
  <si>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</si>
  <si>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</si>
  <si>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</si>
  <si>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</si>
  <si>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</si>
  <si>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</si>
  <si>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</si>
  <si>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t xml:space="preserve">After Attack: </t>
    </r>
    <r>
      <rPr>
        <sz val="10"/>
        <rFont val="宋体"/>
        <charset val="134"/>
      </rPr>
      <t xml:space="preserve">Your opponent moves a total of 2 Sakura tokens from </t>
    </r>
    <r>
      <rPr>
        <b/>
        <sz val="10"/>
        <rFont val="宋体"/>
        <charset val="134"/>
      </rPr>
      <t>their Aura</t>
    </r>
    <r>
      <rPr>
        <sz val="10"/>
        <rFont val="宋体"/>
        <charset val="134"/>
      </rPr>
      <t xml:space="preserve">, </t>
    </r>
    <r>
      <rPr>
        <b/>
        <sz val="10"/>
        <rFont val="宋体"/>
        <charset val="134"/>
      </rPr>
      <t>Flare</t>
    </r>
    <r>
      <rPr>
        <sz val="10"/>
        <rFont val="宋体"/>
        <charset val="134"/>
      </rPr>
      <t xml:space="preserve">, and </t>
    </r>
    <r>
      <rPr>
        <b/>
        <sz val="10"/>
        <rFont val="宋体"/>
        <charset val="134"/>
      </rPr>
      <t>Life</t>
    </r>
    <r>
      <rPr>
        <sz val="10"/>
        <rFont val="宋体"/>
        <charset val="134"/>
      </rPr>
      <t xml:space="preserve"> to </t>
    </r>
    <r>
      <rPr>
        <b/>
        <sz val="10"/>
        <rFont val="宋体"/>
        <charset val="134"/>
      </rPr>
      <t>Shadow</t>
    </r>
    <r>
      <rPr>
        <sz val="10"/>
        <rFont val="宋体"/>
        <charset val="134"/>
      </rPr>
      <t xml:space="preserve">, in any combination.
</t>
    </r>
    <r>
      <rPr>
        <b/>
        <sz val="10"/>
        <rFont val="宋体"/>
        <charset val="134"/>
      </rPr>
      <t>After Attack</t>
    </r>
    <r>
      <rPr>
        <sz val="10"/>
        <rFont val="宋体"/>
        <charset val="134"/>
      </rPr>
      <t xml:space="preserve">: You may choose one of your opponent's Enhancements. If you do, move 2 Sakura tokens from it to </t>
    </r>
    <r>
      <rPr>
        <b/>
        <sz val="10"/>
        <rFont val="宋体"/>
        <charset val="134"/>
      </rPr>
      <t>Shadow</t>
    </r>
    <r>
      <rPr>
        <sz val="10"/>
        <rFont val="宋体"/>
        <charset val="134"/>
      </rPr>
      <t>.</t>
    </r>
  </si>
  <si>
    <t>12-utsuro-o-n-4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</si>
  <si>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</si>
  <si>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</si>
  <si>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</si>
  <si>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</si>
  <si>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</si>
  <si>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</si>
  <si>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t xml:space="preserve">Your opponent moves 1 Sakura token from </t>
    </r>
    <r>
      <rPr>
        <b/>
        <sz val="10"/>
        <rFont val="宋体"/>
        <charset val="134"/>
      </rPr>
      <t>their Aura</t>
    </r>
    <r>
      <rPr>
        <sz val="10"/>
        <rFont val="宋体"/>
        <charset val="134"/>
      </rPr>
      <t xml:space="preserve">, </t>
    </r>
    <r>
      <rPr>
        <b/>
        <sz val="10"/>
        <rFont val="宋体"/>
        <charset val="134"/>
      </rPr>
      <t>Flare</t>
    </r>
    <r>
      <rPr>
        <sz val="10"/>
        <rFont val="宋体"/>
        <charset val="134"/>
      </rPr>
      <t xml:space="preserve">, or </t>
    </r>
    <r>
      <rPr>
        <b/>
        <sz val="10"/>
        <rFont val="宋体"/>
        <charset val="134"/>
      </rPr>
      <t xml:space="preserve">Life </t>
    </r>
    <r>
      <rPr>
        <sz val="10"/>
        <rFont val="宋体"/>
        <charset val="134"/>
      </rPr>
      <t xml:space="preserve">to </t>
    </r>
    <r>
      <rPr>
        <b/>
        <sz val="10"/>
        <rFont val="宋体"/>
        <charset val="134"/>
      </rPr>
      <t>Shadow</t>
    </r>
    <r>
      <rPr>
        <sz val="10"/>
        <rFont val="宋体"/>
        <charset val="134"/>
      </rPr>
      <t xml:space="preserve">.
</t>
    </r>
    <r>
      <rPr>
        <b/>
        <i/>
        <sz val="10"/>
        <rFont val="宋体"/>
        <charset val="134"/>
      </rPr>
      <t>Ashen</t>
    </r>
    <r>
      <rPr>
        <sz val="10"/>
        <rFont val="宋体"/>
        <charset val="134"/>
      </rPr>
      <t xml:space="preserve"> - If there are 12 or more Sakura tokens on </t>
    </r>
    <r>
      <rPr>
        <b/>
        <sz val="10"/>
        <rFont val="宋体"/>
        <charset val="134"/>
      </rPr>
      <t>Shadow</t>
    </r>
    <r>
      <rPr>
        <sz val="10"/>
        <rFont val="宋体"/>
        <charset val="134"/>
      </rPr>
      <t>, flinch your opponent.</t>
    </r>
  </si>
  <si>
    <t>12-utsuro-o-n-5</t>
  </si>
  <si>
    <t>影の翅</t>
  </si>
  <si>
    <t>かげのはね</t>
  </si>
  <si>
    <t>影之翅</t>
  </si>
  <si>
    <t>Shadow Wing</t>
  </si>
  <si>
    <t>このターン中、現在の間合は2増加し、達人の間合は2大きくなる。</t>
  </si>
  <si>
    <t>这个回合内，现在的距增加2，达人间合增加2.</t>
  </si>
  <si>
    <r>
      <rPr>
        <sz val="10"/>
        <rFont val="Arial"/>
        <charset val="134"/>
      </rPr>
      <t xml:space="preserve">For the rest of the turn, the current </t>
    </r>
    <r>
      <rPr>
        <b/>
        <sz val="10"/>
        <rFont val="宋体"/>
        <charset val="134"/>
      </rPr>
      <t>Distance</t>
    </r>
    <r>
      <rPr>
        <sz val="10"/>
        <rFont val="宋体"/>
        <charset val="134"/>
      </rPr>
      <t xml:space="preserve"> is increased by 2, and the size of the Mastery Zone is increased by 2.</t>
    </r>
  </si>
  <si>
    <t>12-utsuro-o-n-6</t>
  </si>
  <si>
    <t>影の壁</t>
  </si>
  <si>
    <t>かげのかべ</t>
  </si>
  <si>
    <t>影之壁</t>
  </si>
  <si>
    <t>Shadow Wall</t>
  </si>
  <si>
    <t>対応した《攻撃》は+0/-1となる。</t>
  </si>
  <si>
    <t>对应的攻击获得-0/-1</t>
  </si>
  <si>
    <t>The attack this card was played as a Reaction to gets +0/-1.</t>
  </si>
  <si>
    <t>12-utsuro-o-n-7</t>
  </si>
  <si>
    <t>遺灰呪</t>
  </si>
  <si>
    <t>いかいじゅ</t>
  </si>
  <si>
    <t>遗灰咒</t>
  </si>
  <si>
    <t>Curse of Ashes</t>
  </si>
  <si>
    <t>【展開時】相オーラ→ダスト：3 
【破棄時】灰塵-ダストが12以上ならば以下を行う。 
ダスト→相オーラ：2、相ライフ→ダスト：1</t>
  </si>
  <si>
    <r>
      <t>【展开时】敌装（3）→虚 
【破弃时】</t>
    </r>
    <r>
      <rPr>
        <sz val="11"/>
        <color rgb="FFFF0000"/>
        <rFont val="宋体"/>
        <charset val="134"/>
      </rPr>
      <t>灰尘</t>
    </r>
    <r>
      <rPr>
        <sz val="11"/>
        <color theme="1"/>
        <rFont val="宋体"/>
        <charset val="134"/>
      </rPr>
      <t xml:space="preserve"> 虚（</t>
    </r>
    <r>
      <rPr>
        <sz val="11"/>
        <color theme="1"/>
        <rFont val="宋体"/>
        <charset val="134"/>
        <scheme val="minor"/>
      </rPr>
      <t>2</t>
    </r>
    <r>
      <rPr>
        <sz val="11"/>
        <color theme="1"/>
        <rFont val="宋体"/>
        <charset val="134"/>
      </rPr>
      <t>）→敌装 敌命（1）→虚</t>
    </r>
  </si>
  <si>
    <r>
      <t>Initialize:</t>
    </r>
    <r>
      <rPr>
        <sz val="10"/>
        <rFont val="宋体"/>
        <charset val="134"/>
      </rPr>
      <t xml:space="preserve"> Opponent's Aura (3)→ Shadow
Disenchant:</t>
    </r>
    <r>
      <rPr>
        <i/>
        <sz val="10"/>
        <rFont val="宋体"/>
        <charset val="134"/>
      </rPr>
      <t xml:space="preserve"> Ashen</t>
    </r>
    <r>
      <rPr>
        <sz val="10"/>
        <rFont val="宋体"/>
        <charset val="134"/>
      </rPr>
      <t xml:space="preserve"> - If there are 12 or more Sakura tokens on Shadow:
Shadow (3)→ Opponent's Aura
Opponent's Life (1)→ Shadow</t>
    </r>
  </si>
  <si>
    <t>12-utsuro-o-s-1</t>
  </si>
  <si>
    <t>灰滅</t>
  </si>
  <si>
    <t>ヴィミラニエ</t>
  </si>
  <si>
    <t>灰灭</t>
  </si>
  <si>
    <t>вымирание</t>
  </si>
  <si>
    <t>24</t>
  </si>
  <si>
    <t>【常時】このカードの消費はダストの数だけ少なくなる。 
相ライフ→ダスト：3 
このカードを取り除く。</t>
  </si>
  <si>
    <t>【常时】这张卡的消费减去当前的虚中樱花结晶的数量 敌命（3）→虚 然后将这张卡除外。</t>
  </si>
  <si>
    <r>
      <t>Forced:</t>
    </r>
    <r>
      <rPr>
        <sz val="10"/>
        <rFont val="宋体"/>
        <charset val="134"/>
      </rPr>
      <t xml:space="preserve"> This card costs 1 less for each Sakura token on </t>
    </r>
    <r>
      <rPr>
        <b/>
        <sz val="10"/>
        <rFont val="宋体"/>
        <charset val="134"/>
      </rPr>
      <t>Shadow</t>
    </r>
    <r>
      <rPr>
        <sz val="10"/>
        <rFont val="宋体"/>
        <charset val="134"/>
      </rPr>
      <t xml:space="preserve">.
</t>
    </r>
    <r>
      <rPr>
        <b/>
        <sz val="10"/>
        <rFont val="宋体"/>
        <charset val="134"/>
      </rPr>
      <t>Opponent's Life (3)→ Shadow</t>
    </r>
    <r>
      <rPr>
        <sz val="10"/>
        <rFont val="宋体"/>
        <charset val="134"/>
      </rPr>
      <t xml:space="preserve">
Remove this card from the game.</t>
    </r>
  </si>
  <si>
    <t>12-utsuro-o-s-2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</si>
  <si>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</si>
  <si>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</si>
  <si>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</si>
  <si>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</si>
  <si>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</si>
  <si>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</si>
  <si>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t>Ongoing:</t>
    </r>
    <r>
      <rPr>
        <sz val="10"/>
        <rFont val="宋体"/>
        <charset val="134"/>
      </rPr>
      <t xml:space="preserve"> All your opponent's attacks have their Ranges reduced by 1 in the close direction, and lose their After Attack effects.
Ongoing: All your opponent's Enhancements have their Charges reduced by 1, and lose their Disenchant effects.</t>
    </r>
  </si>
  <si>
    <t>12-utsuro-o-s-3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</si>
  <si>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</si>
  <si>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</si>
  <si>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</si>
  <si>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</si>
  <si>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</si>
  <si>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t>【展开中】对你造成大于等于1点伤害的攻击被处理后，将此牌上所有的樱花结晶置入虚。
【破弃时】强制结束当前阶段
【再起】</t>
    </r>
    <r>
      <rPr>
        <sz val="11"/>
        <color rgb="FFFF0000"/>
        <rFont val="宋体"/>
        <charset val="134"/>
      </rPr>
      <t>灰尘</t>
    </r>
  </si>
  <si>
    <r>
      <t xml:space="preserve">Ongoing: </t>
    </r>
    <r>
      <rPr>
        <sz val="10"/>
        <rFont val="宋体"/>
        <charset val="134"/>
      </rPr>
      <t xml:space="preserve">When you are dealt 1 or more damage from an attack, move all Sakura tokens on this card to </t>
    </r>
    <r>
      <rPr>
        <b/>
        <sz val="10"/>
        <rFont val="宋体"/>
        <charset val="134"/>
      </rPr>
      <t>Shadow</t>
    </r>
    <r>
      <rPr>
        <sz val="10"/>
        <rFont val="宋体"/>
        <charset val="134"/>
      </rPr>
      <t xml:space="preserve">.
</t>
    </r>
    <r>
      <rPr>
        <b/>
        <sz val="10"/>
        <rFont val="宋体"/>
        <charset val="134"/>
      </rPr>
      <t>Disenchant:</t>
    </r>
    <r>
      <rPr>
        <sz val="10"/>
        <rFont val="宋体"/>
        <charset val="134"/>
      </rPr>
      <t xml:space="preserve"> End the current phase.
</t>
    </r>
    <r>
      <rPr>
        <b/>
        <sz val="10"/>
        <rFont val="宋体"/>
        <charset val="134"/>
      </rPr>
      <t xml:space="preserve">Resurgence: </t>
    </r>
    <r>
      <rPr>
        <b/>
        <i/>
        <sz val="10"/>
        <rFont val="宋体"/>
        <charset val="134"/>
      </rPr>
      <t>Ashen</t>
    </r>
    <r>
      <rPr>
        <sz val="10"/>
        <rFont val="宋体"/>
        <charset val="134"/>
      </rPr>
      <t xml:space="preserve"> - There are 12 or more Sakura tokens on </t>
    </r>
    <r>
      <rPr>
        <b/>
        <sz val="10"/>
        <rFont val="宋体"/>
        <charset val="134"/>
      </rPr>
      <t>Shadow</t>
    </r>
    <r>
      <rPr>
        <sz val="10"/>
        <rFont val="宋体"/>
        <charset val="134"/>
      </rPr>
      <t>.</t>
    </r>
  </si>
  <si>
    <t>12-utsuro-o-s-4</t>
  </si>
  <si>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</si>
  <si>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</si>
  <si>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</si>
  <si>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</si>
  <si>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</si>
  <si>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t>Devoted:</t>
    </r>
    <r>
      <rPr>
        <sz val="10"/>
        <rFont val="宋体"/>
        <charset val="134"/>
      </rPr>
      <t xml:space="preserve"> At the beginning of your turn, your opponent chooses one:
</t>
    </r>
    <r>
      <rPr>
        <sz val="10"/>
        <rFont val="MS Gothic"/>
        <charset val="134"/>
      </rPr>
      <t>・</t>
    </r>
    <r>
      <rPr>
        <b/>
        <sz val="10"/>
        <rFont val="宋体"/>
        <charset val="134"/>
      </rPr>
      <t xml:space="preserve">Opponent's Aura (1)→ Shadow
</t>
    </r>
    <r>
      <rPr>
        <sz val="10"/>
        <rFont val="MS Gothic"/>
        <charset val="134"/>
      </rPr>
      <t>・</t>
    </r>
    <r>
      <rPr>
        <b/>
        <sz val="10"/>
        <rFont val="宋体"/>
        <charset val="134"/>
      </rPr>
      <t>Opponent's Flare (2)→ Shadow</t>
    </r>
  </si>
  <si>
    <t>QA</t>
  </si>
  <si>
    <t>normal</t>
  </si>
  <si>
    <t>attack</t>
  </si>
  <si>
    <t>special</t>
  </si>
  <si>
    <t>action</t>
  </si>
  <si>
    <t>extra</t>
  </si>
  <si>
    <t>variable</t>
  </si>
  <si>
    <t>reaction</t>
  </si>
  <si>
    <t>fullpower</t>
  </si>
  <si>
    <t>enhance</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</si>
</sst>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45">
    <font>
      <sz val="11"/>
      <color theme="1"/>
      <name val="宋体"/>
      <charset val="128"/>
      <scheme val="minor"/>
    </font>
    <font>
      <sz val="10"/>
      <color theme="1"/>
      <name val="宋体"/>
      <charset val="128"/>
      <scheme val="minor"/>
    </font>
    <font>
      <sz val="11"/>
      <color theme="1"/>
      <name val="宋体"/>
      <charset val="134"/>
      <scheme val="minor"/>
    </font>
    <font>
      <sz val="10"/>
      <name val="Arial"/>
      <charset val="134"/>
    </font>
    <font>
      <sz val="9"/>
      <color rgb="FF0000FF"/>
      <name val="ＭＳ ゴシック"/>
      <charset val="128"/>
    </font>
    <font>
      <b/>
      <sz val="10"/>
      <name val="Arial"/>
      <charset val="134"/>
    </font>
    <font>
      <sz val="10"/>
      <color rgb="FF000000"/>
      <name val="Arial"/>
      <charset val="134"/>
    </font>
    <font>
      <b/>
      <sz val="10"/>
      <name val="宋体"/>
      <charset val="134"/>
    </font>
    <font>
      <b/>
      <i/>
      <sz val="10"/>
      <name val="宋体"/>
      <charset val="134"/>
    </font>
    <font>
      <sz val="9"/>
      <color rgb="FF2A2A2A"/>
      <name val="Arial"/>
      <charset val="134"/>
    </font>
    <font>
      <sz val="10"/>
      <color rgb="FF2A2A2A"/>
      <name val="宋体"/>
      <charset val="134"/>
    </font>
    <font>
      <b/>
      <i/>
      <sz val="10"/>
      <name val="Arial"/>
      <charset val="134"/>
    </font>
    <font>
      <sz val="9"/>
      <color rgb="FF2A2A2A"/>
      <name val="ＭＳ Ｐゴシック"/>
      <charset val="128"/>
    </font>
    <font>
      <sz val="10"/>
      <color rgb="FF2A2A2A"/>
      <name val="宋体"/>
      <charset val="128"/>
    </font>
    <font>
      <i/>
      <sz val="10"/>
      <name val="宋体"/>
      <charset val="134"/>
    </font>
    <font>
      <sz val="9"/>
      <name val="Arial"/>
      <charset val="134"/>
    </font>
    <font>
      <sz val="9"/>
      <color rgb="FFFF0000"/>
      <name val="ＭＳ ゴシック"/>
      <charset val="128"/>
    </font>
    <font>
      <sz val="11"/>
      <color rgb="FFFF0000"/>
      <name val="宋体"/>
      <charset val="134"/>
    </font>
    <font>
      <sz val="11"/>
      <color rgb="FFFF0000"/>
      <name val="宋体"/>
      <charset val="134"/>
      <scheme val="minor"/>
    </font>
    <font>
      <sz val="11"/>
      <name val="宋体"/>
      <charset val="134"/>
      <scheme val="minor"/>
    </font>
    <font>
      <sz val="11"/>
      <color rgb="FF9C6500"/>
      <name val="宋体"/>
      <charset val="0"/>
      <scheme val="minor"/>
    </font>
    <font>
      <b/>
      <sz val="15"/>
      <color theme="3"/>
      <name val="宋体"/>
      <charset val="134"/>
      <scheme val="minor"/>
    </font>
    <font>
      <sz val="11"/>
      <color rgb="FF9C0006"/>
      <name val="宋体"/>
      <charset val="0"/>
      <scheme val="minor"/>
    </font>
    <font>
      <sz val="11"/>
      <color theme="1"/>
      <name val="宋体"/>
      <charset val="0"/>
      <scheme val="minor"/>
    </font>
    <font>
      <sz val="11"/>
      <color theme="0"/>
      <name val="宋体"/>
      <charset val="0"/>
      <scheme val="minor"/>
    </font>
    <font>
      <b/>
      <sz val="11"/>
      <color theme="1"/>
      <name val="宋体"/>
      <charset val="0"/>
      <scheme val="minor"/>
    </font>
    <font>
      <sz val="11"/>
      <color rgb="FF3F3F76"/>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0061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
      <b/>
      <sz val="11"/>
      <color rgb="FFFA7D00"/>
      <name val="宋体"/>
      <charset val="0"/>
      <scheme val="minor"/>
    </font>
    <font>
      <b/>
      <sz val="10"/>
      <color theme="1"/>
      <name val="宋体"/>
      <charset val="128"/>
      <scheme val="minor"/>
    </font>
    <font>
      <sz val="10"/>
      <name val="宋体"/>
      <charset val="134"/>
    </font>
    <font>
      <sz val="10"/>
      <name val="MS Gothic"/>
      <charset val="134"/>
    </font>
    <font>
      <sz val="10"/>
      <color rgb="FF2A2A2A"/>
      <name val="ＭＳ Ｐゴシック"/>
      <charset val="128"/>
    </font>
    <font>
      <sz val="11"/>
      <name val="宋体"/>
      <charset val="134"/>
    </font>
    <font>
      <sz val="11"/>
      <color theme="1"/>
      <name val="宋体"/>
      <charset val="134"/>
    </font>
  </fonts>
  <fills count="36">
    <fill>
      <patternFill patternType="none"/>
    </fill>
    <fill>
      <patternFill patternType="gray125"/>
    </fill>
    <fill>
      <patternFill patternType="solid">
        <fgColor theme="0" tint="-0.249977111117893"/>
        <bgColor indexed="64"/>
      </patternFill>
    </fill>
    <fill>
      <patternFill patternType="solid">
        <fgColor rgb="FFFFFFFF"/>
        <bgColor rgb="FFFFFFFF"/>
      </patternFill>
    </fill>
    <fill>
      <patternFill patternType="solid">
        <fgColor theme="0"/>
        <bgColor indexed="64"/>
      </patternFill>
    </fill>
    <fill>
      <patternFill patternType="solid">
        <fgColor rgb="FFFFEB9C"/>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rgb="FFFFCC9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bgColor indexed="64"/>
      </patternFill>
    </fill>
    <fill>
      <patternFill patternType="solid">
        <fgColor rgb="FFC6EFCE"/>
        <bgColor indexed="64"/>
      </patternFill>
    </fill>
    <fill>
      <patternFill patternType="solid">
        <fgColor rgb="FFF2F2F2"/>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2" fillId="0" borderId="0" applyFont="0" applyFill="0" applyBorder="0" applyAlignment="0" applyProtection="0">
      <alignment vertical="center"/>
    </xf>
    <xf numFmtId="0" fontId="23" fillId="18" borderId="0" applyNumberFormat="0" applyBorder="0" applyAlignment="0" applyProtection="0">
      <alignment vertical="center"/>
    </xf>
    <xf numFmtId="0" fontId="26" fillId="11" borderId="4"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23" fillId="15" borderId="0" applyNumberFormat="0" applyBorder="0" applyAlignment="0" applyProtection="0">
      <alignment vertical="center"/>
    </xf>
    <xf numFmtId="0" fontId="22" fillId="7" borderId="0" applyNumberFormat="0" applyBorder="0" applyAlignment="0" applyProtection="0">
      <alignment vertical="center"/>
    </xf>
    <xf numFmtId="43" fontId="2" fillId="0" borderId="0" applyFont="0" applyFill="0" applyBorder="0" applyAlignment="0" applyProtection="0">
      <alignment vertical="center"/>
    </xf>
    <xf numFmtId="0" fontId="24" fillId="17" borderId="0" applyNumberFormat="0" applyBorder="0" applyAlignment="0" applyProtection="0">
      <alignment vertical="center"/>
    </xf>
    <xf numFmtId="0" fontId="37" fillId="0" borderId="0" applyNumberFormat="0" applyFill="0" applyBorder="0" applyAlignment="0" applyProtection="0">
      <alignment vertical="center"/>
    </xf>
    <xf numFmtId="9" fontId="2" fillId="0" borderId="0" applyFont="0" applyFill="0" applyBorder="0" applyAlignment="0" applyProtection="0">
      <alignment vertical="center"/>
    </xf>
    <xf numFmtId="0" fontId="33" fillId="0" borderId="0" applyNumberFormat="0" applyFill="0" applyBorder="0" applyAlignment="0" applyProtection="0">
      <alignment vertical="center"/>
    </xf>
    <xf numFmtId="0" fontId="2" fillId="6" borderId="2" applyNumberFormat="0" applyFont="0" applyAlignment="0" applyProtection="0">
      <alignment vertical="center"/>
    </xf>
    <xf numFmtId="0" fontId="24" fillId="24" borderId="0" applyNumberFormat="0" applyBorder="0" applyAlignment="0" applyProtection="0">
      <alignment vertical="center"/>
    </xf>
    <xf numFmtId="0" fontId="3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1" applyNumberFormat="0" applyFill="0" applyAlignment="0" applyProtection="0">
      <alignment vertical="center"/>
    </xf>
    <xf numFmtId="0" fontId="28" fillId="0" borderId="1" applyNumberFormat="0" applyFill="0" applyAlignment="0" applyProtection="0">
      <alignment vertical="center"/>
    </xf>
    <xf numFmtId="0" fontId="24" fillId="27" borderId="0" applyNumberFormat="0" applyBorder="0" applyAlignment="0" applyProtection="0">
      <alignment vertical="center"/>
    </xf>
    <xf numFmtId="0" fontId="32" fillId="0" borderId="8" applyNumberFormat="0" applyFill="0" applyAlignment="0" applyProtection="0">
      <alignment vertical="center"/>
    </xf>
    <xf numFmtId="0" fontId="24" fillId="30" borderId="0" applyNumberFormat="0" applyBorder="0" applyAlignment="0" applyProtection="0">
      <alignment vertical="center"/>
    </xf>
    <xf numFmtId="0" fontId="35" fillId="21" borderId="7" applyNumberFormat="0" applyAlignment="0" applyProtection="0">
      <alignment vertical="center"/>
    </xf>
    <xf numFmtId="0" fontId="38" fillId="21" borderId="4" applyNumberFormat="0" applyAlignment="0" applyProtection="0">
      <alignment vertical="center"/>
    </xf>
    <xf numFmtId="0" fontId="30" fillId="13" borderId="6" applyNumberFormat="0" applyAlignment="0" applyProtection="0">
      <alignment vertical="center"/>
    </xf>
    <xf numFmtId="0" fontId="23" fillId="23" borderId="0" applyNumberFormat="0" applyBorder="0" applyAlignment="0" applyProtection="0">
      <alignment vertical="center"/>
    </xf>
    <xf numFmtId="0" fontId="24" fillId="26" borderId="0" applyNumberFormat="0" applyBorder="0" applyAlignment="0" applyProtection="0">
      <alignment vertical="center"/>
    </xf>
    <xf numFmtId="0" fontId="27" fillId="0" borderId="5" applyNumberFormat="0" applyFill="0" applyAlignment="0" applyProtection="0">
      <alignment vertical="center"/>
    </xf>
    <xf numFmtId="0" fontId="25" fillId="0" borderId="3" applyNumberFormat="0" applyFill="0" applyAlignment="0" applyProtection="0">
      <alignment vertical="center"/>
    </xf>
    <xf numFmtId="0" fontId="34" fillId="20" borderId="0" applyNumberFormat="0" applyBorder="0" applyAlignment="0" applyProtection="0">
      <alignment vertical="center"/>
    </xf>
    <xf numFmtId="0" fontId="20" fillId="5" borderId="0" applyNumberFormat="0" applyBorder="0" applyAlignment="0" applyProtection="0">
      <alignment vertical="center"/>
    </xf>
    <xf numFmtId="0" fontId="23" fillId="22" borderId="0" applyNumberFormat="0" applyBorder="0" applyAlignment="0" applyProtection="0">
      <alignment vertical="center"/>
    </xf>
    <xf numFmtId="0" fontId="24" fillId="9"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34" borderId="0" applyNumberFormat="0" applyBorder="0" applyAlignment="0" applyProtection="0">
      <alignment vertical="center"/>
    </xf>
    <xf numFmtId="0" fontId="24" fillId="31" borderId="0" applyNumberFormat="0" applyBorder="0" applyAlignment="0" applyProtection="0">
      <alignment vertical="center"/>
    </xf>
    <xf numFmtId="0" fontId="24" fillId="35" borderId="0" applyNumberFormat="0" applyBorder="0" applyAlignment="0" applyProtection="0">
      <alignment vertical="center"/>
    </xf>
    <xf numFmtId="0" fontId="23" fillId="29" borderId="0" applyNumberFormat="0" applyBorder="0" applyAlignment="0" applyProtection="0">
      <alignment vertical="center"/>
    </xf>
    <xf numFmtId="0" fontId="23" fillId="16" borderId="0" applyNumberFormat="0" applyBorder="0" applyAlignment="0" applyProtection="0">
      <alignment vertical="center"/>
    </xf>
    <xf numFmtId="0" fontId="24" fillId="19" borderId="0" applyNumberFormat="0" applyBorder="0" applyAlignment="0" applyProtection="0">
      <alignment vertical="center"/>
    </xf>
    <xf numFmtId="0" fontId="23" fillId="33" borderId="0" applyNumberFormat="0" applyBorder="0" applyAlignment="0" applyProtection="0">
      <alignment vertical="center"/>
    </xf>
    <xf numFmtId="0" fontId="24" fillId="25" borderId="0" applyNumberFormat="0" applyBorder="0" applyAlignment="0" applyProtection="0">
      <alignment vertical="center"/>
    </xf>
    <xf numFmtId="0" fontId="24" fillId="14" borderId="0" applyNumberFormat="0" applyBorder="0" applyAlignment="0" applyProtection="0">
      <alignment vertical="center"/>
    </xf>
    <xf numFmtId="0" fontId="23" fillId="8" borderId="0" applyNumberFormat="0" applyBorder="0" applyAlignment="0" applyProtection="0">
      <alignment vertical="center"/>
    </xf>
    <xf numFmtId="0" fontId="24" fillId="28" borderId="0" applyNumberFormat="0" applyBorder="0" applyAlignment="0" applyProtection="0">
      <alignment vertical="center"/>
    </xf>
  </cellStyleXfs>
  <cellXfs count="44">
    <xf numFmtId="0" fontId="0" fillId="0" borderId="0" xfId="0">
      <alignment vertical="center"/>
    </xf>
    <xf numFmtId="49" fontId="1" fillId="0" borderId="0" xfId="0" applyNumberFormat="1" applyFont="1">
      <alignment vertical="center"/>
    </xf>
    <xf numFmtId="0" fontId="1" fillId="0" borderId="0" xfId="0" applyFont="1">
      <alignment vertical="center"/>
    </xf>
    <xf numFmtId="0" fontId="2" fillId="0" borderId="0" xfId="0" applyFont="1" applyFill="1" applyAlignment="1">
      <alignment vertical="center"/>
    </xf>
    <xf numFmtId="0" fontId="3" fillId="0" borderId="0" xfId="0" applyFont="1" applyFill="1" applyAlignment="1"/>
    <xf numFmtId="49" fontId="1" fillId="2" borderId="0" xfId="0" applyNumberFormat="1" applyFont="1" applyFill="1">
      <alignment vertical="center"/>
    </xf>
    <xf numFmtId="49" fontId="1" fillId="0" borderId="0" xfId="0" applyNumberFormat="1" applyFont="1" applyAlignment="1">
      <alignment vertical="center" wrapText="1"/>
    </xf>
    <xf numFmtId="0" fontId="4" fillId="0" borderId="0" xfId="0" applyFo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alignment wrapText="1"/>
    </xf>
    <xf numFmtId="0" fontId="8" fillId="0" borderId="0" xfId="0" applyFont="1" applyFill="1" applyAlignment="1">
      <alignment wrapText="1"/>
    </xf>
    <xf numFmtId="0" fontId="5" fillId="0" borderId="0" xfId="0" applyFont="1" applyFill="1" applyAlignment="1"/>
    <xf numFmtId="0" fontId="3" fillId="0" borderId="0" xfId="0" applyFont="1" applyFill="1" applyAlignment="1">
      <alignment wrapText="1"/>
    </xf>
    <xf numFmtId="0" fontId="2" fillId="0" borderId="0" xfId="0" applyFont="1" applyFill="1" applyAlignment="1">
      <alignment vertical="center" wrapText="1"/>
    </xf>
    <xf numFmtId="0" fontId="2" fillId="0" borderId="0" xfId="0" applyFont="1" applyFill="1" applyAlignment="1">
      <alignment vertical="center" wrapText="1"/>
    </xf>
    <xf numFmtId="0" fontId="7" fillId="0" borderId="0" xfId="0" applyFont="1" applyFill="1" applyAlignment="1">
      <alignment wrapText="1"/>
    </xf>
    <xf numFmtId="0" fontId="7" fillId="0" borderId="0" xfId="0" applyFont="1" applyFill="1" applyAlignment="1"/>
    <xf numFmtId="0" fontId="5" fillId="0" borderId="0" xfId="0" applyFont="1" applyFill="1" applyAlignment="1">
      <alignment wrapText="1"/>
    </xf>
    <xf numFmtId="0" fontId="9" fillId="0" borderId="0" xfId="0" applyFont="1">
      <alignment vertical="center"/>
    </xf>
    <xf numFmtId="0" fontId="10" fillId="0" borderId="0" xfId="0" applyFont="1">
      <alignment vertical="center"/>
    </xf>
    <xf numFmtId="0" fontId="11" fillId="0" borderId="0" xfId="0" applyFont="1" applyFill="1" applyAlignment="1"/>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Fill="1" applyAlignment="1">
      <alignment wrapText="1"/>
    </xf>
    <xf numFmtId="0" fontId="14" fillId="0" borderId="0" xfId="0" applyFont="1" applyFill="1" applyAlignment="1">
      <alignment wrapText="1"/>
    </xf>
    <xf numFmtId="0" fontId="15" fillId="3" borderId="0" xfId="0" applyFont="1" applyFill="1" applyAlignment="1"/>
    <xf numFmtId="0" fontId="15" fillId="0" borderId="0" xfId="0" applyFont="1" applyFill="1" applyAlignment="1"/>
    <xf numFmtId="49" fontId="1" fillId="0" borderId="0" xfId="0" applyNumberFormat="1" applyFont="1" applyAlignment="1">
      <alignment vertical="center"/>
    </xf>
    <xf numFmtId="49" fontId="1" fillId="4" borderId="0" xfId="0" applyNumberFormat="1" applyFont="1" applyFill="1" applyAlignment="1">
      <alignment vertical="center"/>
    </xf>
    <xf numFmtId="49" fontId="1" fillId="4" borderId="0" xfId="0" applyNumberFormat="1" applyFont="1" applyFill="1">
      <alignment vertical="center"/>
    </xf>
    <xf numFmtId="0" fontId="5" fillId="0" borderId="0" xfId="0" applyFont="1" applyFill="1" applyAlignment="1">
      <alignment wrapText="1"/>
    </xf>
    <xf numFmtId="0" fontId="2" fillId="0" borderId="0" xfId="0" applyFont="1" applyFill="1" applyAlignment="1">
      <alignment vertical="center"/>
    </xf>
    <xf numFmtId="0" fontId="16" fillId="0" borderId="0" xfId="0" applyFont="1">
      <alignment vertical="center"/>
    </xf>
    <xf numFmtId="0" fontId="11" fillId="0" borderId="0" xfId="0" applyFont="1" applyFill="1" applyAlignment="1">
      <alignment wrapText="1"/>
    </xf>
    <xf numFmtId="0" fontId="3" fillId="0" borderId="0" xfId="0" applyFont="1" applyFill="1" applyAlignment="1">
      <alignment wrapText="1"/>
    </xf>
    <xf numFmtId="0" fontId="17" fillId="0" borderId="0" xfId="0" applyFont="1" applyFill="1" applyAlignment="1">
      <alignment vertical="center" wrapText="1"/>
    </xf>
    <xf numFmtId="0" fontId="8" fillId="0" borderId="0" xfId="0" applyFont="1" applyFill="1" applyAlignment="1">
      <alignment wrapText="1"/>
    </xf>
    <xf numFmtId="0" fontId="18" fillId="0" borderId="0" xfId="0" applyFont="1" applyFill="1" applyAlignment="1">
      <alignment vertical="center"/>
    </xf>
    <xf numFmtId="0" fontId="18" fillId="0" borderId="0" xfId="0" applyFont="1" applyFill="1" applyAlignment="1">
      <alignment vertical="center" wrapText="1"/>
    </xf>
    <xf numFmtId="0" fontId="19" fillId="0" borderId="0" xfId="0" applyFont="1" applyFill="1" applyAlignment="1">
      <alignment vertical="center"/>
    </xf>
    <xf numFmtId="0" fontId="19" fillId="0" borderId="0" xfId="0" applyFont="1" applyFill="1" applyAlignment="1">
      <alignment vertical="center" wrapText="1"/>
    </xf>
    <xf numFmtId="0" fontId="17" fillId="0" borderId="0" xfId="0" applyFont="1" applyFill="1" applyAlignment="1">
      <alignment vertical="center"/>
    </xf>
    <xf numFmtId="0" fontId="1" fillId="0" borderId="0" xfId="0" applyNumberFormat="1" applyFont="1">
      <alignment vertical="center"/>
    </xf>
    <xf numFmtId="49" fontId="1" fillId="0" borderId="0" xfId="0" applyNumberFormat="1" applyFont="1" applyAlignment="1" quotePrefix="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tabSelected="1" workbookViewId="0">
      <pane xSplit="1" ySplit="1" topLeftCell="U147" activePane="bottomRight" state="frozen"/>
      <selection/>
      <selection pane="topRight"/>
      <selection pane="bottomLeft"/>
      <selection pane="bottomRight" activeCell="U155" sqref="U155"/>
    </sheetView>
  </sheetViews>
  <sheetFormatPr defaultColWidth="9" defaultRowHeight="12"/>
  <cols>
    <col min="1" max="1" width="16.5" style="1" customWidth="1"/>
    <col min="2" max="3" width="9" style="1"/>
    <col min="4" max="4" width="14.6296296296296" style="1" customWidth="1"/>
    <col min="5" max="5" width="18.3796296296296" style="1" customWidth="1"/>
    <col min="6" max="7" width="21.5" style="1" customWidth="1"/>
    <col min="8" max="8" width="18.3796296296296" style="1" customWidth="1"/>
    <col min="9" max="11" width="9" style="1"/>
    <col min="12" max="15" width="12.75" style="1" customWidth="1"/>
    <col min="16" max="19" width="9" style="1"/>
    <col min="20" max="20" width="75" style="1" customWidth="1"/>
    <col min="21" max="21" width="59.3333333333333" style="1" customWidth="1"/>
    <col min="22" max="22" width="56" style="1" customWidth="1"/>
    <col min="23" max="23" width="12.75" style="1" customWidth="1"/>
    <col min="24" max="24" width="255.62962962963" style="2" customWidth="1"/>
    <col min="25" max="16384" width="9" style="2"/>
  </cols>
  <sheetData>
    <row r="1" ht="11.25" customHeight="1" spans="1:23">
      <c r="A1" s="1" t="s">
        <v>0</v>
      </c>
      <c r="B1" s="1" t="s">
        <v>1</v>
      </c>
      <c r="C1" s="1" t="s">
        <v>2</v>
      </c>
      <c r="D1" s="1" t="s">
        <v>3</v>
      </c>
      <c r="E1" s="1" t="s">
        <v>4</v>
      </c>
      <c r="F1" s="1" t="s">
        <v>5</v>
      </c>
      <c r="G1" s="1" t="s">
        <v>6</v>
      </c>
      <c r="H1" s="1" t="s">
        <v>7</v>
      </c>
      <c r="I1" s="1" t="s">
        <v>8</v>
      </c>
      <c r="J1" s="1" t="s">
        <v>9</v>
      </c>
      <c r="K1" s="1" t="s">
        <v>10</v>
      </c>
      <c r="L1" s="1" t="s">
        <v>11</v>
      </c>
      <c r="M1" s="5" t="s">
        <v>12</v>
      </c>
      <c r="N1" s="1" t="s">
        <v>13</v>
      </c>
      <c r="O1" s="5" t="s">
        <v>12</v>
      </c>
      <c r="P1" s="1" t="s">
        <v>14</v>
      </c>
      <c r="Q1" s="1" t="s">
        <v>15</v>
      </c>
      <c r="R1" s="1" t="s">
        <v>16</v>
      </c>
      <c r="S1" s="1" t="s">
        <v>17</v>
      </c>
      <c r="T1" s="1" t="s">
        <v>18</v>
      </c>
      <c r="U1" s="1" t="s">
        <v>19</v>
      </c>
      <c r="V1" s="1" t="s">
        <v>20</v>
      </c>
      <c r="W1" s="1" t="s">
        <v>12</v>
      </c>
    </row>
    <row r="2" spans="1:24">
      <c r="A2" s="1" t="s">
        <v>21</v>
      </c>
      <c r="B2" s="1" t="s">
        <v>22</v>
      </c>
      <c r="E2" s="1" t="s">
        <v>23</v>
      </c>
      <c r="F2" s="1" t="s">
        <v>24</v>
      </c>
      <c r="G2" s="1" t="s">
        <v>25</v>
      </c>
      <c r="H2" s="1" t="s">
        <v>26</v>
      </c>
      <c r="I2" s="1" t="s">
        <v>27</v>
      </c>
      <c r="J2" s="1" t="s">
        <v>28</v>
      </c>
      <c r="L2" s="1" t="s">
        <v>29</v>
      </c>
      <c r="M2" s="5"/>
      <c r="N2" s="1" t="s">
        <v>30</v>
      </c>
      <c r="O2" s="5"/>
      <c r="T2" s="6"/>
      <c r="U2" s="6"/>
      <c r="V2" s="6"/>
      <c r="W2" s="5"/>
      <c r="X2" s="7" t="str">
        <f>", '"&amp;A2&amp;"': {megami: '"&amp;B2&amp;"'"&amp;IF(C2&lt;&gt;"",", anotherID: '"&amp;C2&amp;"', replace: '"&amp;D2&amp;"'","")&amp;", name: '"&amp;E2&amp;"', nameEn: '"&amp;SUBSTITUTE(H2,"'","\'")&amp;"', ruby: '"&amp;F2&amp;"', baseType: '"&amp;VLOOKUP(I2,Sheet2!$A$1:$B$99,2,FALSE)&amp;"', types: ['"&amp;VLOOKUP(J2,Sheet2!$D$1:$E$99,2,FALSE)&amp;"'"&amp;IF(K2&lt;&gt;"",", '"&amp;VLOOKUP(K2,Sheet2!$D$1:$E$99,2,FALSE)&amp;"'","")&amp;"]"&amp;IF(L2&lt;&gt;"",", range: '"&amp;L2&amp;"'","")&amp;IF(N2&lt;&gt;"",", damage: '"&amp;N2&amp;"'","")&amp;IF(P2&lt;&gt;"",", capacity: '"&amp;P2&amp;"'","")&amp;IF(Q2&lt;&gt;"",", cost: '"&amp;Q2&amp;"'","")&amp;", text: '"&amp;SUBSTITUTE(T2,CHAR(10),"\n")&amp;"', textEn: '"&amp;SUBSTITUTE(SUBSTITUTE(V2,CHAR(10),"\n"),"'","\'")&amp;"'"&amp;IF(R2="○",", sealable: true","")&amp;IF(S2="○",", removable: true","")&amp;"}"</f>
        <v>, '01-yurina-o-n-1': {megami: 'yurina', name: '斬', nameEn: 'Slash', ruby: 'ざん', baseType: 'normal', types: ['attack'], range: '3-4', damage: '3/1', text: '', textEn: ''}</v>
      </c>
    </row>
    <row r="3" ht="24" spans="1:24">
      <c r="A3" s="1" t="s">
        <v>31</v>
      </c>
      <c r="B3" s="1" t="s">
        <v>22</v>
      </c>
      <c r="C3" s="1" t="s">
        <v>32</v>
      </c>
      <c r="D3" s="1" t="s">
        <v>21</v>
      </c>
      <c r="E3" s="1" t="s">
        <v>33</v>
      </c>
      <c r="F3" s="1" t="s">
        <v>34</v>
      </c>
      <c r="G3" s="1" t="s">
        <v>33</v>
      </c>
      <c r="H3" s="1" t="s">
        <v>35</v>
      </c>
      <c r="I3" s="1" t="s">
        <v>27</v>
      </c>
      <c r="J3" s="1" t="s">
        <v>28</v>
      </c>
      <c r="L3" s="1" t="s">
        <v>36</v>
      </c>
      <c r="M3" s="5"/>
      <c r="N3" s="1" t="s">
        <v>37</v>
      </c>
      <c r="O3" s="5"/>
      <c r="T3" s="6" t="s">
        <v>38</v>
      </c>
      <c r="U3" s="6" t="s">
        <v>39</v>
      </c>
      <c r="V3" s="6" t="s">
        <v>40</v>
      </c>
      <c r="W3" s="5"/>
      <c r="X3" s="7" t="str">
        <f>", '"&amp;A3&amp;"': {megami: '"&amp;B3&amp;"'"&amp;IF(C3&lt;&gt;"",", anotherID: '"&amp;C3&amp;"', replace: '"&amp;D3&amp;"'","")&amp;", name: '"&amp;E3&amp;"', nameEn: '"&amp;SUBSTITUTE(H3,"'","\'")&amp;"', ruby: '"&amp;F3&amp;"', baseType: '"&amp;VLOOKUP(I3,Sheet2!$A$1:$B$99,2,FALSE)&amp;"', types: ['"&amp;VLOOKUP(J3,Sheet2!$D$1:$E$99,2,FALSE)&amp;"'"&amp;IF(K3&lt;&gt;"",", '"&amp;VLOOKUP(K3,Sheet2!$D$1:$E$99,2,FALSE)&amp;"'","")&amp;"]"&amp;IF(L3&lt;&gt;"",", range: '"&amp;L3&amp;"'","")&amp;IF(N3&lt;&gt;"",", damage: '"&amp;N3&amp;"'","")&amp;IF(P3&lt;&gt;"",", capacity: '"&amp;P3&amp;"'","")&amp;IF(Q3&lt;&gt;"",", cost: '"&amp;Q3&amp;"'","")&amp;", text: '"&amp;SUBSTITUTE(T3,CHAR(10),"\n")&amp;"', textEn: '"&amp;SUBSTITUTE(SUBSTITUTE(V3,CHAR(10),"\n"),"'","\'")&amp;"'"&amp;IF(R3="○",", sealable: true","")&amp;IF(S3="○",", removable: true","")&amp;"}"</f>
        <v>, '01-yurina-A1-n-1': {megami: 'yurina', anotherID: 'A1', replace: '01-yurina-o-n-1', name: '乱打', nameEn: 'Wild Swing', ruby: 'らんだ', baseType: 'normal', types: ['attack'], range: '2', damage: '2/1', text: '【常時】決死-あなたのライフが3以下ならば、この《攻撃》は+0/+2となり、対応不可を得る。', textEn: 'Forced: Resolve - If your Life is 3 or less, this attack gains +0/+2 and No Reactions.'}</v>
      </c>
    </row>
    <row r="4" ht="24" spans="1:24">
      <c r="A4" s="1" t="s">
        <v>41</v>
      </c>
      <c r="B4" s="1" t="s">
        <v>22</v>
      </c>
      <c r="E4" s="1" t="s">
        <v>42</v>
      </c>
      <c r="F4" s="1" t="s">
        <v>43</v>
      </c>
      <c r="G4" s="1" t="s">
        <v>44</v>
      </c>
      <c r="H4" s="1" t="s">
        <v>45</v>
      </c>
      <c r="I4" s="1" t="s">
        <v>27</v>
      </c>
      <c r="J4" s="1" t="s">
        <v>28</v>
      </c>
      <c r="L4" s="1" t="s">
        <v>46</v>
      </c>
      <c r="M4" s="5"/>
      <c r="N4" s="1" t="s">
        <v>47</v>
      </c>
      <c r="O4" s="5"/>
      <c r="T4" s="6" t="s">
        <v>48</v>
      </c>
      <c r="U4" s="6" t="s">
        <v>49</v>
      </c>
      <c r="V4" s="6" t="s">
        <v>50</v>
      </c>
      <c r="W4" s="5"/>
      <c r="X4" s="7" t="str">
        <f>", '"&amp;A4&amp;"': {megami: '"&amp;B4&amp;"'"&amp;IF(C4&lt;&gt;"",", anotherID: '"&amp;C4&amp;"', replace: '"&amp;D4&amp;"'","")&amp;", name: '"&amp;E4&amp;"', nameEn: '"&amp;SUBSTITUTE(H4,"'","\'")&amp;"', ruby: '"&amp;F4&amp;"', baseType: '"&amp;VLOOKUP(I4,Sheet2!$A$1:$B$99,2,FALSE)&amp;"', types: ['"&amp;VLOOKUP(J4,Sheet2!$D$1:$E$99,2,FALSE)&amp;"'"&amp;IF(K4&lt;&gt;"",", '"&amp;VLOOKUP(K4,Sheet2!$D$1:$E$99,2,FALSE)&amp;"'","")&amp;"]"&amp;IF(L4&lt;&gt;"",", range: '"&amp;L4&amp;"'","")&amp;IF(N4&lt;&gt;"",", damage: '"&amp;N4&amp;"'","")&amp;IF(P4&lt;&gt;"",", capacity: '"&amp;P4&amp;"'","")&amp;IF(Q4&lt;&gt;"",", cost: '"&amp;Q4&amp;"'","")&amp;", text: '"&amp;SUBSTITUTE(T4,CHAR(10),"\n")&amp;"', textEn: '"&amp;SUBSTITUTE(SUBSTITUTE(V4,CHAR(10),"\n"),"'","\'")&amp;"'"&amp;IF(R4="○",", sealable: true","")&amp;IF(S4="○",", removable: true","")&amp;"}"</f>
        <v>, '01-yurina-o-n-2': {megami: 'yurina', name: '一閃', nameEn: 'Brandish', ruby: 'いっせん', baseType: 'normal', types: ['attack'], range: '3', damage: '2/2', text: '【常時】決死-あなたのライフが3以下ならば、この《攻撃》は+1/+0となる。', textEn: 'Forced: Resolve - This attack gains +1/+0 if your Life is 3 or less.'}</v>
      </c>
    </row>
    <row r="5" ht="24" spans="1:24">
      <c r="A5" s="1" t="s">
        <v>51</v>
      </c>
      <c r="B5" s="1" t="s">
        <v>22</v>
      </c>
      <c r="E5" s="1" t="s">
        <v>52</v>
      </c>
      <c r="F5" s="1" t="s">
        <v>53</v>
      </c>
      <c r="G5" s="1" t="s">
        <v>54</v>
      </c>
      <c r="H5" s="1" t="s">
        <v>55</v>
      </c>
      <c r="I5" s="1" t="s">
        <v>27</v>
      </c>
      <c r="J5" s="1" t="s">
        <v>28</v>
      </c>
      <c r="L5" s="1" t="s">
        <v>56</v>
      </c>
      <c r="M5" s="5"/>
      <c r="N5" s="1" t="s">
        <v>37</v>
      </c>
      <c r="O5" s="5"/>
      <c r="T5" s="6" t="s">
        <v>57</v>
      </c>
      <c r="U5" s="6" t="s">
        <v>58</v>
      </c>
      <c r="V5" s="6" t="s">
        <v>59</v>
      </c>
      <c r="W5" s="5"/>
      <c r="X5" s="7" t="str">
        <f>", '"&amp;A5&amp;"': {megami: '"&amp;B5&amp;"'"&amp;IF(C5&lt;&gt;"",", anotherID: '"&amp;C5&amp;"', replace: '"&amp;D5&amp;"'","")&amp;", name: '"&amp;E5&amp;"', nameEn: '"&amp;SUBSTITUTE(H5,"'","\'")&amp;"', ruby: '"&amp;F5&amp;"', baseType: '"&amp;VLOOKUP(I5,Sheet2!$A$1:$B$99,2,FALSE)&amp;"', types: ['"&amp;VLOOKUP(J5,Sheet2!$D$1:$E$99,2,FALSE)&amp;"'"&amp;IF(K5&lt;&gt;"",", '"&amp;VLOOKUP(K5,Sheet2!$D$1:$E$99,2,FALSE)&amp;"'","")&amp;"]"&amp;IF(L5&lt;&gt;"",", range: '"&amp;L5&amp;"'","")&amp;IF(N5&lt;&gt;"",", damage: '"&amp;N5&amp;"'","")&amp;IF(P5&lt;&gt;"",", capacity: '"&amp;P5&amp;"'","")&amp;IF(Q5&lt;&gt;"",", cost: '"&amp;Q5&amp;"'","")&amp;", text: '"&amp;SUBSTITUTE(T5,CHAR(10),"\n")&amp;"', textEn: '"&amp;SUBSTITUTE(SUBSTITUTE(V5,CHAR(10),"\n"),"'","\'")&amp;"'"&amp;IF(R5="○",", sealable: true","")&amp;IF(S5="○",", removable: true","")&amp;"}"</f>
        <v>, '01-yurina-o-n-3': {megami: 'yurina', name: '柄打ち', nameEn: 'Hilt Strike', ruby: 'つかうち', baseType: 'normal', types: ['attack'], range: '1-2', damage: '2/1', text: '【攻撃後】決死-あなたのライフが3以下ならば、このターンにあなたが次に行う《攻撃》は+1/+0となる。', textEn: 'After Attack: Resolve - The next attack you make this turn gains +1/+0 if your Life is 3 or less.'}</v>
      </c>
    </row>
    <row r="6" ht="24" spans="1:24">
      <c r="A6" s="1" t="s">
        <v>60</v>
      </c>
      <c r="B6" s="1" t="s">
        <v>22</v>
      </c>
      <c r="E6" s="1" t="s">
        <v>61</v>
      </c>
      <c r="F6" s="1" t="s">
        <v>62</v>
      </c>
      <c r="G6" s="1" t="s">
        <v>63</v>
      </c>
      <c r="H6" s="1" t="s">
        <v>64</v>
      </c>
      <c r="I6" s="1" t="s">
        <v>27</v>
      </c>
      <c r="J6" s="1" t="s">
        <v>28</v>
      </c>
      <c r="K6" s="1" t="s">
        <v>65</v>
      </c>
      <c r="L6" s="1" t="s">
        <v>66</v>
      </c>
      <c r="M6" s="5"/>
      <c r="N6" s="1" t="s">
        <v>67</v>
      </c>
      <c r="O6" s="5"/>
      <c r="T6" s="44" t="s">
        <v>68</v>
      </c>
      <c r="U6" s="6" t="s">
        <v>69</v>
      </c>
      <c r="V6" s="44" t="s">
        <v>70</v>
      </c>
      <c r="W6" s="5"/>
      <c r="X6" s="7" t="str">
        <f>", '"&amp;A6&amp;"': {megami: '"&amp;B6&amp;"'"&amp;IF(C6&lt;&gt;"",", anotherID: '"&amp;C6&amp;"', replace: '"&amp;D6&amp;"'","")&amp;", name: '"&amp;E6&amp;"', nameEn: '"&amp;SUBSTITUTE(H6,"'","\'")&amp;"', ruby: '"&amp;F6&amp;"', baseType: '"&amp;VLOOKUP(I6,Sheet2!$A$1:$B$99,2,FALSE)&amp;"', types: ['"&amp;VLOOKUP(J6,Sheet2!$D$1:$E$99,2,FALSE)&amp;"'"&amp;IF(K6&lt;&gt;"",", '"&amp;VLOOKUP(K6,Sheet2!$D$1:$E$99,2,FALSE)&amp;"'","")&amp;"]"&amp;IF(L6&lt;&gt;"",", range: '"&amp;L6&amp;"'","")&amp;IF(N6&lt;&gt;"",", damage: '"&amp;N6&amp;"'","")&amp;IF(P6&lt;&gt;"",", capacity: '"&amp;P6&amp;"'","")&amp;IF(Q6&lt;&gt;"",", cost: '"&amp;Q6&amp;"'","")&amp;", text: '"&amp;SUBSTITUTE(T6,CHAR(10),"\n")&amp;"', textEn: '"&amp;SUBSTITUTE(SUBSTITUTE(V6,CHAR(10),"\n"),"'","\'")&amp;"'"&amp;IF(R6="○",", sealable: true","")&amp;IF(S6="○",", removable: true","")&amp;"}"</f>
        <v>, '01-yurina-o-n-4': {megami: 'yurina', name: '居合', nameEn: 'Art of Drawing', ruby: 'いあい', baseType: 'normal', types: ['attack', 'fullpower'], range: '2-4', damage: '4/3', text: '【常時】現在の間合が2以下ならば、この攻撃は-1/-1となる。', textEn: 'Forced: If the current Distance is 2 or less, this attack gets -1/-1.'}</v>
      </c>
    </row>
    <row r="7" ht="60" spans="1:24">
      <c r="A7" s="1" t="s">
        <v>71</v>
      </c>
      <c r="B7" s="1" t="s">
        <v>22</v>
      </c>
      <c r="E7" s="1" t="s">
        <v>72</v>
      </c>
      <c r="F7" s="1" t="s">
        <v>73</v>
      </c>
      <c r="G7" s="1" t="s">
        <v>74</v>
      </c>
      <c r="H7" s="1" t="s">
        <v>75</v>
      </c>
      <c r="I7" s="1" t="s">
        <v>27</v>
      </c>
      <c r="J7" s="1" t="s">
        <v>76</v>
      </c>
      <c r="M7" s="5"/>
      <c r="O7" s="5"/>
      <c r="T7" s="6" t="s">
        <v>77</v>
      </c>
      <c r="U7" s="6" t="s">
        <v>78</v>
      </c>
      <c r="V7" s="6" t="s">
        <v>79</v>
      </c>
      <c r="W7" s="5"/>
      <c r="X7" s="7" t="str">
        <f>", '"&amp;A7&amp;"': {megami: '"&amp;B7&amp;"'"&amp;IF(C7&lt;&gt;"",", anotherID: '"&amp;C7&amp;"', replace: '"&amp;D7&amp;"'","")&amp;", name: '"&amp;E7&amp;"', nameEn: '"&amp;SUBSTITUTE(H7,"'","\'")&amp;"', ruby: '"&amp;F7&amp;"', baseType: '"&amp;VLOOKUP(I7,Sheet2!$A$1:$B$99,2,FALSE)&amp;"', types: ['"&amp;VLOOKUP(J7,Sheet2!$D$1:$E$99,2,FALSE)&amp;"'"&amp;IF(K7&lt;&gt;"",", '"&amp;VLOOKUP(K7,Sheet2!$D$1:$E$99,2,FALSE)&amp;"'","")&amp;"]"&amp;IF(L7&lt;&gt;"",", range: '"&amp;L7&amp;"'","")&amp;IF(N7&lt;&gt;"",", damage: '"&amp;N7&amp;"'","")&amp;IF(P7&lt;&gt;"",", capacity: '"&amp;P7&amp;"'","")&amp;IF(Q7&lt;&gt;"",", cost: '"&amp;Q7&amp;"'","")&amp;", text: '"&amp;SUBSTITUTE(T7,CHAR(10),"\n")&amp;"', textEn: '"&amp;SUBSTITUTE(SUBSTITUTE(V7,CHAR(10),"\n"),"'","\'")&amp;"'"&amp;IF(R7="○",", sealable: true","")&amp;IF(S7="○",", removable: true","")&amp;"}"</f>
        <v>, '01-yurina-o-n-5': {megami: 'yurina', name: '足捌き', nameEn: 'Footwork', ruby: 'あしさばき', baseType: 'normal', types: ['action'], text: '現在の間合が4以上ならば、間合→ダスト：2\n現在の間合が1以下ならば、ダスト→間合：2', textEn: 'If the current Distance is 4 or more:\nDistance (2)→ Shadow\n\nIf the current Distance is 1 or less:\nShadow (2)→ Distance'}</v>
      </c>
    </row>
    <row r="8" ht="24" spans="1:24">
      <c r="A8" s="1" t="s">
        <v>80</v>
      </c>
      <c r="B8" s="1" t="s">
        <v>22</v>
      </c>
      <c r="E8" s="1" t="s">
        <v>81</v>
      </c>
      <c r="F8" s="1" t="s">
        <v>82</v>
      </c>
      <c r="G8" s="1" t="s">
        <v>83</v>
      </c>
      <c r="H8" s="1" t="s">
        <v>84</v>
      </c>
      <c r="I8" s="1" t="s">
        <v>27</v>
      </c>
      <c r="J8" s="1" t="s">
        <v>85</v>
      </c>
      <c r="M8" s="5"/>
      <c r="O8" s="5"/>
      <c r="P8" s="1" t="s">
        <v>36</v>
      </c>
      <c r="T8" s="6" t="s">
        <v>86</v>
      </c>
      <c r="U8" s="6" t="s">
        <v>87</v>
      </c>
      <c r="V8" s="6" t="s">
        <v>88</v>
      </c>
      <c r="W8" s="5"/>
      <c r="X8" s="7" t="str">
        <f>", '"&amp;A8&amp;"': {megami: '"&amp;B8&amp;"'"&amp;IF(C8&lt;&gt;"",", anotherID: '"&amp;C8&amp;"', replace: '"&amp;D8&amp;"'","")&amp;", name: '"&amp;E8&amp;"', nameEn: '"&amp;SUBSTITUTE(H8,"'","\'")&amp;"', ruby: '"&amp;F8&amp;"', baseType: '"&amp;VLOOKUP(I8,Sheet2!$A$1:$B$99,2,FALSE)&amp;"', types: ['"&amp;VLOOKUP(J8,Sheet2!$D$1:$E$99,2,FALSE)&amp;"'"&amp;IF(K8&lt;&gt;"",", '"&amp;VLOOKUP(K8,Sheet2!$D$1:$E$99,2,FALSE)&amp;"'","")&amp;"]"&amp;IF(L8&lt;&gt;"",", range: '"&amp;L8&amp;"'","")&amp;IF(N8&lt;&gt;"",", damage: '"&amp;N8&amp;"'","")&amp;IF(P8&lt;&gt;"",", capacity: '"&amp;P8&amp;"'","")&amp;IF(Q8&lt;&gt;"",", cost: '"&amp;Q8&amp;"'","")&amp;", text: '"&amp;SUBSTITUTE(T8,CHAR(10),"\n")&amp;"', textEn: '"&amp;SUBSTITUTE(SUBSTITUTE(V8,CHAR(10),"\n"),"'","\'")&amp;"'"&amp;IF(R8="○",", sealable: true","")&amp;IF(S8="○",", removable: true","")&amp;"}"</f>
        <v>, '01-yurina-o-n-6': {megami: 'yurina', name: '圧気', nameEn: 'Overawe', ruby: 'あっき', baseType: 'normal', types: ['enhance'], capacity: '2', text: '隙\n【破棄時】攻撃『適正距離1-4、3/-』を行う。', textEn: 'Unguarded\nDisenchant: You attack with "Range: 1-4, Damage: 3/-".'}</v>
      </c>
    </row>
    <row r="9" ht="24" spans="1:24">
      <c r="A9" s="1" t="s">
        <v>89</v>
      </c>
      <c r="B9" s="1" t="s">
        <v>22</v>
      </c>
      <c r="C9" s="1" t="s">
        <v>32</v>
      </c>
      <c r="D9" s="1" t="s">
        <v>80</v>
      </c>
      <c r="E9" s="1" t="s">
        <v>90</v>
      </c>
      <c r="F9" s="1" t="s">
        <v>91</v>
      </c>
      <c r="G9" s="1" t="s">
        <v>92</v>
      </c>
      <c r="H9" s="1" t="s">
        <v>93</v>
      </c>
      <c r="I9" s="1" t="s">
        <v>27</v>
      </c>
      <c r="J9" s="1" t="s">
        <v>85</v>
      </c>
      <c r="K9" s="1" t="s">
        <v>94</v>
      </c>
      <c r="M9" s="5"/>
      <c r="O9" s="5"/>
      <c r="P9" s="1" t="s">
        <v>95</v>
      </c>
      <c r="T9" s="6" t="s">
        <v>96</v>
      </c>
      <c r="U9" s="6" t="s">
        <v>97</v>
      </c>
      <c r="V9" s="6" t="s">
        <v>98</v>
      </c>
      <c r="W9" s="5"/>
      <c r="X9" s="7" t="str">
        <f>", '"&amp;A9&amp;"': {megami: '"&amp;B9&amp;"'"&amp;IF(C9&lt;&gt;"",", anotherID: '"&amp;C9&amp;"', replace: '"&amp;D9&amp;"'","")&amp;", name: '"&amp;E9&amp;"', nameEn: '"&amp;SUBSTITUTE(H9,"'","\'")&amp;"', ruby: '"&amp;F9&amp;"', baseType: '"&amp;VLOOKUP(I9,Sheet2!$A$1:$B$99,2,FALSE)&amp;"', types: ['"&amp;VLOOKUP(J9,Sheet2!$D$1:$E$99,2,FALSE)&amp;"'"&amp;IF(K9&lt;&gt;"",", '"&amp;VLOOKUP(K9,Sheet2!$D$1:$E$99,2,FALSE)&amp;"'","")&amp;"]"&amp;IF(L9&lt;&gt;"",", range: '"&amp;L9&amp;"'","")&amp;IF(N9&lt;&gt;"",", damage: '"&amp;N9&amp;"'","")&amp;IF(P9&lt;&gt;"",", capacity: '"&amp;P9&amp;"'","")&amp;IF(Q9&lt;&gt;"",", cost: '"&amp;Q9&amp;"'","")&amp;", text: '"&amp;SUBSTITUTE(T9,CHAR(10),"\n")&amp;"', textEn: '"&amp;SUBSTITUTE(SUBSTITUTE(V9,CHAR(10),"\n"),"'","\'")&amp;"'"&amp;IF(R9="○",", sealable: true","")&amp;IF(S9="○",", removable: true","")&amp;"}"</f>
        <v>, '01-yurina-A1-n-6': {megami: 'yurina', anotherID: 'A1', replace: '01-yurina-o-n-6', name: '癇癪玉', nameEn: 'Outrage', ruby: 'かんしゃくだま ', baseType: 'normal', types: ['enhance', 'reaction'], capacity: '１', text: '【破棄時】攻撃『適正距離0-4、1/-、対応不可、【攻撃後】相手を畏縮させる』を行う。', textEn: 'Disenchant: You attack with "Range: 0-4, Damage: 1/-, No Reactions, After Attack: Flinch your opponent."'}</v>
      </c>
    </row>
    <row r="10" ht="24" spans="1:24">
      <c r="A10" s="1" t="s">
        <v>99</v>
      </c>
      <c r="B10" s="1" t="s">
        <v>22</v>
      </c>
      <c r="E10" s="1" t="s">
        <v>100</v>
      </c>
      <c r="F10" s="1" t="s">
        <v>101</v>
      </c>
      <c r="G10" s="1" t="s">
        <v>102</v>
      </c>
      <c r="H10" s="1" t="s">
        <v>103</v>
      </c>
      <c r="I10" s="1" t="s">
        <v>27</v>
      </c>
      <c r="J10" s="1" t="s">
        <v>85</v>
      </c>
      <c r="K10" s="1" t="s">
        <v>65</v>
      </c>
      <c r="M10" s="5"/>
      <c r="O10" s="5"/>
      <c r="P10" s="1" t="s">
        <v>104</v>
      </c>
      <c r="T10" s="6" t="s">
        <v>105</v>
      </c>
      <c r="U10" s="6" t="s">
        <v>106</v>
      </c>
      <c r="V10" s="6" t="s">
        <v>107</v>
      </c>
      <c r="W10" s="5"/>
      <c r="X10" s="7" t="str">
        <f>", '"&amp;A10&amp;"': {megami: '"&amp;B10&amp;"'"&amp;IF(C10&lt;&gt;"",", anotherID: '"&amp;C10&amp;"', replace: '"&amp;D10&amp;"'","")&amp;", name: '"&amp;E10&amp;"', nameEn: '"&amp;SUBSTITUTE(H10,"'","\'")&amp;"', ruby: '"&amp;F10&amp;"', baseType: '"&amp;VLOOKUP(I10,Sheet2!$A$1:$B$99,2,FALSE)&amp;"', types: ['"&amp;VLOOKUP(J10,Sheet2!$D$1:$E$99,2,FALSE)&amp;"'"&amp;IF(K10&lt;&gt;"",", '"&amp;VLOOKUP(K10,Sheet2!$D$1:$E$99,2,FALSE)&amp;"'","")&amp;"]"&amp;IF(L10&lt;&gt;"",", range: '"&amp;L10&amp;"'","")&amp;IF(N10&lt;&gt;"",", damage: '"&amp;N10&amp;"'","")&amp;IF(P10&lt;&gt;"",", capacity: '"&amp;P10&amp;"'","")&amp;IF(Q10&lt;&gt;"",", cost: '"&amp;Q10&amp;"'","")&amp;", text: '"&amp;SUBSTITUTE(T10,CHAR(10),"\n")&amp;"', textEn: '"&amp;SUBSTITUTE(SUBSTITUTE(V10,CHAR(10),"\n"),"'","\'")&amp;"'"&amp;IF(R10="○",", sealable: true","")&amp;IF(S10="○",", removable: true","")&amp;"}"</f>
        <v>, '01-yurina-o-n-7': {megami: 'yurina', name: '気炎万丈', nameEn: 'Spirit of Fire', ruby: 'きえんばんじょう', baseType: 'normal', types: ['enhance', 'fullpower'], capacity: '4', text: '【展開中】決死-あなたのライフが3以下ならば、あなたの他のメガミによる《攻撃》は+1/+1となるとともに超克を得る。', textEn: 'Ongoing: Resolve - All your other Megami\'s attacks gain +1/+1 and Overwhelm if your Life is 3 or less.'}</v>
      </c>
    </row>
    <row r="11" spans="1:24">
      <c r="A11" s="1" t="s">
        <v>108</v>
      </c>
      <c r="B11" s="1" t="s">
        <v>22</v>
      </c>
      <c r="E11" s="1" t="s">
        <v>109</v>
      </c>
      <c r="F11" s="1" t="s">
        <v>110</v>
      </c>
      <c r="G11" s="1" t="s">
        <v>109</v>
      </c>
      <c r="H11" s="1" t="s">
        <v>111</v>
      </c>
      <c r="I11" s="1" t="s">
        <v>112</v>
      </c>
      <c r="J11" s="1" t="s">
        <v>28</v>
      </c>
      <c r="L11" s="1" t="s">
        <v>29</v>
      </c>
      <c r="M11" s="5"/>
      <c r="N11" s="1" t="s">
        <v>113</v>
      </c>
      <c r="O11" s="5"/>
      <c r="Q11" s="1" t="s">
        <v>114</v>
      </c>
      <c r="T11" s="6"/>
      <c r="U11" s="6"/>
      <c r="V11" s="6"/>
      <c r="W11" s="5"/>
      <c r="X11" s="7" t="str">
        <f>", '"&amp;A11&amp;"': {megami: '"&amp;B11&amp;"'"&amp;IF(C11&lt;&gt;"",", anotherID: '"&amp;C11&amp;"', replace: '"&amp;D11&amp;"'","")&amp;", name: '"&amp;E11&amp;"', nameEn: '"&amp;SUBSTITUTE(H11,"'","\'")&amp;"', ruby: '"&amp;F11&amp;"', baseType: '"&amp;VLOOKUP(I11,Sheet2!$A$1:$B$99,2,FALSE)&amp;"', types: ['"&amp;VLOOKUP(J11,Sheet2!$D$1:$E$99,2,FALSE)&amp;"'"&amp;IF(K11&lt;&gt;"",", '"&amp;VLOOKUP(K11,Sheet2!$D$1:$E$99,2,FALSE)&amp;"'","")&amp;"]"&amp;IF(L11&lt;&gt;"",", range: '"&amp;L11&amp;"'","")&amp;IF(N11&lt;&gt;"",", damage: '"&amp;N11&amp;"'","")&amp;IF(P11&lt;&gt;"",", capacity: '"&amp;P11&amp;"'","")&amp;IF(Q11&lt;&gt;"",", cost: '"&amp;Q11&amp;"'","")&amp;", text: '"&amp;SUBSTITUTE(T11,CHAR(10),"\n")&amp;"', textEn: '"&amp;SUBSTITUTE(SUBSTITUTE(V11,CHAR(10),"\n"),"'","\'")&amp;"'"&amp;IF(R11="○",", sealable: true","")&amp;IF(S11="○",", removable: true","")&amp;"}"</f>
        <v>, '01-yurina-o-s-1': {megami: 'yurina', name: '月影落', nameEn: 'Tsukikage Crush', ruby: 'つきかげおとし', baseType: 'special', types: ['attack'], range: '3-4', damage: '4/4', cost: '7', text: '', textEn: ''}</v>
      </c>
    </row>
    <row r="12" ht="24" spans="1:24">
      <c r="A12" s="1" t="s">
        <v>115</v>
      </c>
      <c r="B12" s="1" t="s">
        <v>22</v>
      </c>
      <c r="E12" s="1" t="s">
        <v>116</v>
      </c>
      <c r="F12" s="1" t="s">
        <v>117</v>
      </c>
      <c r="G12" s="1" t="s">
        <v>118</v>
      </c>
      <c r="H12" s="1" t="s">
        <v>119</v>
      </c>
      <c r="I12" s="1" t="s">
        <v>112</v>
      </c>
      <c r="J12" s="1" t="s">
        <v>28</v>
      </c>
      <c r="K12" s="1" t="s">
        <v>94</v>
      </c>
      <c r="L12" s="1" t="s">
        <v>120</v>
      </c>
      <c r="M12" s="5"/>
      <c r="N12" s="1" t="s">
        <v>121</v>
      </c>
      <c r="O12" s="5"/>
      <c r="Q12" s="1" t="s">
        <v>46</v>
      </c>
      <c r="T12" s="6" t="s">
        <v>122</v>
      </c>
      <c r="U12" s="6" t="s">
        <v>123</v>
      </c>
      <c r="V12" s="6" t="s">
        <v>124</v>
      </c>
      <c r="W12" s="5"/>
      <c r="X12" s="7" t="str">
        <f>", '"&amp;A12&amp;"': {megami: '"&amp;B12&amp;"'"&amp;IF(C12&lt;&gt;"",", anotherID: '"&amp;C12&amp;"', replace: '"&amp;D12&amp;"'","")&amp;", name: '"&amp;E12&amp;"', nameEn: '"&amp;SUBSTITUTE(H12,"'","\'")&amp;"', ruby: '"&amp;F12&amp;"', baseType: '"&amp;VLOOKUP(I12,Sheet2!$A$1:$B$99,2,FALSE)&amp;"', types: ['"&amp;VLOOKUP(J12,Sheet2!$D$1:$E$99,2,FALSE)&amp;"'"&amp;IF(K12&lt;&gt;"",", '"&amp;VLOOKUP(K12,Sheet2!$D$1:$E$99,2,FALSE)&amp;"'","")&amp;"]"&amp;IF(L12&lt;&gt;"",", range: '"&amp;L12&amp;"'","")&amp;IF(N12&lt;&gt;"",", damage: '"&amp;N12&amp;"'","")&amp;IF(P12&lt;&gt;"",", capacity: '"&amp;P12&amp;"'","")&amp;IF(Q12&lt;&gt;"",", cost: '"&amp;Q12&amp;"'","")&amp;", text: '"&amp;SUBSTITUTE(T12,CHAR(10),"\n")&amp;"', textEn: '"&amp;SUBSTITUTE(SUBSTITUTE(V12,CHAR(10),"\n"),"'","\'")&amp;"'"&amp;IF(R12="○",", sealable: true","")&amp;IF(S12="○",", removable: true","")&amp;"}"</f>
        <v>, '01-yurina-o-s-2': {megami: 'yurina', name: '浦波嵐', nameEn: 'Uranami Storm', ruby: 'うらなみあらし', baseType: 'special', types: ['attack', 'reaction'], range: '0-10', damage: '2/-', cost: '3', text: '【攻撃後】対応した《攻撃》は-2/+0となる。', textEn: 'After Attack: The attack this card was played as a Reaction to gets -2/+0.'}</v>
      </c>
    </row>
    <row r="13" ht="24" spans="1:24">
      <c r="A13" s="1" t="s">
        <v>125</v>
      </c>
      <c r="B13" s="1" t="s">
        <v>22</v>
      </c>
      <c r="C13" s="1" t="s">
        <v>32</v>
      </c>
      <c r="D13" s="1" t="s">
        <v>115</v>
      </c>
      <c r="E13" s="1" t="s">
        <v>126</v>
      </c>
      <c r="F13" s="1" t="s">
        <v>127</v>
      </c>
      <c r="G13" s="1" t="s">
        <v>128</v>
      </c>
      <c r="H13" s="1" t="s">
        <v>129</v>
      </c>
      <c r="I13" s="1" t="s">
        <v>112</v>
      </c>
      <c r="J13" s="1" t="s">
        <v>28</v>
      </c>
      <c r="K13" s="1" t="s">
        <v>94</v>
      </c>
      <c r="L13" s="1" t="s">
        <v>120</v>
      </c>
      <c r="M13" s="5"/>
      <c r="N13" s="1" t="s">
        <v>130</v>
      </c>
      <c r="O13" s="5"/>
      <c r="Q13" s="1" t="s">
        <v>131</v>
      </c>
      <c r="T13" s="6" t="s">
        <v>132</v>
      </c>
      <c r="U13" s="6" t="s">
        <v>133</v>
      </c>
      <c r="V13" s="6" t="s">
        <v>134</v>
      </c>
      <c r="W13" s="5"/>
      <c r="X13" s="7" t="str">
        <f>", '"&amp;A13&amp;"': {megami: '"&amp;B13&amp;"'"&amp;IF(C13&lt;&gt;"",", anotherID: '"&amp;C13&amp;"', replace: '"&amp;D13&amp;"'","")&amp;", name: '"&amp;E13&amp;"', nameEn: '"&amp;SUBSTITUTE(H13,"'","\'")&amp;"', ruby: '"&amp;F13&amp;"', baseType: '"&amp;VLOOKUP(I13,Sheet2!$A$1:$B$99,2,FALSE)&amp;"', types: ['"&amp;VLOOKUP(J13,Sheet2!$D$1:$E$99,2,FALSE)&amp;"'"&amp;IF(K13&lt;&gt;"",", '"&amp;VLOOKUP(K13,Sheet2!$D$1:$E$99,2,FALSE)&amp;"'","")&amp;"]"&amp;IF(L13&lt;&gt;"",", range: '"&amp;L13&amp;"'","")&amp;IF(N13&lt;&gt;"",", damage: '"&amp;N13&amp;"'","")&amp;IF(P13&lt;&gt;"",", capacity: '"&amp;P13&amp;"'","")&amp;IF(Q13&lt;&gt;"",", cost: '"&amp;Q13&amp;"'","")&amp;", text: '"&amp;SUBSTITUTE(T13,CHAR(10),"\n")&amp;"', textEn: '"&amp;SUBSTITUTE(SUBSTITUTE(V13,CHAR(10),"\n"),"'","\'")&amp;"'"&amp;IF(R13="○",", sealable: true","")&amp;IF(S13="○",", removable: true","")&amp;"}"</f>
        <v>, '01-yurina-A1-s-2': {megami: 'yurina', anotherID: 'A1', replace: '01-yurina-o-s-2', name: '不完全浦波嵐', nameEn: 'Imperfect Uranami Storm', ruby: 'ふかんぜんうらなみあらし', baseType: 'special', types: ['attack', 'reaction'], range: '0-10', damage: '3/-', cost: '5', text: '【攻撃後】対応した《攻撃》は-3/+0となる。', textEn: 'After Attack: The attack this card was played as a Reaction to gets -3/+0.'}</v>
      </c>
    </row>
    <row r="14" ht="48" spans="1:24">
      <c r="A14" s="1" t="s">
        <v>135</v>
      </c>
      <c r="B14" s="1" t="s">
        <v>22</v>
      </c>
      <c r="E14" s="1" t="s">
        <v>136</v>
      </c>
      <c r="F14" s="1" t="s">
        <v>137</v>
      </c>
      <c r="G14" s="1" t="s">
        <v>136</v>
      </c>
      <c r="H14" s="1" t="s">
        <v>138</v>
      </c>
      <c r="I14" s="1" t="s">
        <v>112</v>
      </c>
      <c r="J14" s="1" t="s">
        <v>76</v>
      </c>
      <c r="M14" s="5"/>
      <c r="O14" s="5"/>
      <c r="Q14" s="1" t="s">
        <v>36</v>
      </c>
      <c r="T14" s="6" t="s">
        <v>139</v>
      </c>
      <c r="U14" s="6" t="s">
        <v>140</v>
      </c>
      <c r="V14" s="6" t="s">
        <v>141</v>
      </c>
      <c r="W14" s="5"/>
      <c r="X14" s="7" t="str">
        <f>", '"&amp;A14&amp;"': {megami: '"&amp;B14&amp;"'"&amp;IF(C14&lt;&gt;"",", anotherID: '"&amp;C14&amp;"', replace: '"&amp;D14&amp;"'","")&amp;", name: '"&amp;E14&amp;"', nameEn: '"&amp;SUBSTITUTE(H14,"'","\'")&amp;"', ruby: '"&amp;F14&amp;"', baseType: '"&amp;VLOOKUP(I14,Sheet2!$A$1:$B$99,2,FALSE)&amp;"', types: ['"&amp;VLOOKUP(J14,Sheet2!$D$1:$E$99,2,FALSE)&amp;"'"&amp;IF(K14&lt;&gt;"",", '"&amp;VLOOKUP(K14,Sheet2!$D$1:$E$99,2,FALSE)&amp;"'","")&amp;"]"&amp;IF(L14&lt;&gt;"",", range: '"&amp;L14&amp;"'","")&amp;IF(N14&lt;&gt;"",", damage: '"&amp;N14&amp;"'","")&amp;IF(P14&lt;&gt;"",", capacity: '"&amp;P14&amp;"'","")&amp;IF(Q14&lt;&gt;"",", cost: '"&amp;Q14&amp;"'","")&amp;", text: '"&amp;SUBSTITUTE(T14,CHAR(10),"\n")&amp;"', textEn: '"&amp;SUBSTITUTE(SUBSTITUTE(V14,CHAR(10),"\n"),"'","\'")&amp;"'"&amp;IF(R14="○",", sealable: true","")&amp;IF(S14="○",", removable: true","")&amp;"}"</f>
        <v>, '01-yurina-o-s-3': {megami: 'yurina', name: '浮舟宿', nameEn: 'Ukifune Serene', ruby: 'うきふねやどし', baseType: 'special', types: ['action'], cost: '2', text: 'ダスト→自オーラ：5 \n----\n【即再起】決死-あなたのライフが3以下である。', textEn: 'Shadow (5)→ Your Aura\n----\nImmediate Resurgence: Resolve - Your Life becomes 3 or less (from 4 or more).'}</v>
      </c>
    </row>
    <row r="15" ht="24" spans="1:24">
      <c r="A15" s="1" t="s">
        <v>142</v>
      </c>
      <c r="B15" s="1" t="s">
        <v>22</v>
      </c>
      <c r="E15" s="1" t="s">
        <v>143</v>
      </c>
      <c r="F15" s="1" t="s">
        <v>144</v>
      </c>
      <c r="G15" s="1" t="s">
        <v>145</v>
      </c>
      <c r="H15" s="1" t="s">
        <v>146</v>
      </c>
      <c r="I15" s="1" t="s">
        <v>112</v>
      </c>
      <c r="J15" s="1" t="s">
        <v>28</v>
      </c>
      <c r="K15" s="1" t="s">
        <v>65</v>
      </c>
      <c r="L15" s="1" t="s">
        <v>147</v>
      </c>
      <c r="M15" s="5"/>
      <c r="N15" s="1" t="s">
        <v>148</v>
      </c>
      <c r="O15" s="5"/>
      <c r="Q15" s="1" t="s">
        <v>131</v>
      </c>
      <c r="T15" s="6" t="s">
        <v>149</v>
      </c>
      <c r="U15" s="6" t="s">
        <v>150</v>
      </c>
      <c r="V15" s="6" t="s">
        <v>151</v>
      </c>
      <c r="W15" s="5"/>
      <c r="X15" s="7" t="str">
        <f>", '"&amp;A15&amp;"': {megami: '"&amp;B15&amp;"'"&amp;IF(C15&lt;&gt;"",", anotherID: '"&amp;C15&amp;"', replace: '"&amp;D15&amp;"'","")&amp;", name: '"&amp;E15&amp;"', nameEn: '"&amp;SUBSTITUTE(H15,"'","\'")&amp;"', ruby: '"&amp;F15&amp;"', baseType: '"&amp;VLOOKUP(I15,Sheet2!$A$1:$B$99,2,FALSE)&amp;"', types: ['"&amp;VLOOKUP(J15,Sheet2!$D$1:$E$99,2,FALSE)&amp;"'"&amp;IF(K15&lt;&gt;"",", '"&amp;VLOOKUP(K15,Sheet2!$D$1:$E$99,2,FALSE)&amp;"'","")&amp;"]"&amp;IF(L15&lt;&gt;"",", range: '"&amp;L15&amp;"'","")&amp;IF(N15&lt;&gt;"",", damage: '"&amp;N15&amp;"'","")&amp;IF(P15&lt;&gt;"",", capacity: '"&amp;P15&amp;"'","")&amp;IF(Q15&lt;&gt;"",", cost: '"&amp;Q15&amp;"'","")&amp;", text: '"&amp;SUBSTITUTE(T15,CHAR(10),"\n")&amp;"', textEn: '"&amp;SUBSTITUTE(SUBSTITUTE(V15,CHAR(10),"\n"),"'","\'")&amp;"'"&amp;IF(R15="○",", sealable: true","")&amp;IF(S15="○",", removable: true","")&amp;"}"</f>
        <v>, '01-yurina-o-s-4': {megami: 'yurina', name: '天音揺波の底力', nameEn: 'Yurina\'s Final Blow', ruby: 'あまねゆりなのそこぢから', baseType: 'special', types: ['attack', 'fullpower'], range: '1-4', damage: '5/5', cost: '5', text: '【常時】決死-あなたのライフが3以下でないと、このカードは使用できない。', textEn: 'Forced: Resolve - You can\'t play this card unless your Life is 3 or less.'}</v>
      </c>
    </row>
    <row r="16" ht="24" spans="1:24">
      <c r="A16" s="1" t="s">
        <v>152</v>
      </c>
      <c r="B16" s="1" t="s">
        <v>153</v>
      </c>
      <c r="E16" s="1" t="s">
        <v>154</v>
      </c>
      <c r="F16" s="1" t="s">
        <v>155</v>
      </c>
      <c r="G16" s="1" t="s">
        <v>156</v>
      </c>
      <c r="H16" s="1" t="s">
        <v>157</v>
      </c>
      <c r="I16" s="1" t="s">
        <v>27</v>
      </c>
      <c r="J16" s="1" t="s">
        <v>28</v>
      </c>
      <c r="L16" s="1" t="s">
        <v>158</v>
      </c>
      <c r="M16" s="5"/>
      <c r="N16" s="1" t="s">
        <v>37</v>
      </c>
      <c r="O16" s="5"/>
      <c r="T16" s="6" t="s">
        <v>159</v>
      </c>
      <c r="U16" s="6" t="s">
        <v>160</v>
      </c>
      <c r="V16" s="6" t="s">
        <v>161</v>
      </c>
      <c r="W16" s="5"/>
      <c r="X16" s="7" t="str">
        <f>", '"&amp;A16&amp;"': {megami: '"&amp;B16&amp;"'"&amp;IF(C16&lt;&gt;"",", anotherID: '"&amp;C16&amp;"', replace: '"&amp;D16&amp;"'","")&amp;", name: '"&amp;E16&amp;"', nameEn: '"&amp;SUBSTITUTE(H16,"'","\'")&amp;"', ruby: '"&amp;F16&amp;"', baseType: '"&amp;VLOOKUP(I16,Sheet2!$A$1:$B$99,2,FALSE)&amp;"', types: ['"&amp;VLOOKUP(J16,Sheet2!$D$1:$E$99,2,FALSE)&amp;"'"&amp;IF(K16&lt;&gt;"",", '"&amp;VLOOKUP(K16,Sheet2!$D$1:$E$99,2,FALSE)&amp;"'","")&amp;"]"&amp;IF(L16&lt;&gt;"",", range: '"&amp;L16&amp;"'","")&amp;IF(N16&lt;&gt;"",", damage: '"&amp;N16&amp;"'","")&amp;IF(P16&lt;&gt;"",", capacity: '"&amp;P16&amp;"'","")&amp;IF(Q16&lt;&gt;"",", cost: '"&amp;Q16&amp;"'","")&amp;", text: '"&amp;SUBSTITUTE(T16,CHAR(10),"\n")&amp;"', textEn: '"&amp;SUBSTITUTE(SUBSTITUTE(V16,CHAR(10),"\n"),"'","\'")&amp;"'"&amp;IF(R16="○",", sealable: true","")&amp;IF(S16="○",", removable: true","")&amp;"}"</f>
        <v>, '02-saine-o-n-1': {megami: 'saine', name: '八方振り', nameEn: 'Swing Rush', ruby: 'はっぽうぶり', baseType: 'normal', types: ['attack'], range: '4-5', damage: '2/1', text: '【攻撃後】八相-あなたのオーラが0ならば、攻撃『適正距離4-5、2/1』を行う。', textEn: 'After Attack: Idea - You attack with "Range: 4-5, Damage: 2/1" if you have no Sakura tokens on your Aura.'}</v>
      </c>
    </row>
    <row r="17" spans="1:24">
      <c r="A17" s="1" t="s">
        <v>162</v>
      </c>
      <c r="B17" s="1" t="s">
        <v>153</v>
      </c>
      <c r="E17" s="1" t="s">
        <v>163</v>
      </c>
      <c r="F17" s="1" t="s">
        <v>164</v>
      </c>
      <c r="G17" s="1" t="s">
        <v>165</v>
      </c>
      <c r="H17" s="1" t="s">
        <v>166</v>
      </c>
      <c r="I17" s="1" t="s">
        <v>27</v>
      </c>
      <c r="J17" s="1" t="s">
        <v>28</v>
      </c>
      <c r="K17" s="1" t="s">
        <v>94</v>
      </c>
      <c r="L17" s="1" t="s">
        <v>158</v>
      </c>
      <c r="M17" s="5"/>
      <c r="N17" s="1" t="s">
        <v>30</v>
      </c>
      <c r="O17" s="5"/>
      <c r="T17" s="6"/>
      <c r="U17" s="6"/>
      <c r="V17" s="6"/>
      <c r="W17" s="5"/>
      <c r="X17" s="7" t="str">
        <f>", '"&amp;A17&amp;"': {megami: '"&amp;B17&amp;"'"&amp;IF(C17&lt;&gt;"",", anotherID: '"&amp;C17&amp;"', replace: '"&amp;D17&amp;"'","")&amp;", name: '"&amp;E17&amp;"', nameEn: '"&amp;SUBSTITUTE(H17,"'","\'")&amp;"', ruby: '"&amp;F17&amp;"', baseType: '"&amp;VLOOKUP(I17,Sheet2!$A$1:$B$99,2,FALSE)&amp;"', types: ['"&amp;VLOOKUP(J17,Sheet2!$D$1:$E$99,2,FALSE)&amp;"'"&amp;IF(K17&lt;&gt;"",", '"&amp;VLOOKUP(K17,Sheet2!$D$1:$E$99,2,FALSE)&amp;"'","")&amp;"]"&amp;IF(L17&lt;&gt;"",", range: '"&amp;L17&amp;"'","")&amp;IF(N17&lt;&gt;"",", damage: '"&amp;N17&amp;"'","")&amp;IF(P17&lt;&gt;"",", capacity: '"&amp;P17&amp;"'","")&amp;IF(Q17&lt;&gt;"",", cost: '"&amp;Q17&amp;"'","")&amp;", text: '"&amp;SUBSTITUTE(T17,CHAR(10),"\n")&amp;"', textEn: '"&amp;SUBSTITUTE(SUBSTITUTE(V17,CHAR(10),"\n"),"'","\'")&amp;"'"&amp;IF(R17="○",", sealable: true","")&amp;IF(S17="○",", removable: true","")&amp;"}"</f>
        <v>, '02-saine-o-n-2': {megami: 'saine', name: '薙斬り', nameEn: 'Cut Down', ruby: 'なぎぎり', baseType: 'normal', types: ['attack', 'reaction'], range: '4-5', damage: '3/1', text: '', textEn: ''}</v>
      </c>
    </row>
    <row r="18" ht="36" spans="1:24">
      <c r="A18" s="1" t="s">
        <v>167</v>
      </c>
      <c r="B18" s="1" t="s">
        <v>153</v>
      </c>
      <c r="E18" s="1" t="s">
        <v>168</v>
      </c>
      <c r="F18" s="1" t="s">
        <v>169</v>
      </c>
      <c r="G18" s="1" t="s">
        <v>170</v>
      </c>
      <c r="H18" s="1" t="s">
        <v>171</v>
      </c>
      <c r="I18" s="1" t="s">
        <v>27</v>
      </c>
      <c r="J18" s="1" t="s">
        <v>28</v>
      </c>
      <c r="K18" s="1" t="s">
        <v>94</v>
      </c>
      <c r="L18" s="1" t="s">
        <v>172</v>
      </c>
      <c r="M18" s="5"/>
      <c r="N18" s="1" t="s">
        <v>173</v>
      </c>
      <c r="O18" s="5"/>
      <c r="T18" s="6" t="s">
        <v>174</v>
      </c>
      <c r="U18" s="6" t="s">
        <v>175</v>
      </c>
      <c r="V18" s="6" t="s">
        <v>176</v>
      </c>
      <c r="W18" s="5"/>
      <c r="X18" s="7" t="str">
        <f>", '"&amp;A18&amp;"': {megami: '"&amp;B18&amp;"'"&amp;IF(C18&lt;&gt;"",", anotherID: '"&amp;C18&amp;"', replace: '"&amp;D18&amp;"'","")&amp;", name: '"&amp;E18&amp;"', nameEn: '"&amp;SUBSTITUTE(H18,"'","\'")&amp;"', ruby: '"&amp;F18&amp;"', baseType: '"&amp;VLOOKUP(I18,Sheet2!$A$1:$B$99,2,FALSE)&amp;"', types: ['"&amp;VLOOKUP(J18,Sheet2!$D$1:$E$99,2,FALSE)&amp;"'"&amp;IF(K18&lt;&gt;"",", '"&amp;VLOOKUP(K18,Sheet2!$D$1:$E$99,2,FALSE)&amp;"'","")&amp;"]"&amp;IF(L18&lt;&gt;"",", range: '"&amp;L18&amp;"'","")&amp;IF(N18&lt;&gt;"",", damage: '"&amp;N18&amp;"'","")&amp;IF(P18&lt;&gt;"",", capacity: '"&amp;P18&amp;"'","")&amp;IF(Q18&lt;&gt;"",", cost: '"&amp;Q18&amp;"'","")&amp;", text: '"&amp;SUBSTITUTE(T18,CHAR(10),"\n")&amp;"', textEn: '"&amp;SUBSTITUTE(SUBSTITUTE(V18,CHAR(10),"\n"),"'","\'")&amp;"'"&amp;IF(R18="○",", sealable: true","")&amp;IF(S18="○",", removable: true","")&amp;"}"</f>
        <v>, '02-saine-o-n-3': {megami: 'saine', name: '返し刃', nameEn: 'Cut In', ruby: 'かえしやいば', baseType: 'normal', types: ['attack', 'reaction'], range: '3-5', damage: '1/1', text: '【攻撃後】このカードを対応で使用したならば、攻撃『適正距離3-5、2/1、対応不可』を行う。', textEn: 'After Attack: If this card was played as a Reaction, you attack with "Range: 3-5, Damage: 2/1, No Reactions".'}</v>
      </c>
    </row>
    <row r="19" ht="36" spans="1:24">
      <c r="A19" s="1" t="s">
        <v>177</v>
      </c>
      <c r="B19" s="1" t="s">
        <v>153</v>
      </c>
      <c r="C19" s="1" t="s">
        <v>32</v>
      </c>
      <c r="D19" s="1" t="s">
        <v>167</v>
      </c>
      <c r="E19" s="1" t="s">
        <v>178</v>
      </c>
      <c r="F19" s="1" t="s">
        <v>179</v>
      </c>
      <c r="G19" s="1" t="s">
        <v>180</v>
      </c>
      <c r="H19" s="1" t="s">
        <v>181</v>
      </c>
      <c r="I19" s="1" t="s">
        <v>27</v>
      </c>
      <c r="J19" s="1" t="s">
        <v>76</v>
      </c>
      <c r="K19" s="1" t="s">
        <v>94</v>
      </c>
      <c r="M19" s="5"/>
      <c r="O19" s="5"/>
      <c r="T19" s="6" t="s">
        <v>182</v>
      </c>
      <c r="U19" s="6" t="s">
        <v>183</v>
      </c>
      <c r="V19" s="6" t="s">
        <v>184</v>
      </c>
      <c r="W19" s="5"/>
      <c r="X19" s="7" t="str">
        <f>", '"&amp;A19&amp;"': {megami: '"&amp;B19&amp;"'"&amp;IF(C19&lt;&gt;"",", anotherID: '"&amp;C19&amp;"', replace: '"&amp;D19&amp;"'","")&amp;", name: '"&amp;E19&amp;"', nameEn: '"&amp;SUBSTITUTE(H19,"'","\'")&amp;"', ruby: '"&amp;F19&amp;"', baseType: '"&amp;VLOOKUP(I19,Sheet2!$A$1:$B$99,2,FALSE)&amp;"', types: ['"&amp;VLOOKUP(J19,Sheet2!$D$1:$E$99,2,FALSE)&amp;"'"&amp;IF(K19&lt;&gt;"",", '"&amp;VLOOKUP(K19,Sheet2!$D$1:$E$99,2,FALSE)&amp;"'","")&amp;"]"&amp;IF(L19&lt;&gt;"",", range: '"&amp;L19&amp;"'","")&amp;IF(N19&lt;&gt;"",", damage: '"&amp;N19&amp;"'","")&amp;IF(P19&lt;&gt;"",", capacity: '"&amp;P19&amp;"'","")&amp;IF(Q19&lt;&gt;"",", cost: '"&amp;Q19&amp;"'","")&amp;", text: '"&amp;SUBSTITUTE(T19,CHAR(10),"\n")&amp;"', textEn: '"&amp;SUBSTITUTE(SUBSTITUTE(V19,CHAR(10),"\n"),"'","\'")&amp;"'"&amp;IF(R19="○",", sealable: true","")&amp;IF(S19="○",", removable: true","")&amp;"}"</f>
        <v>, '02-saine-A1-n-3': {megami: 'saine', anotherID: 'A1', replace: '02-saine-o-n-3', name: '氷の音', nameEn: 'Sound of Ice', ruby: 'ひのね', baseType: 'normal', types: ['action', 'reaction'], text: '相オーラ→ダスト：1\nこのカードを対応で使用したならば、さらに\n相オーラ→ダスト：1', textEn: 'Opponent\'s Aura (1)→ Shadow\nIf this card was played as a Reaction:\nOpponent\'s Aura (1)→ Shadow (again)'}</v>
      </c>
    </row>
    <row r="20" ht="48" spans="1:24">
      <c r="A20" s="1" t="s">
        <v>185</v>
      </c>
      <c r="B20" s="1" t="s">
        <v>153</v>
      </c>
      <c r="E20" s="1" t="s">
        <v>186</v>
      </c>
      <c r="F20" s="1" t="s">
        <v>187</v>
      </c>
      <c r="G20" s="1" t="s">
        <v>188</v>
      </c>
      <c r="H20" s="1" t="s">
        <v>189</v>
      </c>
      <c r="I20" s="1" t="s">
        <v>27</v>
      </c>
      <c r="J20" s="1" t="s">
        <v>76</v>
      </c>
      <c r="M20" s="5"/>
      <c r="O20" s="5"/>
      <c r="T20" s="6" t="s">
        <v>190</v>
      </c>
      <c r="U20" s="6" t="s">
        <v>191</v>
      </c>
      <c r="V20" s="6" t="s">
        <v>192</v>
      </c>
      <c r="W20" s="5"/>
      <c r="X20" s="7" t="str">
        <f>", '"&amp;A20&amp;"': {megami: '"&amp;B20&amp;"'"&amp;IF(C20&lt;&gt;"",", anotherID: '"&amp;C20&amp;"', replace: '"&amp;D20&amp;"'","")&amp;", name: '"&amp;E20&amp;"', nameEn: '"&amp;SUBSTITUTE(H20,"'","\'")&amp;"', ruby: '"&amp;F20&amp;"', baseType: '"&amp;VLOOKUP(I20,Sheet2!$A$1:$B$99,2,FALSE)&amp;"', types: ['"&amp;VLOOKUP(J20,Sheet2!$D$1:$E$99,2,FALSE)&amp;"'"&amp;IF(K20&lt;&gt;"",", '"&amp;VLOOKUP(K20,Sheet2!$D$1:$E$99,2,FALSE)&amp;"'","")&amp;"]"&amp;IF(L20&lt;&gt;"",", range: '"&amp;L20&amp;"'","")&amp;IF(N20&lt;&gt;"",", damage: '"&amp;N20&amp;"'","")&amp;IF(P20&lt;&gt;"",", capacity: '"&amp;P20&amp;"'","")&amp;IF(Q20&lt;&gt;"",", cost: '"&amp;Q20&amp;"'","")&amp;", text: '"&amp;SUBSTITUTE(T20,CHAR(10),"\n")&amp;"', textEn: '"&amp;SUBSTITUTE(SUBSTITUTE(V20,CHAR(10),"\n"),"'","\'")&amp;"'"&amp;IF(R20="○",", sealable: true","")&amp;IF(S20="○",", removable: true","")&amp;"}"</f>
        <v>, '02-saine-o-n-4': {megami: 'saine', name: '見切り', nameEn: 'Outclass', ruby: 'みきり', baseType: 'normal', types: ['action'], text: '【常時】八相-あなたのオーラが0ならば、このカードを《対応》を持つかのように相手の《攻撃》に割り込んで使用できる。\n間合⇔ダスト：1', textEn: 'Forced: Idea - You may play this card as if it were a Reaction if you have no Sakura tokens on your Aura.\n\nDistance (1)⇔ Shadow'}</v>
      </c>
    </row>
    <row r="21" ht="36" spans="1:24">
      <c r="A21" s="1" t="s">
        <v>193</v>
      </c>
      <c r="B21" s="1" t="s">
        <v>153</v>
      </c>
      <c r="E21" s="1" t="s">
        <v>194</v>
      </c>
      <c r="F21" s="1" t="s">
        <v>195</v>
      </c>
      <c r="G21" s="1" t="s">
        <v>196</v>
      </c>
      <c r="H21" s="1" t="s">
        <v>197</v>
      </c>
      <c r="I21" s="1" t="s">
        <v>27</v>
      </c>
      <c r="J21" s="1" t="s">
        <v>85</v>
      </c>
      <c r="M21" s="5"/>
      <c r="O21" s="5"/>
      <c r="P21" s="1" t="s">
        <v>46</v>
      </c>
      <c r="T21" s="6" t="s">
        <v>198</v>
      </c>
      <c r="U21" s="6" t="s">
        <v>199</v>
      </c>
      <c r="V21" s="6" t="s">
        <v>200</v>
      </c>
      <c r="W21" s="5"/>
      <c r="X21" s="7" t="str">
        <f>", '"&amp;A21&amp;"': {megami: '"&amp;B21&amp;"'"&amp;IF(C21&lt;&gt;"",", anotherID: '"&amp;C21&amp;"', replace: '"&amp;D21&amp;"'","")&amp;", name: '"&amp;E21&amp;"', nameEn: '"&amp;SUBSTITUTE(H21,"'","\'")&amp;"', ruby: '"&amp;F21&amp;"', baseType: '"&amp;VLOOKUP(I21,Sheet2!$A$1:$B$99,2,FALSE)&amp;"', types: ['"&amp;VLOOKUP(J21,Sheet2!$D$1:$E$99,2,FALSE)&amp;"'"&amp;IF(K21&lt;&gt;"",", '"&amp;VLOOKUP(K21,Sheet2!$D$1:$E$99,2,FALSE)&amp;"'","")&amp;"]"&amp;IF(L21&lt;&gt;"",", range: '"&amp;L21&amp;"'","")&amp;IF(N21&lt;&gt;"",", damage: '"&amp;N21&amp;"'","")&amp;IF(P21&lt;&gt;"",", capacity: '"&amp;P21&amp;"'","")&amp;IF(Q21&lt;&gt;"",", cost: '"&amp;Q21&amp;"'","")&amp;", text: '"&amp;SUBSTITUTE(T21,CHAR(10),"\n")&amp;"', textEn: '"&amp;SUBSTITUTE(SUBSTITUTE(V21,CHAR(10),"\n"),"'","\'")&amp;"'"&amp;IF(R21="○",", sealable: true","")&amp;IF(S21="○",", removable: true","")&amp;"}"</f>
        <v>, '02-saine-o-n-5': {megami: 'saine', name: '圏域', nameEn: 'Space for Master', ruby: 'けんいき', baseType: 'normal', types: ['enhance'], capacity: '3', text: '【展開時】ダスト→間合：1\n【展開中】達人の間合は2大きくなる。', textEn: 'Initialize: Shadow (1)→ Distance.\n\nOngoing: Increase the size of the Mastery Zone by 2.'}</v>
      </c>
    </row>
    <row r="22" ht="60" spans="1:24">
      <c r="A22" s="1" t="s">
        <v>201</v>
      </c>
      <c r="B22" s="1" t="s">
        <v>153</v>
      </c>
      <c r="E22" s="1" t="s">
        <v>202</v>
      </c>
      <c r="F22" s="1" t="s">
        <v>203</v>
      </c>
      <c r="G22" s="1" t="s">
        <v>204</v>
      </c>
      <c r="H22" s="1" t="s">
        <v>205</v>
      </c>
      <c r="I22" s="1" t="s">
        <v>27</v>
      </c>
      <c r="J22" s="1" t="s">
        <v>85</v>
      </c>
      <c r="K22" s="1" t="s">
        <v>94</v>
      </c>
      <c r="M22" s="5"/>
      <c r="O22" s="5"/>
      <c r="P22" s="1" t="s">
        <v>206</v>
      </c>
      <c r="T22" s="6" t="s">
        <v>207</v>
      </c>
      <c r="U22" s="6" t="s">
        <v>208</v>
      </c>
      <c r="V22" s="6" t="s">
        <v>209</v>
      </c>
      <c r="W22" s="5"/>
      <c r="X22" s="7" t="str">
        <f>", '"&amp;A22&amp;"': {megami: '"&amp;B22&amp;"'"&amp;IF(C22&lt;&gt;"",", anotherID: '"&amp;C22&amp;"', replace: '"&amp;D22&amp;"'","")&amp;", name: '"&amp;E22&amp;"', nameEn: '"&amp;SUBSTITUTE(H22,"'","\'")&amp;"', ruby: '"&amp;F22&amp;"', baseType: '"&amp;VLOOKUP(I22,Sheet2!$A$1:$B$99,2,FALSE)&amp;"', types: ['"&amp;VLOOKUP(J22,Sheet2!$D$1:$E$99,2,FALSE)&amp;"'"&amp;IF(K22&lt;&gt;"",", '"&amp;VLOOKUP(K22,Sheet2!$D$1:$E$99,2,FALSE)&amp;"'","")&amp;"]"&amp;IF(L22&lt;&gt;"",", range: '"&amp;L22&amp;"'","")&amp;IF(N22&lt;&gt;"",", damage: '"&amp;N22&amp;"'","")&amp;IF(P22&lt;&gt;"",", capacity: '"&amp;P22&amp;"'","")&amp;IF(Q22&lt;&gt;"",", cost: '"&amp;Q22&amp;"'","")&amp;", text: '"&amp;SUBSTITUTE(T22,CHAR(10),"\n")&amp;"', textEn: '"&amp;SUBSTITUTE(SUBSTITUTE(V22,CHAR(10),"\n"),"'","\'")&amp;"'"&amp;IF(R22="○",", sealable: true","")&amp;IF(S22="○",", removable: true","")&amp;"}"</f>
        <v>, '02-saine-o-n-6': {megami: 'saine', name: '衝音晶', nameEn: 'Wavering Crystal', ruby: 'しょうおんしょう', baseType: 'normal', types: ['enhance', 'reaction'], capacity: '1', text: '【展開時】対応した《攻撃》は-1/+0となる。\n【破棄時】攻撃『適正距離0-10、1/-、対応不可』を行う。', textEn: 'Initialize: The attack you played this card as a Reaction to gets -1/+0.\n\nDisenchant: You attack with "Range: 0-10, Damage: 1/-, No Reactions".'}</v>
      </c>
    </row>
    <row r="23" ht="84" spans="1:24">
      <c r="A23" s="1" t="s">
        <v>210</v>
      </c>
      <c r="B23" s="1" t="s">
        <v>153</v>
      </c>
      <c r="C23" s="1" t="s">
        <v>32</v>
      </c>
      <c r="D23" s="1" t="s">
        <v>201</v>
      </c>
      <c r="E23" s="1" t="s">
        <v>211</v>
      </c>
      <c r="F23" s="1" t="s">
        <v>212</v>
      </c>
      <c r="G23" s="1" t="s">
        <v>211</v>
      </c>
      <c r="H23" s="1" t="s">
        <v>213</v>
      </c>
      <c r="I23" s="1" t="s">
        <v>27</v>
      </c>
      <c r="J23" s="1" t="s">
        <v>85</v>
      </c>
      <c r="M23" s="5"/>
      <c r="O23" s="5"/>
      <c r="P23" s="1" t="s">
        <v>104</v>
      </c>
      <c r="T23" s="6" t="s">
        <v>214</v>
      </c>
      <c r="U23" s="6" t="s">
        <v>215</v>
      </c>
      <c r="V23" s="6" t="s">
        <v>216</v>
      </c>
      <c r="W23" s="5"/>
      <c r="X23" s="7" t="str">
        <f>", '"&amp;A23&amp;"': {megami: '"&amp;B23&amp;"'"&amp;IF(C23&lt;&gt;"",", anotherID: '"&amp;C23&amp;"', replace: '"&amp;D23&amp;"'","")&amp;", name: '"&amp;E23&amp;"', nameEn: '"&amp;SUBSTITUTE(H23,"'","\'")&amp;"', ruby: '"&amp;F23&amp;"', baseType: '"&amp;VLOOKUP(I23,Sheet2!$A$1:$B$99,2,FALSE)&amp;"', types: ['"&amp;VLOOKUP(J23,Sheet2!$D$1:$E$99,2,FALSE)&amp;"'"&amp;IF(K23&lt;&gt;"",", '"&amp;VLOOKUP(K23,Sheet2!$D$1:$E$99,2,FALSE)&amp;"'","")&amp;"]"&amp;IF(L23&lt;&gt;"",", range: '"&amp;L23&amp;"'","")&amp;IF(N23&lt;&gt;"",", damage: '"&amp;N23&amp;"'","")&amp;IF(P23&lt;&gt;"",", capacity: '"&amp;P23&amp;"'","")&amp;IF(Q23&lt;&gt;"",", cost: '"&amp;Q23&amp;"'","")&amp;", text: '"&amp;SUBSTITUTE(T23,CHAR(10),"\n")&amp;"', textEn: '"&amp;SUBSTITUTE(SUBSTITUTE(V23,CHAR(10),"\n"),"'","\'")&amp;"'"&amp;IF(R23="○",", sealable: true","")&amp;IF(S23="○",", removable: true","")&amp;"}"</f>
        <v>, '02-saine-A1-n-6': {megami: 'saine', anotherID: 'A1', replace: '02-saine-o-n-6', name: '伴奏', nameEn: 'Accompaniment', ruby: 'ばんそう',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textEn: 'Ongoing: If at least one of your other Megami\'s Special cards is Devoted, the first attack your opponent makes each turn gets -1/+0.\n\nOngoing: If at least one of your Saine\'s Special cards is Devoted, the first Special you play each turn costs 1 less to play.'}</v>
      </c>
    </row>
    <row r="24" ht="24" spans="1:24">
      <c r="A24" s="1" t="s">
        <v>217</v>
      </c>
      <c r="B24" s="1" t="s">
        <v>153</v>
      </c>
      <c r="E24" s="1" t="s">
        <v>218</v>
      </c>
      <c r="F24" s="1" t="s">
        <v>219</v>
      </c>
      <c r="G24" s="1" t="s">
        <v>220</v>
      </c>
      <c r="H24" s="1" t="s">
        <v>221</v>
      </c>
      <c r="I24" s="1" t="s">
        <v>27</v>
      </c>
      <c r="J24" s="1" t="s">
        <v>85</v>
      </c>
      <c r="K24" s="1" t="s">
        <v>65</v>
      </c>
      <c r="M24" s="5"/>
      <c r="O24" s="5"/>
      <c r="P24" s="1" t="s">
        <v>131</v>
      </c>
      <c r="T24" s="6" t="s">
        <v>222</v>
      </c>
      <c r="U24" s="6" t="s">
        <v>223</v>
      </c>
      <c r="V24" s="6" t="s">
        <v>224</v>
      </c>
      <c r="W24" s="5"/>
      <c r="X24" s="7" t="str">
        <f>", '"&amp;A24&amp;"': {megami: '"&amp;B24&amp;"'"&amp;IF(C24&lt;&gt;"",", anotherID: '"&amp;C24&amp;"', replace: '"&amp;D24&amp;"'","")&amp;", name: '"&amp;E24&amp;"', nameEn: '"&amp;SUBSTITUTE(H24,"'","\'")&amp;"', ruby: '"&amp;F24&amp;"', baseType: '"&amp;VLOOKUP(I24,Sheet2!$A$1:$B$99,2,FALSE)&amp;"', types: ['"&amp;VLOOKUP(J24,Sheet2!$D$1:$E$99,2,FALSE)&amp;"'"&amp;IF(K24&lt;&gt;"",", '"&amp;VLOOKUP(K24,Sheet2!$D$1:$E$99,2,FALSE)&amp;"'","")&amp;"]"&amp;IF(L24&lt;&gt;"",", range: '"&amp;L24&amp;"'","")&amp;IF(N24&lt;&gt;"",", damage: '"&amp;N24&amp;"'","")&amp;IF(P24&lt;&gt;"",", capacity: '"&amp;P24&amp;"'","")&amp;IF(Q24&lt;&gt;"",", cost: '"&amp;Q24&amp;"'","")&amp;", text: '"&amp;SUBSTITUTE(T24,CHAR(10),"\n")&amp;"', textEn: '"&amp;SUBSTITUTE(SUBSTITUTE(V24,CHAR(10),"\n"),"'","\'")&amp;"'"&amp;IF(R24="○",", sealable: true","")&amp;IF(S24="○",", removable: true","")&amp;"}"</f>
        <v>, '02-saine-o-n-7': {megami: 'saine', name: '無音壁', nameEn: 'Silent Wall', ruby: 'むおんへき', baseType: 'normal', types: ['enhance', 'fullpower'], capacity: '5', text: '【展開中】あなたへのダメージを解決するに際し、このカードの上に置かれた桜花結晶をあなたのオーラにあるかのように扱う。', textEn: 'Ongoing: Treat Sakura tokens on this card as if they were on your Aura whenever you are dealt damage.'}</v>
      </c>
    </row>
    <row r="25" ht="60" spans="1:24">
      <c r="A25" s="1" t="s">
        <v>225</v>
      </c>
      <c r="B25" s="1" t="s">
        <v>153</v>
      </c>
      <c r="E25" s="1" t="s">
        <v>226</v>
      </c>
      <c r="F25" s="1" t="s">
        <v>227</v>
      </c>
      <c r="G25" s="1" t="s">
        <v>228</v>
      </c>
      <c r="H25" s="1" t="s">
        <v>229</v>
      </c>
      <c r="I25" s="1" t="s">
        <v>112</v>
      </c>
      <c r="J25" s="1" t="s">
        <v>76</v>
      </c>
      <c r="M25" s="5"/>
      <c r="O25" s="5"/>
      <c r="Q25" s="1" t="s">
        <v>230</v>
      </c>
      <c r="T25" s="6" t="s">
        <v>231</v>
      </c>
      <c r="U25" s="6" t="s">
        <v>232</v>
      </c>
      <c r="V25" s="6" t="s">
        <v>233</v>
      </c>
      <c r="W25" s="5"/>
      <c r="X25" s="7" t="str">
        <f>", '"&amp;A25&amp;"': {megami: '"&amp;B25&amp;"'"&amp;IF(C25&lt;&gt;"",", anotherID: '"&amp;C25&amp;"', replace: '"&amp;D25&amp;"'","")&amp;", name: '"&amp;E25&amp;"', nameEn: '"&amp;SUBSTITUTE(H25,"'","\'")&amp;"', ruby: '"&amp;F25&amp;"', baseType: '"&amp;VLOOKUP(I25,Sheet2!$A$1:$B$99,2,FALSE)&amp;"', types: ['"&amp;VLOOKUP(J25,Sheet2!$D$1:$E$99,2,FALSE)&amp;"'"&amp;IF(K25&lt;&gt;"",", '"&amp;VLOOKUP(K25,Sheet2!$D$1:$E$99,2,FALSE)&amp;"'","")&amp;"]"&amp;IF(L25&lt;&gt;"",", range: '"&amp;L25&amp;"'","")&amp;IF(N25&lt;&gt;"",", damage: '"&amp;N25&amp;"'","")&amp;IF(P25&lt;&gt;"",", capacity: '"&amp;P25&amp;"'","")&amp;IF(Q25&lt;&gt;"",", cost: '"&amp;Q25&amp;"'","")&amp;", text: '"&amp;SUBSTITUTE(T25,CHAR(10),"\n")&amp;"', textEn: '"&amp;SUBSTITUTE(SUBSTITUTE(V25,CHAR(10),"\n"),"'","\'")&amp;"'"&amp;IF(R25="○",", sealable: true","")&amp;IF(S25="○",", removable: true","")&amp;"}"</f>
        <v>, '02-saine-o-s-1': {megami: 'saine', name: '律動弧戟', nameEn: 'Rhythmic Arc', ruby: 'りつどうこげき', baseType: 'special', types: ['action'], cost: '6', text: '攻撃『適正距離3-4、1/1』を行う。\n攻撃『適正距離4-5、1/1』を行う。\n攻撃『適正距離3-5、2/2』を行う。', textEn: 'You attack with\n"Range: 3-4, Damage: 1/1", \n"Range: 4-5, Damage: 1/1", and \n"Range: 3-5, Damage: 2/2" \nin this order.'}</v>
      </c>
    </row>
    <row r="26" ht="36" spans="1:24">
      <c r="A26" s="1" t="s">
        <v>234</v>
      </c>
      <c r="B26" s="1" t="s">
        <v>153</v>
      </c>
      <c r="E26" s="1" t="s">
        <v>235</v>
      </c>
      <c r="F26" s="1" t="s">
        <v>236</v>
      </c>
      <c r="G26" s="1" t="s">
        <v>237</v>
      </c>
      <c r="H26" s="1" t="s">
        <v>238</v>
      </c>
      <c r="I26" s="1" t="s">
        <v>112</v>
      </c>
      <c r="J26" s="1" t="s">
        <v>76</v>
      </c>
      <c r="M26" s="5"/>
      <c r="O26" s="5"/>
      <c r="Q26" s="1" t="s">
        <v>239</v>
      </c>
      <c r="T26" s="6" t="s">
        <v>240</v>
      </c>
      <c r="U26" s="6" t="s">
        <v>241</v>
      </c>
      <c r="V26" s="6" t="s">
        <v>242</v>
      </c>
      <c r="W26" s="5"/>
      <c r="X26" s="7" t="str">
        <f>", '"&amp;A26&amp;"': {megami: '"&amp;B26&amp;"'"&amp;IF(C26&lt;&gt;"",", anotherID: '"&amp;C26&amp;"', replace: '"&amp;D26&amp;"'","")&amp;", name: '"&amp;E26&amp;"', nameEn: '"&amp;SUBSTITUTE(H26,"'","\'")&amp;"', ruby: '"&amp;F26&amp;"', baseType: '"&amp;VLOOKUP(I26,Sheet2!$A$1:$B$99,2,FALSE)&amp;"', types: ['"&amp;VLOOKUP(J26,Sheet2!$D$1:$E$99,2,FALSE)&amp;"'"&amp;IF(K26&lt;&gt;"",", '"&amp;VLOOKUP(K26,Sheet2!$D$1:$E$99,2,FALSE)&amp;"'","")&amp;"]"&amp;IF(L26&lt;&gt;"",", range: '"&amp;L26&amp;"'","")&amp;IF(N26&lt;&gt;"",", damage: '"&amp;N26&amp;"'","")&amp;IF(P26&lt;&gt;"",", capacity: '"&amp;P26&amp;"'","")&amp;IF(Q26&lt;&gt;"",", cost: '"&amp;Q26&amp;"'","")&amp;", text: '"&amp;SUBSTITUTE(T26,CHAR(10),"\n")&amp;"', textEn: '"&amp;SUBSTITUTE(SUBSTITUTE(V26,CHAR(10),"\n"),"'","\'")&amp;"'"&amp;IF(R26="○",", sealable: true","")&amp;IF(S26="○",", removable: true","")&amp;"}"</f>
        <v>, '02-saine-o-s-2': {megami: 'saine', name: '響鳴共振', nameEn: 'Resonant Beat', ruby: 'きょうめいきょうしん', baseType: 'special', types: ['action'], cost: '8', text: '【常時】このカードの消費は相手のオーラの数だけ少なくなる。\n相オーラ→間合：2', textEn: 'Forced: This card costs 1 less for each Sakura token on your opponent\'s Aura.\nOpponent\'s Aura (2)→ Distance'}</v>
      </c>
    </row>
    <row r="27" ht="72" spans="1:24">
      <c r="A27" s="1" t="s">
        <v>243</v>
      </c>
      <c r="B27" s="1" t="s">
        <v>153</v>
      </c>
      <c r="C27" s="1" t="s">
        <v>32</v>
      </c>
      <c r="D27" s="1" t="s">
        <v>234</v>
      </c>
      <c r="E27" s="1" t="s">
        <v>244</v>
      </c>
      <c r="F27" s="1" t="s">
        <v>245</v>
      </c>
      <c r="G27" s="1" t="s">
        <v>246</v>
      </c>
      <c r="H27" s="1" t="s">
        <v>247</v>
      </c>
      <c r="I27" s="1" t="s">
        <v>112</v>
      </c>
      <c r="J27" s="1" t="s">
        <v>76</v>
      </c>
      <c r="M27" s="5"/>
      <c r="O27" s="5"/>
      <c r="Q27" s="1" t="s">
        <v>36</v>
      </c>
      <c r="T27" s="6" t="s">
        <v>248</v>
      </c>
      <c r="U27" s="6" t="s">
        <v>249</v>
      </c>
      <c r="V27" s="6" t="s">
        <v>250</v>
      </c>
      <c r="W27" s="5"/>
      <c r="X27" s="7" t="str">
        <f>", '"&amp;A27&amp;"': {megami: '"&amp;B27&amp;"'"&amp;IF(C27&lt;&gt;"",", anotherID: '"&amp;C27&amp;"', replace: '"&amp;D27&amp;"'","")&amp;", name: '"&amp;E27&amp;"', nameEn: '"&amp;SUBSTITUTE(H27,"'","\'")&amp;"', ruby: '"&amp;F27&amp;"', baseType: '"&amp;VLOOKUP(I27,Sheet2!$A$1:$B$99,2,FALSE)&amp;"', types: ['"&amp;VLOOKUP(J27,Sheet2!$D$1:$E$99,2,FALSE)&amp;"'"&amp;IF(K27&lt;&gt;"",", '"&amp;VLOOKUP(K27,Sheet2!$D$1:$E$99,2,FALSE)&amp;"'","")&amp;"]"&amp;IF(L27&lt;&gt;"",", range: '"&amp;L27&amp;"'","")&amp;IF(N27&lt;&gt;"",", damage: '"&amp;N27&amp;"'","")&amp;IF(P27&lt;&gt;"",", capacity: '"&amp;P27&amp;"'","")&amp;IF(Q27&lt;&gt;"",", cost: '"&amp;Q27&amp;"'","")&amp;", text: '"&amp;SUBSTITUTE(T27,CHAR(10),"\n")&amp;"', textEn: '"&amp;SUBSTITUTE(SUBSTITUTE(V27,CHAR(10),"\n"),"'","\'")&amp;"'"&amp;IF(R27="○",", sealable: true","")&amp;IF(S27="○",", removable: true","")&amp;"}"</f>
        <v>, '02-saine-A1-s-2': {megami: 'saine', anotherID: 'A1', replace: '02-saine-o-s-2', name: '二重奏:弾奏氷瞑', nameEn: 'Duet: Chilling Tranquility', ruby: 'にじゅうそう:だんそうひょうめい', baseType: 'special', types: ['action'], cost: '2', text: '現在のフェイズを終了する。\n【使用済】あなたの他のメガミによる《攻撃》は+0/+1となる。\n----\n【即再起】あなたが再構成以外でライフに1以上のダメージを受ける。', textEn: 'End the current phase.\n\nDevoted: All your other Megami\'s attacks gain +0/+1.\n\nImmediate Resurgence: You take 1 or more damage to your Life, excluding reshuffle damage.'}</v>
      </c>
    </row>
    <row r="28" ht="60" spans="1:24">
      <c r="A28" s="1" t="s">
        <v>251</v>
      </c>
      <c r="B28" s="1" t="s">
        <v>153</v>
      </c>
      <c r="E28" s="1" t="s">
        <v>252</v>
      </c>
      <c r="F28" s="1" t="s">
        <v>253</v>
      </c>
      <c r="G28" s="1" t="s">
        <v>254</v>
      </c>
      <c r="H28" s="1" t="s">
        <v>255</v>
      </c>
      <c r="I28" s="1" t="s">
        <v>112</v>
      </c>
      <c r="J28" s="1" t="s">
        <v>28</v>
      </c>
      <c r="K28" s="1" t="s">
        <v>94</v>
      </c>
      <c r="L28" s="1" t="s">
        <v>120</v>
      </c>
      <c r="M28" s="5"/>
      <c r="N28" s="1" t="s">
        <v>173</v>
      </c>
      <c r="O28" s="5"/>
      <c r="Q28" s="1" t="s">
        <v>36</v>
      </c>
      <c r="T28" s="6" t="s">
        <v>256</v>
      </c>
      <c r="U28" s="6" t="s">
        <v>257</v>
      </c>
      <c r="V28" s="6" t="s">
        <v>258</v>
      </c>
      <c r="W28" s="5"/>
      <c r="X28" s="7" t="str">
        <f>", '"&amp;A28&amp;"': {megami: '"&amp;B28&amp;"'"&amp;IF(C28&lt;&gt;"",", anotherID: '"&amp;C28&amp;"', replace: '"&amp;D28&amp;"'","")&amp;", name: '"&amp;E28&amp;"', nameEn: '"&amp;SUBSTITUTE(H28,"'","\'")&amp;"', ruby: '"&amp;F28&amp;"', baseType: '"&amp;VLOOKUP(I28,Sheet2!$A$1:$B$99,2,FALSE)&amp;"', types: ['"&amp;VLOOKUP(J28,Sheet2!$D$1:$E$99,2,FALSE)&amp;"'"&amp;IF(K28&lt;&gt;"",", '"&amp;VLOOKUP(K28,Sheet2!$D$1:$E$99,2,FALSE)&amp;"'","")&amp;"]"&amp;IF(L28&lt;&gt;"",", range: '"&amp;L28&amp;"'","")&amp;IF(N28&lt;&gt;"",", damage: '"&amp;N28&amp;"'","")&amp;IF(P28&lt;&gt;"",", capacity: '"&amp;P28&amp;"'","")&amp;IF(Q28&lt;&gt;"",", cost: '"&amp;Q28&amp;"'","")&amp;", text: '"&amp;SUBSTITUTE(T28,CHAR(10),"\n")&amp;"', textEn: '"&amp;SUBSTITUTE(SUBSTITUTE(V28,CHAR(10),"\n"),"'","\'")&amp;"'"&amp;IF(R28="○",", sealable: true","")&amp;IF(S28="○",", removable: true","")&amp;"}"</f>
        <v>, '02-saine-o-s-3': {megami: 'saine', name: '音無砕氷', nameEn: 'Silent Icebreaker', ruby: 'おとなしさいひょう', baseType: 'special', types: ['attack', 'reaction'], range: '0-10', damage: '1/1', cost: '2', text: '【攻撃後】対応した《攻撃》は-1/-1となる。\n----\n【再起】八相-あなたのオーラが0である。', textEn: 'After Attack: The attack you played this card as a Reaction to gets -1/-1.\n\nResurgence: Idea - You have no Sakura tokens on your Aura.'}</v>
      </c>
    </row>
    <row r="29" ht="24" spans="1:24">
      <c r="A29" s="1" t="s">
        <v>259</v>
      </c>
      <c r="B29" s="1" t="s">
        <v>153</v>
      </c>
      <c r="E29" s="1" t="s">
        <v>260</v>
      </c>
      <c r="F29" s="1" t="s">
        <v>261</v>
      </c>
      <c r="G29" s="1" t="s">
        <v>262</v>
      </c>
      <c r="H29" s="1" t="s">
        <v>263</v>
      </c>
      <c r="I29" s="1" t="s">
        <v>112</v>
      </c>
      <c r="J29" s="1" t="s">
        <v>28</v>
      </c>
      <c r="K29" s="1" t="s">
        <v>94</v>
      </c>
      <c r="L29" s="1" t="s">
        <v>264</v>
      </c>
      <c r="M29" s="5"/>
      <c r="N29" s="1" t="s">
        <v>148</v>
      </c>
      <c r="O29" s="5"/>
      <c r="Q29" s="1" t="s">
        <v>131</v>
      </c>
      <c r="T29" s="6" t="s">
        <v>265</v>
      </c>
      <c r="U29" s="6" t="s">
        <v>266</v>
      </c>
      <c r="V29" s="6" t="s">
        <v>267</v>
      </c>
      <c r="W29" s="5"/>
      <c r="X29" s="7" t="str">
        <f>", '"&amp;A29&amp;"': {megami: '"&amp;B29&amp;"'"&amp;IF(C29&lt;&gt;"",", anotherID: '"&amp;C29&amp;"', replace: '"&amp;D29&amp;"'","")&amp;", name: '"&amp;E29&amp;"', nameEn: '"&amp;SUBSTITUTE(H29,"'","\'")&amp;"', ruby: '"&amp;F29&amp;"', baseType: '"&amp;VLOOKUP(I29,Sheet2!$A$1:$B$99,2,FALSE)&amp;"', types: ['"&amp;VLOOKUP(J29,Sheet2!$D$1:$E$99,2,FALSE)&amp;"'"&amp;IF(K29&lt;&gt;"",", '"&amp;VLOOKUP(K29,Sheet2!$D$1:$E$99,2,FALSE)&amp;"'","")&amp;"]"&amp;IF(L29&lt;&gt;"",", range: '"&amp;L29&amp;"'","")&amp;IF(N29&lt;&gt;"",", damage: '"&amp;N29&amp;"'","")&amp;IF(P29&lt;&gt;"",", capacity: '"&amp;P29&amp;"'","")&amp;IF(Q29&lt;&gt;"",", cost: '"&amp;Q29&amp;"'","")&amp;", text: '"&amp;SUBSTITUTE(T29,CHAR(10),"\n")&amp;"', textEn: '"&amp;SUBSTITUTE(SUBSTITUTE(V29,CHAR(10),"\n"),"'","\'")&amp;"'"&amp;IF(R29="○",", sealable: true","")&amp;IF(S29="○",", removable: true","")&amp;"}"</f>
        <v>, '02-saine-o-s-4': {megami: 'saine', name: '氷雨細音の果ての果て', nameEn: 'Saine\'s Final Stage', ruby: 'ひさめさいねのはてのはて', baseType: 'special', types: ['attack', 'reaction'], range: '1-5', damage: '5/5', cost: '5', text: '【常時】このカードは切札に対する対応でしか使用できない。', textEn: 'Forced: This can only be played as a Reaction to a Special card.'}</v>
      </c>
    </row>
    <row r="30" spans="1:24">
      <c r="A30" s="1" t="s">
        <v>268</v>
      </c>
      <c r="B30" s="1" t="s">
        <v>269</v>
      </c>
      <c r="E30" s="1" t="s">
        <v>270</v>
      </c>
      <c r="G30" s="1" t="s">
        <v>271</v>
      </c>
      <c r="H30" s="1" t="s">
        <v>272</v>
      </c>
      <c r="I30" s="1" t="s">
        <v>27</v>
      </c>
      <c r="J30" s="1" t="s">
        <v>28</v>
      </c>
      <c r="L30" s="1" t="s">
        <v>273</v>
      </c>
      <c r="M30" s="5"/>
      <c r="N30" s="1" t="s">
        <v>37</v>
      </c>
      <c r="O30" s="5"/>
      <c r="T30" s="6"/>
      <c r="U30" s="6"/>
      <c r="V30" s="6"/>
      <c r="W30" s="5"/>
      <c r="X30" s="7" t="str">
        <f>", '"&amp;A30&amp;"': {megami: '"&amp;B30&amp;"'"&amp;IF(C30&lt;&gt;"",", anotherID: '"&amp;C30&amp;"', replace: '"&amp;D30&amp;"'","")&amp;", name: '"&amp;E30&amp;"', nameEn: '"&amp;SUBSTITUTE(H30,"'","\'")&amp;"', ruby: '"&amp;F30&amp;"', baseType: '"&amp;VLOOKUP(I30,Sheet2!$A$1:$B$99,2,FALSE)&amp;"', types: ['"&amp;VLOOKUP(J30,Sheet2!$D$1:$E$99,2,FALSE)&amp;"'"&amp;IF(K30&lt;&gt;"",", '"&amp;VLOOKUP(K30,Sheet2!$D$1:$E$99,2,FALSE)&amp;"'","")&amp;"]"&amp;IF(L30&lt;&gt;"",", range: '"&amp;L30&amp;"'","")&amp;IF(N30&lt;&gt;"",", damage: '"&amp;N30&amp;"'","")&amp;IF(P30&lt;&gt;"",", capacity: '"&amp;P30&amp;"'","")&amp;IF(Q30&lt;&gt;"",", cost: '"&amp;Q30&amp;"'","")&amp;", text: '"&amp;SUBSTITUTE(T30,CHAR(10),"\n")&amp;"', textEn: '"&amp;SUBSTITUTE(SUBSTITUTE(V30,CHAR(10),"\n"),"'","\'")&amp;"'"&amp;IF(R30="○",", sealable: true","")&amp;IF(S30="○",", removable: true","")&amp;"}"</f>
        <v>, '03-himika-o-n-1': {megami: 'himika', name: 'シュート', nameEn: 'Shoot', ruby: '', baseType: 'normal', types: ['attack'], range: '4-10', damage: '2/1', text: '', textEn: ''}</v>
      </c>
    </row>
    <row r="31" ht="24" spans="1:24">
      <c r="A31" s="1" t="s">
        <v>274</v>
      </c>
      <c r="B31" s="1" t="s">
        <v>269</v>
      </c>
      <c r="E31" s="1" t="s">
        <v>275</v>
      </c>
      <c r="G31" s="1" t="s">
        <v>276</v>
      </c>
      <c r="H31" s="1" t="s">
        <v>277</v>
      </c>
      <c r="I31" s="1" t="s">
        <v>27</v>
      </c>
      <c r="J31" s="1" t="s">
        <v>28</v>
      </c>
      <c r="L31" s="1" t="s">
        <v>278</v>
      </c>
      <c r="M31" s="5"/>
      <c r="N31" s="1" t="s">
        <v>37</v>
      </c>
      <c r="O31" s="5"/>
      <c r="T31" s="6" t="s">
        <v>279</v>
      </c>
      <c r="U31" s="6" t="s">
        <v>280</v>
      </c>
      <c r="V31" s="8" t="s">
        <v>281</v>
      </c>
      <c r="W31" s="5"/>
      <c r="X31" s="7" t="str">
        <f>", '"&amp;A31&amp;"': {megami: '"&amp;B31&amp;"'"&amp;IF(C31&lt;&gt;"",", anotherID: '"&amp;C31&amp;"', replace: '"&amp;D31&amp;"'","")&amp;", name: '"&amp;E31&amp;"', nameEn: '"&amp;SUBSTITUTE(H31,"'","\'")&amp;"', ruby: '"&amp;F31&amp;"', baseType: '"&amp;VLOOKUP(I31,Sheet2!$A$1:$B$99,2,FALSE)&amp;"', types: ['"&amp;VLOOKUP(J31,Sheet2!$D$1:$E$99,2,FALSE)&amp;"'"&amp;IF(K31&lt;&gt;"",", '"&amp;VLOOKUP(K31,Sheet2!$D$1:$E$99,2,FALSE)&amp;"'","")&amp;"]"&amp;IF(L31&lt;&gt;"",", range: '"&amp;L31&amp;"'","")&amp;IF(N31&lt;&gt;"",", damage: '"&amp;N31&amp;"'","")&amp;IF(P31&lt;&gt;"",", capacity: '"&amp;P31&amp;"'","")&amp;IF(Q31&lt;&gt;"",", cost: '"&amp;Q31&amp;"'","")&amp;", text: '"&amp;SUBSTITUTE(T31,CHAR(10),"\n")&amp;"', textEn: '"&amp;SUBSTITUTE(SUBSTITUTE(V31,CHAR(10),"\n"),"'","\'")&amp;"'"&amp;IF(R31="○",", sealable: true","")&amp;IF(S31="○",", removable: true","")&amp;"}"</f>
        <v>, '03-himika-o-n-2': {megami: 'himika', name: 'ラピッドファイア', nameEn: 'Quick Shot', ruby: '', baseType: 'normal', types: ['attack'], range: '7-8', damage: '2/1', text: '【常時】連火-このカードがこのターンに使用した3枚目以降のカードならば、この《攻撃》は+1/+1となる。', textEn: 'Forced: Inferno - This attack gains +1/+1 if this is the third or later card you\'ve played this turn.'}</v>
      </c>
    </row>
    <row r="32" ht="24" spans="1:24">
      <c r="A32" s="1" t="s">
        <v>282</v>
      </c>
      <c r="B32" s="1" t="s">
        <v>269</v>
      </c>
      <c r="C32" s="1" t="s">
        <v>32</v>
      </c>
      <c r="D32" s="1" t="s">
        <v>274</v>
      </c>
      <c r="E32" s="1" t="s">
        <v>283</v>
      </c>
      <c r="F32" s="1" t="s">
        <v>284</v>
      </c>
      <c r="G32" s="1" t="s">
        <v>283</v>
      </c>
      <c r="H32" s="1" t="s">
        <v>285</v>
      </c>
      <c r="I32" s="1" t="s">
        <v>27</v>
      </c>
      <c r="J32" s="1" t="s">
        <v>28</v>
      </c>
      <c r="L32" s="1" t="s">
        <v>286</v>
      </c>
      <c r="M32" s="5"/>
      <c r="N32" s="1" t="s">
        <v>37</v>
      </c>
      <c r="O32" s="5"/>
      <c r="T32" s="6" t="s">
        <v>287</v>
      </c>
      <c r="U32" s="6" t="s">
        <v>288</v>
      </c>
      <c r="V32" s="4" t="s">
        <v>289</v>
      </c>
      <c r="W32" s="5"/>
      <c r="X32" s="7" t="str">
        <f>", '"&amp;A32&amp;"': {megami: '"&amp;B32&amp;"'"&amp;IF(C32&lt;&gt;"",", anotherID: '"&amp;C32&amp;"', replace: '"&amp;D32&amp;"'","")&amp;", name: '"&amp;E32&amp;"', nameEn: '"&amp;SUBSTITUTE(H32,"'","\'")&amp;"', ruby: '"&amp;F32&amp;"', baseType: '"&amp;VLOOKUP(I32,Sheet2!$A$1:$B$99,2,FALSE)&amp;"', types: ['"&amp;VLOOKUP(J32,Sheet2!$D$1:$E$99,2,FALSE)&amp;"'"&amp;IF(K32&lt;&gt;"",", '"&amp;VLOOKUP(K32,Sheet2!$D$1:$E$99,2,FALSE)&amp;"'","")&amp;"]"&amp;IF(L32&lt;&gt;"",", range: '"&amp;L32&amp;"'","")&amp;IF(N32&lt;&gt;"",", damage: '"&amp;N32&amp;"'","")&amp;IF(P32&lt;&gt;"",", capacity: '"&amp;P32&amp;"'","")&amp;IF(Q32&lt;&gt;"",", cost: '"&amp;Q32&amp;"'","")&amp;", text: '"&amp;SUBSTITUTE(T32,CHAR(10),"\n")&amp;"', textEn: '"&amp;SUBSTITUTE(SUBSTITUTE(V32,CHAR(10),"\n"),"'","\'")&amp;"'"&amp;IF(R32="○",", sealable: true","")&amp;IF(S32="○",", removable: true","")&amp;"}"</f>
        <v>, '03-himika-A1-n-2': {megami: 'himika', anotherID: 'A1', replace: '03-himika-o-n-2', name: '火炎流', nameEn: 'Path of Flame', ruby: 'かえんりゅう', baseType: 'normal', types: ['attack'], range: '1-3', damage: '2/1', text: '【常時】連火-このカードがこのターンに使用した3枚目以降のカードならば、この《攻撃》は+0/+1となる。', textEn: 'Forced: Inferno - This attack gains +0/+1 if this is the third or later card you\'ve played this turn.'}</v>
      </c>
    </row>
    <row r="33" ht="13.2" spans="1:24">
      <c r="A33" s="1" t="s">
        <v>290</v>
      </c>
      <c r="B33" s="1" t="s">
        <v>269</v>
      </c>
      <c r="E33" s="1" t="s">
        <v>291</v>
      </c>
      <c r="G33" s="1" t="s">
        <v>292</v>
      </c>
      <c r="H33" s="1" t="s">
        <v>293</v>
      </c>
      <c r="I33" s="1" t="s">
        <v>27</v>
      </c>
      <c r="J33" s="1" t="s">
        <v>28</v>
      </c>
      <c r="L33" s="1" t="s">
        <v>294</v>
      </c>
      <c r="M33" s="5"/>
      <c r="N33" s="1" t="s">
        <v>295</v>
      </c>
      <c r="O33" s="5"/>
      <c r="T33" s="6" t="s">
        <v>296</v>
      </c>
      <c r="U33" s="6" t="s">
        <v>297</v>
      </c>
      <c r="V33" s="8" t="s">
        <v>298</v>
      </c>
      <c r="W33" s="5"/>
      <c r="X33" s="7" t="str">
        <f>", '"&amp;A33&amp;"': {megami: '"&amp;B33&amp;"'"&amp;IF(C33&lt;&gt;"",", anotherID: '"&amp;C33&amp;"', replace: '"&amp;D33&amp;"'","")&amp;", name: '"&amp;E33&amp;"', nameEn: '"&amp;SUBSTITUTE(H33,"'","\'")&amp;"', ruby: '"&amp;F33&amp;"', baseType: '"&amp;VLOOKUP(I33,Sheet2!$A$1:$B$99,2,FALSE)&amp;"', types: ['"&amp;VLOOKUP(J33,Sheet2!$D$1:$E$99,2,FALSE)&amp;"'"&amp;IF(K33&lt;&gt;"",", '"&amp;VLOOKUP(K33,Sheet2!$D$1:$E$99,2,FALSE)&amp;"'","")&amp;"]"&amp;IF(L33&lt;&gt;"",", range: '"&amp;L33&amp;"'","")&amp;IF(N33&lt;&gt;"",", damage: '"&amp;N33&amp;"'","")&amp;IF(P33&lt;&gt;"",", capacity: '"&amp;P33&amp;"'","")&amp;IF(Q33&lt;&gt;"",", cost: '"&amp;Q33&amp;"'","")&amp;", text: '"&amp;SUBSTITUTE(T33,CHAR(10),"\n")&amp;"', textEn: '"&amp;SUBSTITUTE(SUBSTITUTE(V33,CHAR(10),"\n"),"'","\'")&amp;"'"&amp;IF(R33="○",", sealable: true","")&amp;IF(S33="○",", removable: true","")&amp;"}"</f>
        <v>, '03-himika-o-n-3': {megami: 'himika', name: 'マグナムカノン', nameEn: 'Magnum', ruby: '', baseType: 'normal', types: ['attack'], range: '5-8', damage: '3/2', text: '【攻撃後】自ライフ→ダスト：1', textEn: 'After Attack:\nYour Life (1)→ Shadow'}</v>
      </c>
    </row>
    <row r="34" ht="24" spans="1:24">
      <c r="A34" s="1" t="s">
        <v>299</v>
      </c>
      <c r="B34" s="1" t="s">
        <v>269</v>
      </c>
      <c r="E34" s="1" t="s">
        <v>300</v>
      </c>
      <c r="G34" s="1" t="s">
        <v>301</v>
      </c>
      <c r="H34" s="1" t="s">
        <v>302</v>
      </c>
      <c r="I34" s="1" t="s">
        <v>27</v>
      </c>
      <c r="J34" s="1" t="s">
        <v>28</v>
      </c>
      <c r="K34" s="1" t="s">
        <v>65</v>
      </c>
      <c r="L34" s="1" t="s">
        <v>303</v>
      </c>
      <c r="M34" s="5"/>
      <c r="N34" s="1" t="s">
        <v>30</v>
      </c>
      <c r="O34" s="5"/>
      <c r="T34" s="6" t="s">
        <v>304</v>
      </c>
      <c r="U34" s="6" t="s">
        <v>305</v>
      </c>
      <c r="V34" s="4" t="s">
        <v>306</v>
      </c>
      <c r="W34" s="5"/>
      <c r="X34" s="7" t="str">
        <f>", '"&amp;A34&amp;"': {megami: '"&amp;B34&amp;"'"&amp;IF(C34&lt;&gt;"",", anotherID: '"&amp;C34&amp;"', replace: '"&amp;D34&amp;"'","")&amp;", name: '"&amp;E34&amp;"', nameEn: '"&amp;SUBSTITUTE(H34,"'","\'")&amp;"', ruby: '"&amp;F34&amp;"', baseType: '"&amp;VLOOKUP(I34,Sheet2!$A$1:$B$99,2,FALSE)&amp;"', types: ['"&amp;VLOOKUP(J34,Sheet2!$D$1:$E$99,2,FALSE)&amp;"'"&amp;IF(K34&lt;&gt;"",", '"&amp;VLOOKUP(K34,Sheet2!$D$1:$E$99,2,FALSE)&amp;"'","")&amp;"]"&amp;IF(L34&lt;&gt;"",", range: '"&amp;L34&amp;"'","")&amp;IF(N34&lt;&gt;"",", damage: '"&amp;N34&amp;"'","")&amp;IF(P34&lt;&gt;"",", capacity: '"&amp;P34&amp;"'","")&amp;IF(Q34&lt;&gt;"",", cost: '"&amp;Q34&amp;"'","")&amp;", text: '"&amp;SUBSTITUTE(T34,CHAR(10),"\n")&amp;"', textEn: '"&amp;SUBSTITUTE(SUBSTITUTE(V34,CHAR(10),"\n"),"'","\'")&amp;"'"&amp;IF(R34="○",", sealable: true","")&amp;IF(S34="○",", removable: true","")&amp;"}"</f>
        <v>, '03-himika-o-n-4': {megami: 'himika', name: 'フルバースト', nameEn: 'Barrage', ruby: '', baseType: 'normal', types: ['attack', 'fullpower'], range: '5-9', damage: '3/1', text: '【常時】この《攻撃》がダメージを与えるならば、相手は片方を選ぶのではなく両方のダメージを受ける。', textEn: 'Forced: This attack deals Damage to both Aura and Life.'}</v>
      </c>
    </row>
    <row r="35" ht="24" spans="1:24">
      <c r="A35" s="1" t="s">
        <v>307</v>
      </c>
      <c r="B35" s="1" t="s">
        <v>269</v>
      </c>
      <c r="E35" s="1" t="s">
        <v>308</v>
      </c>
      <c r="G35" s="1" t="s">
        <v>309</v>
      </c>
      <c r="H35" s="1" t="s">
        <v>310</v>
      </c>
      <c r="I35" s="1" t="s">
        <v>27</v>
      </c>
      <c r="J35" s="1" t="s">
        <v>76</v>
      </c>
      <c r="M35" s="5"/>
      <c r="O35" s="5"/>
      <c r="T35" s="6" t="s">
        <v>311</v>
      </c>
      <c r="U35" s="6" t="s">
        <v>312</v>
      </c>
      <c r="V35" s="4" t="s">
        <v>313</v>
      </c>
      <c r="W35" s="5"/>
      <c r="X35" s="7" t="str">
        <f>", '"&amp;A35&amp;"': {megami: '"&amp;B35&amp;"'"&amp;IF(C35&lt;&gt;"",", anotherID: '"&amp;C35&amp;"', replace: '"&amp;D35&amp;"'","")&amp;", name: '"&amp;E35&amp;"', nameEn: '"&amp;SUBSTITUTE(H35,"'","\'")&amp;"', ruby: '"&amp;F35&amp;"', baseType: '"&amp;VLOOKUP(I35,Sheet2!$A$1:$B$99,2,FALSE)&amp;"', types: ['"&amp;VLOOKUP(J35,Sheet2!$D$1:$E$99,2,FALSE)&amp;"'"&amp;IF(K35&lt;&gt;"",", '"&amp;VLOOKUP(K35,Sheet2!$D$1:$E$99,2,FALSE)&amp;"'","")&amp;"]"&amp;IF(L35&lt;&gt;"",", range: '"&amp;L35&amp;"'","")&amp;IF(N35&lt;&gt;"",", damage: '"&amp;N35&amp;"'","")&amp;IF(P35&lt;&gt;"",", capacity: '"&amp;P35&amp;"'","")&amp;IF(Q35&lt;&gt;"",", cost: '"&amp;Q35&amp;"'","")&amp;", text: '"&amp;SUBSTITUTE(T35,CHAR(10),"\n")&amp;"', textEn: '"&amp;SUBSTITUTE(SUBSTITUTE(V35,CHAR(10),"\n"),"'","\'")&amp;"'"&amp;IF(R35="○",", sealable: true","")&amp;IF(S35="○",", removable: true","")&amp;"}"</f>
        <v>, '03-himika-o-n-5': {megami: 'himika', name: 'バックステップ', nameEn: 'Backstep', ruby: '', baseType: 'normal', types: ['action'], text: 'カードを1枚引く。 \nダスト→間合：1', textEn: 'Draw a card.\n\nShadow (1)→ Distance'}</v>
      </c>
    </row>
    <row r="36" ht="13.2" spans="1:24">
      <c r="A36" s="1" t="s">
        <v>314</v>
      </c>
      <c r="B36" s="1" t="s">
        <v>269</v>
      </c>
      <c r="C36" s="1" t="s">
        <v>32</v>
      </c>
      <c r="D36" s="1" t="s">
        <v>307</v>
      </c>
      <c r="E36" s="1" t="s">
        <v>315</v>
      </c>
      <c r="F36" s="1" t="s">
        <v>316</v>
      </c>
      <c r="G36" s="1" t="s">
        <v>317</v>
      </c>
      <c r="H36" s="1" t="s">
        <v>318</v>
      </c>
      <c r="I36" s="1" t="s">
        <v>27</v>
      </c>
      <c r="J36" s="1" t="s">
        <v>76</v>
      </c>
      <c r="M36" s="5"/>
      <c r="O36" s="5"/>
      <c r="T36" s="6" t="s">
        <v>319</v>
      </c>
      <c r="U36" s="6" t="s">
        <v>320</v>
      </c>
      <c r="V36" s="4" t="s">
        <v>321</v>
      </c>
      <c r="W36" s="5"/>
      <c r="X36" s="7" t="str">
        <f>", '"&amp;A36&amp;"': {megami: '"&amp;B36&amp;"'"&amp;IF(C36&lt;&gt;"",", anotherID: '"&amp;C36&amp;"', replace: '"&amp;D36&amp;"'","")&amp;", name: '"&amp;E36&amp;"', nameEn: '"&amp;SUBSTITUTE(H36,"'","\'")&amp;"', ruby: '"&amp;F36&amp;"', baseType: '"&amp;VLOOKUP(I36,Sheet2!$A$1:$B$99,2,FALSE)&amp;"', types: ['"&amp;VLOOKUP(J36,Sheet2!$D$1:$E$99,2,FALSE)&amp;"'"&amp;IF(K36&lt;&gt;"",", '"&amp;VLOOKUP(K36,Sheet2!$D$1:$E$99,2,FALSE)&amp;"'","")&amp;"]"&amp;IF(L36&lt;&gt;"",", range: '"&amp;L36&amp;"'","")&amp;IF(N36&lt;&gt;"",", damage: '"&amp;N36&amp;"'","")&amp;IF(P36&lt;&gt;"",", capacity: '"&amp;P36&amp;"'","")&amp;IF(Q36&lt;&gt;"",", cost: '"&amp;Q36&amp;"'","")&amp;", text: '"&amp;SUBSTITUTE(T36,CHAR(10),"\n")&amp;"', textEn: '"&amp;SUBSTITUTE(SUBSTITUTE(V36,CHAR(10),"\n"),"'","\'")&amp;"'"&amp;IF(R36="○",", sealable: true","")&amp;IF(S36="○",", removable: true","")&amp;"}"</f>
        <v>, '03-himika-A1-n-5': {megami: 'himika', anotherID: 'A1', replace: '03-himika-o-n-5', name: '殺意', nameEn: 'Killing Intent', ruby: 'さつい', baseType: 'normal', types: ['action'], text: 'あなたの手札が0枚ならば、相オーラ→ダスト：2', textEn: 'If you have no cards in your hand:\nOpponent\'s Aura (2)→ Shadow'}</v>
      </c>
    </row>
    <row r="37" ht="48" spans="1:24">
      <c r="A37" s="1" t="s">
        <v>322</v>
      </c>
      <c r="B37" s="1" t="s">
        <v>269</v>
      </c>
      <c r="E37" s="1" t="s">
        <v>323</v>
      </c>
      <c r="G37" s="1" t="s">
        <v>324</v>
      </c>
      <c r="H37" s="1" t="s">
        <v>325</v>
      </c>
      <c r="I37" s="1" t="s">
        <v>27</v>
      </c>
      <c r="J37" s="1" t="s">
        <v>76</v>
      </c>
      <c r="M37" s="5"/>
      <c r="O37" s="5"/>
      <c r="T37" s="6" t="s">
        <v>326</v>
      </c>
      <c r="U37" s="6" t="s">
        <v>327</v>
      </c>
      <c r="V37" s="4" t="s">
        <v>328</v>
      </c>
      <c r="W37" s="5"/>
      <c r="X37" s="7" t="str">
        <f>", '"&amp;A37&amp;"': {megami: '"&amp;B37&amp;"'"&amp;IF(C37&lt;&gt;"",", anotherID: '"&amp;C37&amp;"', replace: '"&amp;D37&amp;"'","")&amp;", name: '"&amp;E37&amp;"', nameEn: '"&amp;SUBSTITUTE(H37,"'","\'")&amp;"', ruby: '"&amp;F37&amp;"', baseType: '"&amp;VLOOKUP(I37,Sheet2!$A$1:$B$99,2,FALSE)&amp;"', types: ['"&amp;VLOOKUP(J37,Sheet2!$D$1:$E$99,2,FALSE)&amp;"'"&amp;IF(K37&lt;&gt;"",", '"&amp;VLOOKUP(K37,Sheet2!$D$1:$E$99,2,FALSE)&amp;"'","")&amp;"]"&amp;IF(L37&lt;&gt;"",", range: '"&amp;L37&amp;"'","")&amp;IF(N37&lt;&gt;"",", damage: '"&amp;N37&amp;"'","")&amp;IF(P37&lt;&gt;"",", capacity: '"&amp;P37&amp;"'","")&amp;IF(Q37&lt;&gt;"",", cost: '"&amp;Q37&amp;"'","")&amp;", text: '"&amp;SUBSTITUTE(T37,CHAR(10),"\n")&amp;"', textEn: '"&amp;SUBSTITUTE(SUBSTITUTE(V37,CHAR(10),"\n"),"'","\'")&amp;"'"&amp;IF(R37="○",", sealable: true","")&amp;IF(S37="○",", removable: true","")&amp;"}"</f>
        <v>, '03-himika-o-n-6': {megami: 'himika', name: 'バックドラフト', nameEn: 'Backdraft', ruby: '', baseType: 'normal', types: ['action'], text: '相手を畏縮させる。\n連火-このカードがこのターンに使用した3枚目以降のカードならば、このターンにあなたが次に行う他のメガミによる《攻撃》を+1/+1する。', textEn: 'Flinch your opponent.\n\nInferno - If this is the third or later card you\'ve played this turn, the next attack from your other Megami that you make this turn gains +1/+1.'}</v>
      </c>
    </row>
    <row r="38" ht="24" spans="1:24">
      <c r="A38" s="1" t="s">
        <v>329</v>
      </c>
      <c r="B38" s="1" t="s">
        <v>269</v>
      </c>
      <c r="E38" s="1" t="s">
        <v>330</v>
      </c>
      <c r="G38" s="1" t="s">
        <v>331</v>
      </c>
      <c r="H38" s="1" t="s">
        <v>332</v>
      </c>
      <c r="I38" s="1" t="s">
        <v>27</v>
      </c>
      <c r="J38" s="1" t="s">
        <v>85</v>
      </c>
      <c r="M38" s="5"/>
      <c r="O38" s="5"/>
      <c r="P38" s="1" t="s">
        <v>46</v>
      </c>
      <c r="T38" s="6" t="s">
        <v>333</v>
      </c>
      <c r="U38" s="6" t="s">
        <v>334</v>
      </c>
      <c r="V38" s="8" t="s">
        <v>335</v>
      </c>
      <c r="W38" s="5"/>
      <c r="X38" s="7" t="str">
        <f>", '"&amp;A38&amp;"': {megami: '"&amp;B38&amp;"'"&amp;IF(C38&lt;&gt;"",", anotherID: '"&amp;C38&amp;"', replace: '"&amp;D38&amp;"'","")&amp;", name: '"&amp;E38&amp;"', nameEn: '"&amp;SUBSTITUTE(H38,"'","\'")&amp;"', ruby: '"&amp;F38&amp;"', baseType: '"&amp;VLOOKUP(I38,Sheet2!$A$1:$B$99,2,FALSE)&amp;"', types: ['"&amp;VLOOKUP(J38,Sheet2!$D$1:$E$99,2,FALSE)&amp;"'"&amp;IF(K38&lt;&gt;"",", '"&amp;VLOOKUP(K38,Sheet2!$D$1:$E$99,2,FALSE)&amp;"'","")&amp;"]"&amp;IF(L38&lt;&gt;"",", range: '"&amp;L38&amp;"'","")&amp;IF(N38&lt;&gt;"",", damage: '"&amp;N38&amp;"'","")&amp;IF(P38&lt;&gt;"",", capacity: '"&amp;P38&amp;"'","")&amp;IF(Q38&lt;&gt;"",", cost: '"&amp;Q38&amp;"'","")&amp;", text: '"&amp;SUBSTITUTE(T38,CHAR(10),"\n")&amp;"', textEn: '"&amp;SUBSTITUTE(SUBSTITUTE(V38,CHAR(10),"\n"),"'","\'")&amp;"'"&amp;IF(R38="○",", sealable: true","")&amp;IF(S38="○",", removable: true","")&amp;"}"</f>
        <v>, '03-himika-o-n-7': {megami: 'himika', name: 'スモーク', nameEn: 'Smoke', ruby: '', baseType: 'normal', types: ['enhance'], capacity: '3', text: '【展開中】カードの矢印(→)により間合にある桜花結晶は移動しない。', textEn: 'Ongoing: Cards cannot move Sakura tokens from Distance using arrows (→).'}</v>
      </c>
    </row>
    <row r="39" ht="13.2" spans="1:24">
      <c r="A39" s="1" t="s">
        <v>336</v>
      </c>
      <c r="B39" s="1" t="s">
        <v>269</v>
      </c>
      <c r="E39" s="1" t="s">
        <v>337</v>
      </c>
      <c r="G39" s="1" t="s">
        <v>338</v>
      </c>
      <c r="H39" s="1" t="s">
        <v>339</v>
      </c>
      <c r="I39" s="1" t="s">
        <v>112</v>
      </c>
      <c r="J39" s="1" t="s">
        <v>28</v>
      </c>
      <c r="L39" s="1" t="s">
        <v>340</v>
      </c>
      <c r="M39" s="5"/>
      <c r="N39" s="1" t="s">
        <v>30</v>
      </c>
      <c r="O39" s="5"/>
      <c r="Q39" s="1" t="s">
        <v>341</v>
      </c>
      <c r="T39" s="6"/>
      <c r="U39" s="6"/>
      <c r="V39" s="9"/>
      <c r="W39" s="5"/>
      <c r="X39" s="7" t="str">
        <f>", '"&amp;A39&amp;"': {megami: '"&amp;B39&amp;"'"&amp;IF(C39&lt;&gt;"",", anotherID: '"&amp;C39&amp;"', replace: '"&amp;D39&amp;"'","")&amp;", name: '"&amp;E39&amp;"', nameEn: '"&amp;SUBSTITUTE(H39,"'","\'")&amp;"', ruby: '"&amp;F39&amp;"', baseType: '"&amp;VLOOKUP(I39,Sheet2!$A$1:$B$99,2,FALSE)&amp;"', types: ['"&amp;VLOOKUP(J39,Sheet2!$D$1:$E$99,2,FALSE)&amp;"'"&amp;IF(K39&lt;&gt;"",", '"&amp;VLOOKUP(K39,Sheet2!$D$1:$E$99,2,FALSE)&amp;"'","")&amp;"]"&amp;IF(L39&lt;&gt;"",", range: '"&amp;L39&amp;"'","")&amp;IF(N39&lt;&gt;"",", damage: '"&amp;N39&amp;"'","")&amp;IF(P39&lt;&gt;"",", capacity: '"&amp;P39&amp;"'","")&amp;IF(Q39&lt;&gt;"",", cost: '"&amp;Q39&amp;"'","")&amp;", text: '"&amp;SUBSTITUTE(T39,CHAR(10),"\n")&amp;"', textEn: '"&amp;SUBSTITUTE(SUBSTITUTE(V39,CHAR(10),"\n"),"'","\'")&amp;"'"&amp;IF(R39="○",", sealable: true","")&amp;IF(S39="○",", removable: true","")&amp;"}"</f>
        <v>, '03-himika-o-s-1': {megami: 'himika', name: 'レッドバレット', nameEn: 'Red Bullet', ruby: '', baseType: 'special', types: ['attack'], range: '5-10', damage: '3/1', cost: '0', text: '', textEn: ''}</v>
      </c>
    </row>
    <row r="40" ht="48" spans="1:24">
      <c r="A40" s="1" t="s">
        <v>342</v>
      </c>
      <c r="B40" s="1" t="s">
        <v>269</v>
      </c>
      <c r="E40" s="1" t="s">
        <v>343</v>
      </c>
      <c r="G40" s="1" t="s">
        <v>344</v>
      </c>
      <c r="H40" s="1" t="s">
        <v>345</v>
      </c>
      <c r="I40" s="1" t="s">
        <v>112</v>
      </c>
      <c r="J40" s="1" t="s">
        <v>28</v>
      </c>
      <c r="L40" s="1" t="s">
        <v>346</v>
      </c>
      <c r="M40" s="5"/>
      <c r="N40" s="1" t="s">
        <v>47</v>
      </c>
      <c r="O40" s="5"/>
      <c r="Q40" s="1" t="s">
        <v>131</v>
      </c>
      <c r="T40" s="6" t="s">
        <v>347</v>
      </c>
      <c r="U40" s="6" t="s">
        <v>348</v>
      </c>
      <c r="V40" s="8" t="s">
        <v>349</v>
      </c>
      <c r="W40" s="5"/>
      <c r="X40" s="7" t="str">
        <f>", '"&amp;A40&amp;"': {megami: '"&amp;B40&amp;"'"&amp;IF(C40&lt;&gt;"",", anotherID: '"&amp;C40&amp;"', replace: '"&amp;D40&amp;"'","")&amp;", name: '"&amp;E40&amp;"', nameEn: '"&amp;SUBSTITUTE(H40,"'","\'")&amp;"', ruby: '"&amp;F40&amp;"', baseType: '"&amp;VLOOKUP(I40,Sheet2!$A$1:$B$99,2,FALSE)&amp;"', types: ['"&amp;VLOOKUP(J40,Sheet2!$D$1:$E$99,2,FALSE)&amp;"'"&amp;IF(K40&lt;&gt;"",", '"&amp;VLOOKUP(K40,Sheet2!$D$1:$E$99,2,FALSE)&amp;"'","")&amp;"]"&amp;IF(L40&lt;&gt;"",", range: '"&amp;L40&amp;"'","")&amp;IF(N40&lt;&gt;"",", damage: '"&amp;N40&amp;"'","")&amp;IF(P40&lt;&gt;"",", capacity: '"&amp;P40&amp;"'","")&amp;IF(Q40&lt;&gt;"",", cost: '"&amp;Q40&amp;"'","")&amp;", text: '"&amp;SUBSTITUTE(T40,CHAR(10),"\n")&amp;"', textEn: '"&amp;SUBSTITUTE(SUBSTITUTE(V40,CHAR(10),"\n"),"'","\'")&amp;"'"&amp;IF(R40="○",", sealable: true","")&amp;IF(S40="○",", removable: true","")&amp;"}"</f>
        <v>, '03-himika-o-s-2': {megami: 'himika', name: 'クリムゾンゼロ', nameEn: 'Crimson Zero', ruby: '', baseType: 'special', types: ['attack'], range: '0-2', damage: '2/2', cost: '5', text: '【常時】この《攻撃》がダメージを与えるならば、相手は片方を選ぶのではなく両方のダメージを受ける。\n【常時】現在の間合が0ならば、この《攻撃》は対応不可を得る。', textEn: 'Forced: This attack deals Damage to both Aura and Life.\n\nForced: If the current Distance is 0, this attack gains No Reactions.'}</v>
      </c>
    </row>
    <row r="41" ht="60" spans="1:24">
      <c r="A41" s="1" t="s">
        <v>350</v>
      </c>
      <c r="B41" s="1" t="s">
        <v>269</v>
      </c>
      <c r="C41" s="1" t="s">
        <v>32</v>
      </c>
      <c r="D41" s="1" t="s">
        <v>342</v>
      </c>
      <c r="E41" s="1" t="s">
        <v>351</v>
      </c>
      <c r="F41" s="1" t="s">
        <v>352</v>
      </c>
      <c r="G41" s="1" t="s">
        <v>353</v>
      </c>
      <c r="H41" s="1" t="s">
        <v>354</v>
      </c>
      <c r="I41" s="1" t="s">
        <v>112</v>
      </c>
      <c r="J41" s="1" t="s">
        <v>28</v>
      </c>
      <c r="K41" s="1" t="s">
        <v>65</v>
      </c>
      <c r="L41" s="1" t="s">
        <v>355</v>
      </c>
      <c r="M41" s="5"/>
      <c r="N41" s="1" t="s">
        <v>356</v>
      </c>
      <c r="O41" s="5"/>
      <c r="Q41" s="1" t="s">
        <v>114</v>
      </c>
      <c r="T41" s="6" t="s">
        <v>357</v>
      </c>
      <c r="U41" s="6" t="s">
        <v>358</v>
      </c>
      <c r="V41" s="10" t="s">
        <v>359</v>
      </c>
      <c r="W41" s="5"/>
      <c r="X41" s="7" t="str">
        <f>", '"&amp;A41&amp;"': {megami: '"&amp;B41&amp;"'"&amp;IF(C41&lt;&gt;"",", anotherID: '"&amp;C41&amp;"', replace: '"&amp;D41&amp;"'","")&amp;", name: '"&amp;E41&amp;"', nameEn: '"&amp;SUBSTITUTE(H41,"'","\'")&amp;"', ruby: '"&amp;F41&amp;"', baseType: '"&amp;VLOOKUP(I41,Sheet2!$A$1:$B$99,2,FALSE)&amp;"', types: ['"&amp;VLOOKUP(J41,Sheet2!$D$1:$E$99,2,FALSE)&amp;"'"&amp;IF(K41&lt;&gt;"",", '"&amp;VLOOKUP(K41,Sheet2!$D$1:$E$99,2,FALSE)&amp;"'","")&amp;"]"&amp;IF(L41&lt;&gt;"",", range: '"&amp;L41&amp;"'","")&amp;IF(N41&lt;&gt;"",", damage: '"&amp;N41&amp;"'","")&amp;IF(P41&lt;&gt;"",", capacity: '"&amp;P41&amp;"'","")&amp;IF(Q41&lt;&gt;"",", cost: '"&amp;Q41&amp;"'","")&amp;", text: '"&amp;SUBSTITUTE(T41,CHAR(10),"\n")&amp;"', textEn: '"&amp;SUBSTITUTE(SUBSTITUTE(V41,CHAR(10),"\n"),"'","\'")&amp;"'"&amp;IF(R41="○",", sealable: true","")&amp;IF(S41="○",", removable: true","")&amp;"}"</f>
        <v>, '03-himika-A1-s-2': {megami: 'himika', anotherID: 'A1', replace: '03-himika-o-s-2', name: '炎天・紅緋弥香', nameEn: 'Blazing Sun - Crimson Himika', ruby: 'えんてん・くれないひみか', baseType: 'special', types: ['attack', 'fullpower'], range: '0-6', damage: 'X/X', cost: '7', text: '対応不可 \n【常時】Xは7から現在の間合を引いた値に等しい。 \n【攻撃後】あなたは敗北する。', textEn: 'No Reactions\n\nForced: X is equal to 7 minus the current Distance.\n\nAfter Attack: You lose the game.'}</v>
      </c>
    </row>
    <row r="42" ht="14.4" spans="1:24">
      <c r="A42" s="1" t="s">
        <v>360</v>
      </c>
      <c r="B42" s="1" t="s">
        <v>269</v>
      </c>
      <c r="E42" s="1" t="s">
        <v>361</v>
      </c>
      <c r="G42" s="3" t="s">
        <v>362</v>
      </c>
      <c r="H42" s="4" t="s">
        <v>363</v>
      </c>
      <c r="I42" s="1" t="s">
        <v>112</v>
      </c>
      <c r="J42" s="1" t="s">
        <v>76</v>
      </c>
      <c r="M42" s="5"/>
      <c r="O42" s="5"/>
      <c r="Q42" s="1" t="s">
        <v>46</v>
      </c>
      <c r="T42" s="6" t="s">
        <v>364</v>
      </c>
      <c r="U42" s="6" t="s">
        <v>365</v>
      </c>
      <c r="V42" s="4" t="s">
        <v>366</v>
      </c>
      <c r="W42" s="5"/>
      <c r="X42" s="7" t="str">
        <f>", '"&amp;A42&amp;"': {megami: '"&amp;B42&amp;"'"&amp;IF(C42&lt;&gt;"",", anotherID: '"&amp;C42&amp;"', replace: '"&amp;D42&amp;"'","")&amp;", name: '"&amp;E42&amp;"', nameEn: '"&amp;SUBSTITUTE(H42,"'","\'")&amp;"', ruby: '"&amp;F42&amp;"', baseType: '"&amp;VLOOKUP(I42,Sheet2!$A$1:$B$99,2,FALSE)&amp;"', types: ['"&amp;VLOOKUP(J42,Sheet2!$D$1:$E$99,2,FALSE)&amp;"'"&amp;IF(K42&lt;&gt;"",", '"&amp;VLOOKUP(K42,Sheet2!$D$1:$E$99,2,FALSE)&amp;"'","")&amp;"]"&amp;IF(L42&lt;&gt;"",", range: '"&amp;L42&amp;"'","")&amp;IF(N42&lt;&gt;"",", damage: '"&amp;N42&amp;"'","")&amp;IF(P42&lt;&gt;"",", capacity: '"&amp;P42&amp;"'","")&amp;IF(Q42&lt;&gt;"",", cost: '"&amp;Q42&amp;"'","")&amp;", text: '"&amp;SUBSTITUTE(T42,CHAR(10),"\n")&amp;"', textEn: '"&amp;SUBSTITUTE(SUBSTITUTE(V42,CHAR(10),"\n"),"'","\'")&amp;"'"&amp;IF(R42="○",", sealable: true","")&amp;IF(S42="○",", removable: true","")&amp;"}"</f>
        <v>, '03-himika-o-s-3': {megami: 'himika', name: 'スカーレットイマジン', nameEn: 'Scarlet Visions', ruby: '', baseType: 'special', types: ['action'], cost: '3', text: 'カードを2枚引く。その後、あなたは手札を1枚伏せ札にする。', textEn: 'Draw two cards, then discard a card.'}</v>
      </c>
    </row>
    <row r="43" ht="60" spans="1:24">
      <c r="A43" s="1" t="s">
        <v>367</v>
      </c>
      <c r="B43" s="1" t="s">
        <v>269</v>
      </c>
      <c r="E43" s="1" t="s">
        <v>368</v>
      </c>
      <c r="G43" s="3" t="s">
        <v>369</v>
      </c>
      <c r="H43" s="4" t="s">
        <v>370</v>
      </c>
      <c r="I43" s="1" t="s">
        <v>112</v>
      </c>
      <c r="J43" s="1" t="s">
        <v>76</v>
      </c>
      <c r="M43" s="5"/>
      <c r="O43" s="5"/>
      <c r="Q43" s="1" t="s">
        <v>36</v>
      </c>
      <c r="T43" s="6" t="s">
        <v>371</v>
      </c>
      <c r="U43" s="6" t="s">
        <v>372</v>
      </c>
      <c r="V43" s="11" t="s">
        <v>373</v>
      </c>
      <c r="W43" s="5"/>
      <c r="X43" s="7" t="str">
        <f>", '"&amp;A43&amp;"': {megami: '"&amp;B43&amp;"'"&amp;IF(C43&lt;&gt;"",", anotherID: '"&amp;C43&amp;"', replace: '"&amp;D43&amp;"'","")&amp;", name: '"&amp;E43&amp;"', nameEn: '"&amp;SUBSTITUTE(H43,"'","\'")&amp;"', ruby: '"&amp;F43&amp;"', baseType: '"&amp;VLOOKUP(I43,Sheet2!$A$1:$B$99,2,FALSE)&amp;"', types: ['"&amp;VLOOKUP(J43,Sheet2!$D$1:$E$99,2,FALSE)&amp;"'"&amp;IF(K43&lt;&gt;"",", '"&amp;VLOOKUP(K43,Sheet2!$D$1:$E$99,2,FALSE)&amp;"'","")&amp;"]"&amp;IF(L43&lt;&gt;"",", range: '"&amp;L43&amp;"'","")&amp;IF(N43&lt;&gt;"",", damage: '"&amp;N43&amp;"'","")&amp;IF(P43&lt;&gt;"",", capacity: '"&amp;P43&amp;"'","")&amp;IF(Q43&lt;&gt;"",", cost: '"&amp;Q43&amp;"'","")&amp;", text: '"&amp;SUBSTITUTE(T43,CHAR(10),"\n")&amp;"', textEn: '"&amp;SUBSTITUTE(SUBSTITUTE(V43,CHAR(10),"\n"),"'","\'")&amp;"'"&amp;IF(R43="○",", sealable: true","")&amp;IF(S43="○",", removable: true","")&amp;"}"</f>
        <v>, '03-himika-o-s-4': {megami: 'himika', name: 'ヴァーミリオンフィールド', nameEn: 'Vermillion Field', ruby: '', baseType: 'special', types: ['action'], cost: '2', text: '連火-このカードがこのターンに使用した3枚目以降のカードならば、ダスト→間合：2\n----\n【再起】あなたの手札が0枚である。', textEn: 'Inferno - If this is the third or later card you\'ve played this turn:\nShadow (2)→ Distance\n----\nResurgence: You have no cards in your hand.'}</v>
      </c>
    </row>
    <row r="44" ht="13.2" spans="1:24">
      <c r="A44" s="1" t="s">
        <v>374</v>
      </c>
      <c r="B44" s="1" t="s">
        <v>375</v>
      </c>
      <c r="E44" s="1" t="s">
        <v>376</v>
      </c>
      <c r="F44" s="1" t="s">
        <v>377</v>
      </c>
      <c r="G44" s="1" t="s">
        <v>378</v>
      </c>
      <c r="H44" s="1" t="s">
        <v>379</v>
      </c>
      <c r="I44" s="1" t="s">
        <v>27</v>
      </c>
      <c r="J44" s="1" t="s">
        <v>28</v>
      </c>
      <c r="L44" s="1">
        <v>4</v>
      </c>
      <c r="M44" s="5"/>
      <c r="N44" s="1" t="s">
        <v>380</v>
      </c>
      <c r="O44" s="5"/>
      <c r="T44" s="1" t="s">
        <v>381</v>
      </c>
      <c r="U44" s="1" t="s">
        <v>382</v>
      </c>
      <c r="V44" s="12" t="s">
        <v>383</v>
      </c>
      <c r="W44" s="5"/>
      <c r="X44" s="7" t="str">
        <f>", '"&amp;A44&amp;"': {megami: '"&amp;B44&amp;"'"&amp;IF(C44&lt;&gt;"",", anotherID: '"&amp;C44&amp;"', replace: '"&amp;D44&amp;"'","")&amp;", name: '"&amp;E44&amp;"', nameEn: '"&amp;SUBSTITUTE(H44,"'","\'")&amp;"', ruby: '"&amp;F44&amp;"', baseType: '"&amp;VLOOKUP(I44,Sheet2!$A$1:$B$99,2,FALSE)&amp;"', types: ['"&amp;VLOOKUP(J44,Sheet2!$D$1:$E$99,2,FALSE)&amp;"'"&amp;IF(K44&lt;&gt;"",", '"&amp;VLOOKUP(K44,Sheet2!$D$1:$E$99,2,FALSE)&amp;"'","")&amp;"]"&amp;IF(L44&lt;&gt;"",", range: '"&amp;L44&amp;"'","")&amp;IF(N44&lt;&gt;"",", damage: '"&amp;N44&amp;"'","")&amp;IF(P44&lt;&gt;"",", capacity: '"&amp;P44&amp;"'","")&amp;IF(Q44&lt;&gt;"",", cost: '"&amp;Q44&amp;"'","")&amp;", text: '"&amp;SUBSTITUTE(T44,CHAR(10),"\n")&amp;"', textEn: '"&amp;SUBSTITUTE(SUBSTITUTE(V44,CHAR(10),"\n"),"'","\'")&amp;"'"&amp;IF(R44="○",", sealable: true","")&amp;IF(S44="○",", removable: true","")&amp;"}"</f>
        <v>, '04-tokoyo-o-n-1': {megami: 'tokoyo', name: '梳流し', nameEn: 'Glancing Strike', ruby: 'すきながし', baseType: 'normal', types: ['attack'], range: '4', damage: '-/1', text: '【攻撃後】境地-あなたの集中力が2ならば、このカードを山札の上に戻す。', textEn: 'After Attack: Artistic - Put this card on the top of your deck if your Vigor is 2.'}</v>
      </c>
    </row>
    <row r="45" ht="72" spans="1:24">
      <c r="A45" s="1" t="s">
        <v>384</v>
      </c>
      <c r="B45" s="1" t="s">
        <v>375</v>
      </c>
      <c r="C45" s="1" t="s">
        <v>32</v>
      </c>
      <c r="D45" s="1" t="s">
        <v>374</v>
      </c>
      <c r="E45" s="1" t="s">
        <v>385</v>
      </c>
      <c r="F45" s="1" t="s">
        <v>386</v>
      </c>
      <c r="G45" s="1" t="s">
        <v>387</v>
      </c>
      <c r="H45" s="1" t="s">
        <v>388</v>
      </c>
      <c r="I45" s="1" t="s">
        <v>27</v>
      </c>
      <c r="J45" s="1" t="s">
        <v>28</v>
      </c>
      <c r="L45" s="1" t="s">
        <v>131</v>
      </c>
      <c r="M45" s="5"/>
      <c r="N45" s="1" t="s">
        <v>380</v>
      </c>
      <c r="O45" s="5"/>
      <c r="T45" s="6" t="s">
        <v>389</v>
      </c>
      <c r="U45" s="6" t="s">
        <v>390</v>
      </c>
      <c r="V45" s="10" t="s">
        <v>391</v>
      </c>
      <c r="W45" s="5"/>
      <c r="X45" s="7" t="str">
        <f>", '"&amp;A45&amp;"': {megami: '"&amp;B45&amp;"'"&amp;IF(C45&lt;&gt;"",", anotherID: '"&amp;C45&amp;"', replace: '"&amp;D45&amp;"'","")&amp;", name: '"&amp;E45&amp;"', nameEn: '"&amp;SUBSTITUTE(H45,"'","\'")&amp;"', ruby: '"&amp;F45&amp;"', baseType: '"&amp;VLOOKUP(I45,Sheet2!$A$1:$B$99,2,FALSE)&amp;"', types: ['"&amp;VLOOKUP(J45,Sheet2!$D$1:$E$99,2,FALSE)&amp;"'"&amp;IF(K45&lt;&gt;"",", '"&amp;VLOOKUP(K45,Sheet2!$D$1:$E$99,2,FALSE)&amp;"'","")&amp;"]"&amp;IF(L45&lt;&gt;"",", range: '"&amp;L45&amp;"'","")&amp;IF(N45&lt;&gt;"",", damage: '"&amp;N45&amp;"'","")&amp;IF(P45&lt;&gt;"",", capacity: '"&amp;P45&amp;"'","")&amp;IF(Q45&lt;&gt;"",", cost: '"&amp;Q45&amp;"'","")&amp;", text: '"&amp;SUBSTITUTE(T45,CHAR(10),"\n")&amp;"', textEn: '"&amp;SUBSTITUTE(SUBSTITUTE(V45,CHAR(10),"\n"),"'","\'")&amp;"'"&amp;IF(R45="○",", sealable: true","")&amp;IF(S45="○",", removable: true","")&amp;"}"</f>
        <v>, '04-tokoyo-A1-n-1': {megami: 'tokoyo', anotherID: 'A1', replace: '04-tokoyo-o-n-1', name: '奏流し', nameEn: 'Entrancing Strike',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textEn: 'Forced: If at least one of your Tokoyo\'s Special cards is Devoted, this attack gains No Reactions.\n\nAfter Attack: Artistic - If your Vigor is 2 and at least one of your other Megami\'s Special cards is Devoted, put this card on the top of your deck.'}</v>
      </c>
    </row>
    <row r="46" ht="14.4" spans="1:24">
      <c r="A46" s="1" t="s">
        <v>392</v>
      </c>
      <c r="B46" s="1" t="s">
        <v>375</v>
      </c>
      <c r="E46" s="1" t="s">
        <v>393</v>
      </c>
      <c r="F46" s="1" t="s">
        <v>394</v>
      </c>
      <c r="G46" s="3" t="s">
        <v>395</v>
      </c>
      <c r="H46" s="4" t="s">
        <v>396</v>
      </c>
      <c r="I46" s="1" t="s">
        <v>27</v>
      </c>
      <c r="J46" s="1" t="s">
        <v>28</v>
      </c>
      <c r="K46" s="1" t="s">
        <v>94</v>
      </c>
      <c r="L46" s="1" t="s">
        <v>66</v>
      </c>
      <c r="M46" s="5"/>
      <c r="N46" s="1" t="s">
        <v>37</v>
      </c>
      <c r="O46" s="5"/>
      <c r="T46" s="1" t="s">
        <v>397</v>
      </c>
      <c r="U46" s="1" t="s">
        <v>398</v>
      </c>
      <c r="V46" s="8" t="s">
        <v>399</v>
      </c>
      <c r="W46" s="5"/>
      <c r="X46" s="7" t="str">
        <f>", '"&amp;A46&amp;"': {megami: '"&amp;B46&amp;"'"&amp;IF(C46&lt;&gt;"",", anotherID: '"&amp;C46&amp;"', replace: '"&amp;D46&amp;"'","")&amp;", name: '"&amp;E46&amp;"', nameEn: '"&amp;SUBSTITUTE(H46,"'","\'")&amp;"', ruby: '"&amp;F46&amp;"', baseType: '"&amp;VLOOKUP(I46,Sheet2!$A$1:$B$99,2,FALSE)&amp;"', types: ['"&amp;VLOOKUP(J46,Sheet2!$D$1:$E$99,2,FALSE)&amp;"'"&amp;IF(K46&lt;&gt;"",", '"&amp;VLOOKUP(K46,Sheet2!$D$1:$E$99,2,FALSE)&amp;"'","")&amp;"]"&amp;IF(L46&lt;&gt;"",", range: '"&amp;L46&amp;"'","")&amp;IF(N46&lt;&gt;"",", damage: '"&amp;N46&amp;"'","")&amp;IF(P46&lt;&gt;"",", capacity: '"&amp;P46&amp;"'","")&amp;IF(Q46&lt;&gt;"",", cost: '"&amp;Q46&amp;"'","")&amp;", text: '"&amp;SUBSTITUTE(T46,CHAR(10),"\n")&amp;"', textEn: '"&amp;SUBSTITUTE(SUBSTITUTE(V46,CHAR(10),"\n"),"'","\'")&amp;"'"&amp;IF(R46="○",", sealable: true","")&amp;IF(S46="○",", removable: true","")&amp;"}"</f>
        <v>, '04-tokoyo-o-n-2': {megami: 'tokoyo', name: '雅打ち', nameEn: 'Polite Return', ruby: 'みやびうち', baseType: 'normal', types: ['attack', 'reaction'], range: '2-4', damage: '2/1', text: '【攻撃後】境地-あなたの集中力が2ならば、対応した切札でない《攻撃》を打ち消す。', textEn: 'After Attack: Artistic - Cancel the non-Special attack you played this card as a Reaction to if your Vigor is 2.'}</v>
      </c>
    </row>
    <row r="47" ht="25.2" spans="1:24">
      <c r="A47" s="1" t="s">
        <v>400</v>
      </c>
      <c r="B47" s="1" t="s">
        <v>375</v>
      </c>
      <c r="E47" s="1" t="s">
        <v>401</v>
      </c>
      <c r="F47" s="1" t="s">
        <v>402</v>
      </c>
      <c r="G47" s="3" t="s">
        <v>403</v>
      </c>
      <c r="H47" s="4" t="s">
        <v>404</v>
      </c>
      <c r="I47" s="1" t="s">
        <v>27</v>
      </c>
      <c r="J47" s="1" t="s">
        <v>76</v>
      </c>
      <c r="M47" s="5"/>
      <c r="O47" s="5"/>
      <c r="T47" s="6" t="s">
        <v>405</v>
      </c>
      <c r="U47" s="6" t="s">
        <v>406</v>
      </c>
      <c r="V47" s="13" t="s">
        <v>407</v>
      </c>
      <c r="W47" s="5"/>
      <c r="X47" s="7" t="str">
        <f>", '"&amp;A47&amp;"': {megami: '"&amp;B47&amp;"'"&amp;IF(C47&lt;&gt;"",", anotherID: '"&amp;C47&amp;"', replace: '"&amp;D47&amp;"'","")&amp;", name: '"&amp;E47&amp;"', nameEn: '"&amp;SUBSTITUTE(H47,"'","\'")&amp;"', ruby: '"&amp;F47&amp;"', baseType: '"&amp;VLOOKUP(I47,Sheet2!$A$1:$B$99,2,FALSE)&amp;"', types: ['"&amp;VLOOKUP(J47,Sheet2!$D$1:$E$99,2,FALSE)&amp;"'"&amp;IF(K47&lt;&gt;"",", '"&amp;VLOOKUP(K47,Sheet2!$D$1:$E$99,2,FALSE)&amp;"'","")&amp;"]"&amp;IF(L47&lt;&gt;"",", range: '"&amp;L47&amp;"'","")&amp;IF(N47&lt;&gt;"",", damage: '"&amp;N47&amp;"'","")&amp;IF(P47&lt;&gt;"",", capacity: '"&amp;P47&amp;"'","")&amp;IF(Q47&lt;&gt;"",", cost: '"&amp;Q47&amp;"'","")&amp;", text: '"&amp;SUBSTITUTE(T47,CHAR(10),"\n")&amp;"', textEn: '"&amp;SUBSTITUTE(SUBSTITUTE(V47,CHAR(10),"\n"),"'","\'")&amp;"'"&amp;IF(R47="○",", sealable: true","")&amp;IF(S47="○",", removable: true","")&amp;"}"</f>
        <v>, '04-tokoyo-o-n-3': {megami: 'tokoyo', name: '跳ね兎', nameEn: 'Rabbit Step', ruby: 'はねうさぎ', baseType: 'normal', types: ['action'], text: '現在の間合が3以下ならば、ダスト→間合：2', textEn: 'If the current Distance is 3 or less:\nShadow (2)→ Distance'}</v>
      </c>
    </row>
    <row r="48" ht="43.2" spans="1:24">
      <c r="A48" s="1" t="s">
        <v>408</v>
      </c>
      <c r="B48" s="1" t="s">
        <v>375</v>
      </c>
      <c r="E48" s="1" t="s">
        <v>409</v>
      </c>
      <c r="F48" s="1" t="s">
        <v>410</v>
      </c>
      <c r="G48" s="3" t="s">
        <v>411</v>
      </c>
      <c r="H48" s="4" t="s">
        <v>412</v>
      </c>
      <c r="I48" s="1" t="s">
        <v>27</v>
      </c>
      <c r="J48" s="1" t="s">
        <v>76</v>
      </c>
      <c r="K48" s="1" t="s">
        <v>94</v>
      </c>
      <c r="M48" s="5"/>
      <c r="O48" s="5"/>
      <c r="T48" s="6" t="s">
        <v>413</v>
      </c>
      <c r="U48" s="14" t="s">
        <v>414</v>
      </c>
      <c r="V48" s="13" t="s">
        <v>415</v>
      </c>
      <c r="W48" s="5"/>
      <c r="X48" s="7" t="str">
        <f>", '"&amp;A48&amp;"': {megami: '"&amp;B48&amp;"'"&amp;IF(C48&lt;&gt;"",", anotherID: '"&amp;C48&amp;"', replace: '"&amp;D48&amp;"'","")&amp;", name: '"&amp;E48&amp;"', nameEn: '"&amp;SUBSTITUTE(H48,"'","\'")&amp;"', ruby: '"&amp;F48&amp;"', baseType: '"&amp;VLOOKUP(I48,Sheet2!$A$1:$B$99,2,FALSE)&amp;"', types: ['"&amp;VLOOKUP(J48,Sheet2!$D$1:$E$99,2,FALSE)&amp;"'"&amp;IF(K48&lt;&gt;"",", '"&amp;VLOOKUP(K48,Sheet2!$D$1:$E$99,2,FALSE)&amp;"'","")&amp;"]"&amp;IF(L48&lt;&gt;"",", range: '"&amp;L48&amp;"'","")&amp;IF(N48&lt;&gt;"",", damage: '"&amp;N48&amp;"'","")&amp;IF(P48&lt;&gt;"",", capacity: '"&amp;P48&amp;"'","")&amp;IF(Q48&lt;&gt;"",", cost: '"&amp;Q48&amp;"'","")&amp;", text: '"&amp;SUBSTITUTE(T48,CHAR(10),"\n")&amp;"', textEn: '"&amp;SUBSTITUTE(SUBSTITUTE(V48,CHAR(10),"\n"),"'","\'")&amp;"'"&amp;IF(R48="○",", sealable: true","")&amp;IF(S48="○",", removable: true","")&amp;"}"</f>
        <v>, '04-tokoyo-o-n-4': {megami: 'tokoyo', name: '詩舞', nameEn: 'Song and Dance', ruby: 'しぶ', baseType: 'normal', types: ['action', 'reaction'], text: '集中力を1得て、以下から1つを選ぶ。\n・自フレア→自オーラ：1\n・自オーラ→間合：1', textEn: 'Gain 1 Vigor. Choose one:\n・Your Flare (1)→ Your Aura\n・Your Aura (1)→ Distance'}</v>
      </c>
    </row>
    <row r="49" ht="51.6" spans="1:24">
      <c r="A49" s="1" t="s">
        <v>416</v>
      </c>
      <c r="B49" s="1" t="s">
        <v>375</v>
      </c>
      <c r="E49" s="1" t="s">
        <v>417</v>
      </c>
      <c r="F49" s="1" t="s">
        <v>418</v>
      </c>
      <c r="G49" s="3" t="s">
        <v>419</v>
      </c>
      <c r="H49" s="4" t="s">
        <v>420</v>
      </c>
      <c r="I49" s="1" t="s">
        <v>27</v>
      </c>
      <c r="J49" s="1" t="s">
        <v>76</v>
      </c>
      <c r="K49" s="1" t="s">
        <v>65</v>
      </c>
      <c r="M49" s="5"/>
      <c r="O49" s="5"/>
      <c r="T49" s="6" t="s">
        <v>421</v>
      </c>
      <c r="U49" s="15" t="s">
        <v>422</v>
      </c>
      <c r="V49" s="13" t="s">
        <v>423</v>
      </c>
      <c r="W49" s="5"/>
      <c r="X49" s="7" t="str">
        <f>", '"&amp;A49&amp;"': {megami: '"&amp;B49&amp;"'"&amp;IF(C49&lt;&gt;"",", anotherID: '"&amp;C49&amp;"', replace: '"&amp;D49&amp;"'","")&amp;", name: '"&amp;E49&amp;"', nameEn: '"&amp;SUBSTITUTE(H49,"'","\'")&amp;"', ruby: '"&amp;F49&amp;"', baseType: '"&amp;VLOOKUP(I49,Sheet2!$A$1:$B$99,2,FALSE)&amp;"', types: ['"&amp;VLOOKUP(J49,Sheet2!$D$1:$E$99,2,FALSE)&amp;"'"&amp;IF(K49&lt;&gt;"",", '"&amp;VLOOKUP(K49,Sheet2!$D$1:$E$99,2,FALSE)&amp;"'","")&amp;"]"&amp;IF(L49&lt;&gt;"",", range: '"&amp;L49&amp;"'","")&amp;IF(N49&lt;&gt;"",", damage: '"&amp;N49&amp;"'","")&amp;IF(P49&lt;&gt;"",", capacity: '"&amp;P49&amp;"'","")&amp;IF(Q49&lt;&gt;"",", cost: '"&amp;Q49&amp;"'","")&amp;", text: '"&amp;SUBSTITUTE(T49,CHAR(10),"\n")&amp;"', textEn: '"&amp;SUBSTITUTE(SUBSTITUTE(V49,CHAR(10),"\n"),"'","\'")&amp;"'"&amp;IF(R49="○",", sealable: true","")&amp;IF(S49="○",", removable: true","")&amp;"}"</f>
        <v>, '04-tokoyo-o-n-5': {megami: 'tokoyo', name: '要返し', nameEn: 'Break Point', ruby: 'かなめがえし', baseType: 'normal', types: ['action', 'fullpower'], text: '捨て札か伏せ札からカードを2枚まで選ぶ。それらのカードを好きな順で山札の底に置く。 \nダスト→自オーラ：2', textEn: 'Choose up to two cards in your discard or played piles. Put those cards on the bottom of your deck in any order.\n\nShadow (2)→ Your Aura.'}</v>
      </c>
    </row>
    <row r="50" ht="60" spans="1:24">
      <c r="A50" s="1" t="s">
        <v>424</v>
      </c>
      <c r="B50" s="1" t="s">
        <v>375</v>
      </c>
      <c r="E50" s="1" t="s">
        <v>425</v>
      </c>
      <c r="F50" s="1" t="s">
        <v>426</v>
      </c>
      <c r="G50" s="3" t="s">
        <v>427</v>
      </c>
      <c r="H50" s="4" t="s">
        <v>428</v>
      </c>
      <c r="I50" s="1" t="s">
        <v>27</v>
      </c>
      <c r="J50" s="1" t="s">
        <v>85</v>
      </c>
      <c r="M50" s="5"/>
      <c r="O50" s="5"/>
      <c r="P50" s="1">
        <v>2</v>
      </c>
      <c r="T50" s="6" t="s">
        <v>429</v>
      </c>
      <c r="U50" s="6" t="s">
        <v>430</v>
      </c>
      <c r="V50" s="10" t="s">
        <v>431</v>
      </c>
      <c r="W50" s="5"/>
      <c r="X50" s="7" t="str">
        <f>", '"&amp;A50&amp;"': {megami: '"&amp;B50&amp;"'"&amp;IF(C50&lt;&gt;"",", anotherID: '"&amp;C50&amp;"', replace: '"&amp;D50&amp;"'","")&amp;", name: '"&amp;E50&amp;"', nameEn: '"&amp;SUBSTITUTE(H50,"'","\'")&amp;"', ruby: '"&amp;F50&amp;"', baseType: '"&amp;VLOOKUP(I50,Sheet2!$A$1:$B$99,2,FALSE)&amp;"', types: ['"&amp;VLOOKUP(J50,Sheet2!$D$1:$E$99,2,FALSE)&amp;"'"&amp;IF(K50&lt;&gt;"",", '"&amp;VLOOKUP(K50,Sheet2!$D$1:$E$99,2,FALSE)&amp;"'","")&amp;"]"&amp;IF(L50&lt;&gt;"",", range: '"&amp;L50&amp;"'","")&amp;IF(N50&lt;&gt;"",", damage: '"&amp;N50&amp;"'","")&amp;IF(P50&lt;&gt;"",", capacity: '"&amp;P50&amp;"'","")&amp;IF(Q50&lt;&gt;"",", cost: '"&amp;Q50&amp;"'","")&amp;", text: '"&amp;SUBSTITUTE(T50,CHAR(10),"\n")&amp;"', textEn: '"&amp;SUBSTITUTE(SUBSTITUTE(V50,CHAR(10),"\n"),"'","\'")&amp;"'"&amp;IF(R50="○",", sealable: true","")&amp;IF(S50="○",", removable: true","")&amp;"}"</f>
        <v>, '04-tokoyo-o-n-6': {megami: 'tokoyo', name: '風舞台', nameEn: 'Windy Stage', ruby: 'かぜぶたい', baseType: 'normal', types: ['enhance'], capacity: '2', text: '【展開時】間合→自オーラ：2 \n【破棄時】自オーラ→間合：2', textEn: 'Initialize:\nDistance (2)→ Your Aura\n\nDisenchant:\nYour Aura (2)→ Distance'}</v>
      </c>
    </row>
    <row r="51" ht="48" spans="1:24">
      <c r="A51" s="1" t="s">
        <v>432</v>
      </c>
      <c r="B51" s="1" t="s">
        <v>375</v>
      </c>
      <c r="E51" s="1" t="s">
        <v>433</v>
      </c>
      <c r="F51" s="1" t="s">
        <v>434</v>
      </c>
      <c r="G51" s="3" t="s">
        <v>433</v>
      </c>
      <c r="H51" s="4" t="s">
        <v>435</v>
      </c>
      <c r="I51" s="1" t="s">
        <v>27</v>
      </c>
      <c r="J51" s="1" t="s">
        <v>85</v>
      </c>
      <c r="M51" s="5"/>
      <c r="O51" s="5"/>
      <c r="P51" s="1">
        <v>1</v>
      </c>
      <c r="T51" s="6" t="s">
        <v>436</v>
      </c>
      <c r="U51" s="6" t="s">
        <v>437</v>
      </c>
      <c r="V51" s="16" t="s">
        <v>438</v>
      </c>
      <c r="W51" s="5"/>
      <c r="X51" s="7" t="str">
        <f>", '"&amp;A51&amp;"': {megami: '"&amp;B51&amp;"'"&amp;IF(C51&lt;&gt;"",", anotherID: '"&amp;C51&amp;"', replace: '"&amp;D51&amp;"'","")&amp;", name: '"&amp;E51&amp;"', nameEn: '"&amp;SUBSTITUTE(H51,"'","\'")&amp;"', ruby: '"&amp;F51&amp;"', baseType: '"&amp;VLOOKUP(I51,Sheet2!$A$1:$B$99,2,FALSE)&amp;"', types: ['"&amp;VLOOKUP(J51,Sheet2!$D$1:$E$99,2,FALSE)&amp;"'"&amp;IF(K51&lt;&gt;"",", '"&amp;VLOOKUP(K51,Sheet2!$D$1:$E$99,2,FALSE)&amp;"'","")&amp;"]"&amp;IF(L51&lt;&gt;"",", range: '"&amp;L51&amp;"'","")&amp;IF(N51&lt;&gt;"",", damage: '"&amp;N51&amp;"'","")&amp;IF(P51&lt;&gt;"",", capacity: '"&amp;P51&amp;"'","")&amp;IF(Q51&lt;&gt;"",", cost: '"&amp;Q51&amp;"'","")&amp;", text: '"&amp;SUBSTITUTE(T51,CHAR(10),"\n")&amp;"', textEn: '"&amp;SUBSTITUTE(SUBSTITUTE(V51,CHAR(10),"\n"),"'","\'")&amp;"'"&amp;IF(R51="○",", sealable: true","")&amp;IF(S51="○",", removable: true","")&amp;"}"</f>
        <v>, '04-tokoyo-o-n-7': {megami: 'tokoyo', name: '晴舞台', nameEn: 'Sunny Stage', ruby: 'はれぶたい', baseType: 'normal', types: ['enhance'], capacity: '1', text: '【破棄時】境地-あなたの集中力が2ならば、ダスト→自オーラ：2 \n【破棄時】境地-あなたは集中力を1得る。', textEn: 'Disenchant: Artistic - If your Vigor is 2:\nShadow (2)→ Your Aura\n\nDisenchant: Gain 1 Vigor.'}</v>
      </c>
    </row>
    <row r="52" ht="84" spans="1:24">
      <c r="A52" s="1" t="s">
        <v>439</v>
      </c>
      <c r="B52" s="1" t="s">
        <v>375</v>
      </c>
      <c r="C52" s="1" t="s">
        <v>32</v>
      </c>
      <c r="D52" s="1" t="s">
        <v>432</v>
      </c>
      <c r="E52" s="1" t="s">
        <v>440</v>
      </c>
      <c r="F52" s="1" t="s">
        <v>179</v>
      </c>
      <c r="G52" s="1" t="s">
        <v>441</v>
      </c>
      <c r="H52" s="1" t="s">
        <v>442</v>
      </c>
      <c r="I52" s="1" t="s">
        <v>27</v>
      </c>
      <c r="J52" s="1" t="s">
        <v>85</v>
      </c>
      <c r="M52" s="5"/>
      <c r="O52" s="5"/>
      <c r="P52" s="1" t="s">
        <v>36</v>
      </c>
      <c r="T52" s="6" t="s">
        <v>443</v>
      </c>
      <c r="U52" s="6" t="s">
        <v>444</v>
      </c>
      <c r="V52" s="10" t="s">
        <v>445</v>
      </c>
      <c r="W52" s="5"/>
      <c r="X52" s="7" t="str">
        <f>", '"&amp;A52&amp;"': {megami: '"&amp;B52&amp;"'"&amp;IF(C52&lt;&gt;"",", anotherID: '"&amp;C52&amp;"', replace: '"&amp;D52&amp;"'","")&amp;", name: '"&amp;E52&amp;"', nameEn: '"&amp;SUBSTITUTE(H52,"'","\'")&amp;"', ruby: '"&amp;F52&amp;"', baseType: '"&amp;VLOOKUP(I52,Sheet2!$A$1:$B$99,2,FALSE)&amp;"', types: ['"&amp;VLOOKUP(J52,Sheet2!$D$1:$E$99,2,FALSE)&amp;"'"&amp;IF(K52&lt;&gt;"",", '"&amp;VLOOKUP(K52,Sheet2!$D$1:$E$99,2,FALSE)&amp;"'","")&amp;"]"&amp;IF(L52&lt;&gt;"",", range: '"&amp;L52&amp;"'","")&amp;IF(N52&lt;&gt;"",", damage: '"&amp;N52&amp;"'","")&amp;IF(P52&lt;&gt;"",", capacity: '"&amp;P52&amp;"'","")&amp;IF(Q52&lt;&gt;"",", cost: '"&amp;Q52&amp;"'","")&amp;", text: '"&amp;SUBSTITUTE(T52,CHAR(10),"\n")&amp;"', textEn: '"&amp;SUBSTITUTE(SUBSTITUTE(V52,CHAR(10),"\n"),"'","\'")&amp;"'"&amp;IF(R52="○",", sealable: true","")&amp;IF(S52="○",", removable: true","")&amp;"}"</f>
        <v>, '04-tokoyo-A1-n-7': {megami: 'tokoyo', anotherID: 'A1', replace: '04-tokoyo-o-n-7', name: '陽の音', nameEn: 'Sound of Sun', ruby: 'ひのね', baseType: 'normal', types: ['enhance'], capacity: '2', text: '【展開時/展開中】展開時、およびあなたが《対応》カードを使用した時、その解決後にダスト→自オーラ：1 \n【展開中】相手のターンにこのカードの上の桜花結晶は移動しない。', textEn: 'Initialize/Ongoing: When you play this, or you play a Reaction while this is in play, after that card resolves:\nShadow (1)→ Your Aura\n\nOngoing: Sakura tokens cannot leave this card on your opponent\'s turn.'}</v>
      </c>
    </row>
    <row r="53" ht="14.4" spans="1:24">
      <c r="A53" s="1" t="s">
        <v>446</v>
      </c>
      <c r="B53" s="1" t="s">
        <v>375</v>
      </c>
      <c r="E53" s="1" t="s">
        <v>447</v>
      </c>
      <c r="F53" s="1" t="s">
        <v>448</v>
      </c>
      <c r="G53" s="3" t="s">
        <v>449</v>
      </c>
      <c r="H53" s="4" t="s">
        <v>450</v>
      </c>
      <c r="I53" s="1" t="s">
        <v>112</v>
      </c>
      <c r="J53" s="1" t="s">
        <v>28</v>
      </c>
      <c r="K53" s="1" t="s">
        <v>94</v>
      </c>
      <c r="L53" s="1" t="s">
        <v>120</v>
      </c>
      <c r="M53" s="5"/>
      <c r="N53" s="1" t="s">
        <v>380</v>
      </c>
      <c r="O53" s="5"/>
      <c r="Q53" s="1" t="s">
        <v>131</v>
      </c>
      <c r="T53" s="1" t="s">
        <v>451</v>
      </c>
      <c r="U53" s="1" t="s">
        <v>452</v>
      </c>
      <c r="V53" s="17" t="s">
        <v>453</v>
      </c>
      <c r="W53" s="5"/>
      <c r="X53" s="7" t="str">
        <f>", '"&amp;A53&amp;"': {megami: '"&amp;B53&amp;"'"&amp;IF(C53&lt;&gt;"",", anotherID: '"&amp;C53&amp;"', replace: '"&amp;D53&amp;"'","")&amp;", name: '"&amp;E53&amp;"', nameEn: '"&amp;SUBSTITUTE(H53,"'","\'")&amp;"', ruby: '"&amp;F53&amp;"', baseType: '"&amp;VLOOKUP(I53,Sheet2!$A$1:$B$99,2,FALSE)&amp;"', types: ['"&amp;VLOOKUP(J53,Sheet2!$D$1:$E$99,2,FALSE)&amp;"'"&amp;IF(K53&lt;&gt;"",", '"&amp;VLOOKUP(K53,Sheet2!$D$1:$E$99,2,FALSE)&amp;"'","")&amp;"]"&amp;IF(L53&lt;&gt;"",", range: '"&amp;L53&amp;"'","")&amp;IF(N53&lt;&gt;"",", damage: '"&amp;N53&amp;"'","")&amp;IF(P53&lt;&gt;"",", capacity: '"&amp;P53&amp;"'","")&amp;IF(Q53&lt;&gt;"",", cost: '"&amp;Q53&amp;"'","")&amp;", text: '"&amp;SUBSTITUTE(T53,CHAR(10),"\n")&amp;"', textEn: '"&amp;SUBSTITUTE(SUBSTITUTE(V53,CHAR(10),"\n"),"'","\'")&amp;"'"&amp;IF(R53="○",", sealable: true","")&amp;IF(S53="○",", removable: true","")&amp;"}"</f>
        <v>, '04-tokoyo-o-s-1': {megami: 'tokoyo', name: '久遠ノ花', nameEn: 'Immortal Flower', ruby: 'くおんのはな', baseType: 'special', types: ['attack', 'reaction'], range: '0-10', damage: '-/1', cost: '5', text: '【攻撃後】対応した《攻撃》を打ち消す。', textEn: 'After Attack: Cancel the attack you played this card as a Reaction to.'}</v>
      </c>
    </row>
    <row r="54" ht="24" spans="1:24">
      <c r="A54" s="1" t="s">
        <v>454</v>
      </c>
      <c r="B54" s="1" t="s">
        <v>375</v>
      </c>
      <c r="E54" s="1" t="s">
        <v>455</v>
      </c>
      <c r="F54" s="1" t="s">
        <v>456</v>
      </c>
      <c r="G54" s="3" t="s">
        <v>457</v>
      </c>
      <c r="H54" s="4" t="s">
        <v>458</v>
      </c>
      <c r="I54" s="1" t="s">
        <v>112</v>
      </c>
      <c r="J54" s="1" t="s">
        <v>28</v>
      </c>
      <c r="L54" s="1" t="s">
        <v>29</v>
      </c>
      <c r="M54" s="5"/>
      <c r="N54" s="1" t="s">
        <v>47</v>
      </c>
      <c r="O54" s="5"/>
      <c r="Q54" s="1" t="s">
        <v>36</v>
      </c>
      <c r="T54" s="6" t="s">
        <v>459</v>
      </c>
      <c r="U54" s="6" t="s">
        <v>460</v>
      </c>
      <c r="V54" s="17" t="s">
        <v>461</v>
      </c>
      <c r="W54" s="5"/>
      <c r="X54" s="7" t="str">
        <f>", '"&amp;A54&amp;"': {megami: '"&amp;B54&amp;"'"&amp;IF(C54&lt;&gt;"",", anotherID: '"&amp;C54&amp;"', replace: '"&amp;D54&amp;"'","")&amp;", name: '"&amp;E54&amp;"', nameEn: '"&amp;SUBSTITUTE(H54,"'","\'")&amp;"', ruby: '"&amp;F54&amp;"', baseType: '"&amp;VLOOKUP(I54,Sheet2!$A$1:$B$99,2,FALSE)&amp;"', types: ['"&amp;VLOOKUP(J54,Sheet2!$D$1:$E$99,2,FALSE)&amp;"'"&amp;IF(K54&lt;&gt;"",", '"&amp;VLOOKUP(K54,Sheet2!$D$1:$E$99,2,FALSE)&amp;"'","")&amp;"]"&amp;IF(L54&lt;&gt;"",", range: '"&amp;L54&amp;"'","")&amp;IF(N54&lt;&gt;"",", damage: '"&amp;N54&amp;"'","")&amp;IF(P54&lt;&gt;"",", capacity: '"&amp;P54&amp;"'","")&amp;IF(Q54&lt;&gt;"",", cost: '"&amp;Q54&amp;"'","")&amp;", text: '"&amp;SUBSTITUTE(T54,CHAR(10),"\n")&amp;"', textEn: '"&amp;SUBSTITUTE(SUBSTITUTE(V54,CHAR(10),"\n"),"'","\'")&amp;"'"&amp;IF(R54="○",", sealable: true","")&amp;IF(S54="○",", removable: true","")&amp;"}"</f>
        <v>, '04-tokoyo-o-s-2': {megami: 'tokoyo', name: '千歳ノ鳥', nameEn: 'Eternal Migrant', ruby: 'ちとせのとり', baseType: 'special', types: ['attack'], range: '3-4', damage: '2/2', cost: '2', text: '【攻撃後】山札を再構成する。 \n(その際にダメージは受けない)', textEn: 'After Attack: Reshuffle your deck (without taking Damage to your Life).'}</v>
      </c>
    </row>
    <row r="55" ht="72" spans="1:24">
      <c r="A55" s="1" t="s">
        <v>462</v>
      </c>
      <c r="B55" s="1" t="s">
        <v>375</v>
      </c>
      <c r="C55" s="1" t="s">
        <v>32</v>
      </c>
      <c r="D55" s="1" t="s">
        <v>454</v>
      </c>
      <c r="E55" s="1" t="s">
        <v>463</v>
      </c>
      <c r="F55" s="1" t="s">
        <v>464</v>
      </c>
      <c r="G55" s="1" t="s">
        <v>465</v>
      </c>
      <c r="H55" s="4" t="s">
        <v>466</v>
      </c>
      <c r="I55" s="1" t="s">
        <v>112</v>
      </c>
      <c r="J55" s="1" t="s">
        <v>76</v>
      </c>
      <c r="M55" s="5"/>
      <c r="O55" s="5"/>
      <c r="Q55" s="1" t="s">
        <v>206</v>
      </c>
      <c r="T55" s="6" t="s">
        <v>467</v>
      </c>
      <c r="U55" s="6" t="s">
        <v>468</v>
      </c>
      <c r="V55" s="10" t="s">
        <v>469</v>
      </c>
      <c r="W55" s="5"/>
      <c r="X55" s="7" t="str">
        <f>", '"&amp;A55&amp;"': {megami: '"&amp;B55&amp;"'"&amp;IF(C55&lt;&gt;"",", anotherID: '"&amp;C55&amp;"', replace: '"&amp;D55&amp;"'","")&amp;", name: '"&amp;E55&amp;"', nameEn: '"&amp;SUBSTITUTE(H55,"'","\'")&amp;"', ruby: '"&amp;F55&amp;"', baseType: '"&amp;VLOOKUP(I55,Sheet2!$A$1:$B$99,2,FALSE)&amp;"', types: ['"&amp;VLOOKUP(J55,Sheet2!$D$1:$E$99,2,FALSE)&amp;"'"&amp;IF(K55&lt;&gt;"",", '"&amp;VLOOKUP(K55,Sheet2!$D$1:$E$99,2,FALSE)&amp;"'","")&amp;"]"&amp;IF(L55&lt;&gt;"",", range: '"&amp;L55&amp;"'","")&amp;IF(N55&lt;&gt;"",", damage: '"&amp;N55&amp;"'","")&amp;IF(P55&lt;&gt;"",", capacity: '"&amp;P55&amp;"'","")&amp;IF(Q55&lt;&gt;"",", cost: '"&amp;Q55&amp;"'","")&amp;", text: '"&amp;SUBSTITUTE(T55,CHAR(10),"\n")&amp;"', textEn: '"&amp;SUBSTITUTE(SUBSTITUTE(V55,CHAR(10),"\n"),"'","\'")&amp;"'"&amp;IF(R55="○",", sealable: true","")&amp;IF(S55="○",", removable: true","")&amp;"}"</f>
        <v>, '04-tokoyo-A1-s-2': {megami: 'tokoyo', anotherID: 'A1', replace: '04-tokoyo-o-s-2', name: '二重奏:吹弾陽明', nameEn: 'Duet: Radiant Luminosity',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textEn: 'Devoted: At the beginning of your turn, you may put a card from your discard pile or your played pile on the bottom of your deck.\n\nImmediate Resurgence: You take 1 or more damage to your Life, excluding reshuffle damage.'}</v>
      </c>
    </row>
    <row r="56" ht="87.6" spans="1:24">
      <c r="A56" s="1" t="s">
        <v>470</v>
      </c>
      <c r="B56" s="1" t="s">
        <v>375</v>
      </c>
      <c r="E56" s="1" t="s">
        <v>471</v>
      </c>
      <c r="F56" s="1" t="s">
        <v>472</v>
      </c>
      <c r="G56" s="3" t="s">
        <v>473</v>
      </c>
      <c r="H56" s="4" t="s">
        <v>474</v>
      </c>
      <c r="I56" s="1" t="s">
        <v>112</v>
      </c>
      <c r="J56" s="1" t="s">
        <v>28</v>
      </c>
      <c r="L56" s="1" t="s">
        <v>475</v>
      </c>
      <c r="M56" s="5"/>
      <c r="N56" s="1" t="s">
        <v>173</v>
      </c>
      <c r="O56" s="5"/>
      <c r="Q56" s="1" t="s">
        <v>206</v>
      </c>
      <c r="T56" s="6" t="s">
        <v>476</v>
      </c>
      <c r="U56" s="6" t="s">
        <v>477</v>
      </c>
      <c r="V56" s="18" t="s">
        <v>478</v>
      </c>
      <c r="W56" s="5"/>
      <c r="X56" s="7" t="str">
        <f>", '"&amp;A56&amp;"': {megami: '"&amp;B56&amp;"'"&amp;IF(C56&lt;&gt;"",", anotherID: '"&amp;C56&amp;"', replace: '"&amp;D56&amp;"'","")&amp;", name: '"&amp;E56&amp;"', nameEn: '"&amp;SUBSTITUTE(H56,"'","\'")&amp;"', ruby: '"&amp;F56&amp;"', baseType: '"&amp;VLOOKUP(I56,Sheet2!$A$1:$B$99,2,FALSE)&amp;"', types: ['"&amp;VLOOKUP(J56,Sheet2!$D$1:$E$99,2,FALSE)&amp;"'"&amp;IF(K56&lt;&gt;"",", '"&amp;VLOOKUP(K56,Sheet2!$D$1:$E$99,2,FALSE)&amp;"'","")&amp;"]"&amp;IF(L56&lt;&gt;"",", range: '"&amp;L56&amp;"'","")&amp;IF(N56&lt;&gt;"",", damage: '"&amp;N56&amp;"'","")&amp;IF(P56&lt;&gt;"",", capacity: '"&amp;P56&amp;"'","")&amp;IF(Q56&lt;&gt;"",", cost: '"&amp;Q56&amp;"'","")&amp;", text: '"&amp;SUBSTITUTE(T56,CHAR(10),"\n")&amp;"', textEn: '"&amp;SUBSTITUTE(SUBSTITUTE(V56,CHAR(10),"\n"),"'","\'")&amp;"'"&amp;IF(R56="○",", sealable: true","")&amp;IF(S56="○",", removable: true","")&amp;"}"</f>
        <v>, '04-tokoyo-o-s-3': {megami: 'tokoyo', name: '無窮ノ風', nameEn: 'Perpetual Wind',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 textEn: 'No Reactions\n\nAfter Attack: Your opponent puts a non-Attack card from their hand into their played pile. If they can\'t, they must reveal their hand.\n\nResurgence: Artistic - Your Vigor is 2.'}</v>
      </c>
    </row>
    <row r="57" ht="14.4" spans="1:24">
      <c r="A57" s="1" t="s">
        <v>479</v>
      </c>
      <c r="B57" s="1" t="s">
        <v>375</v>
      </c>
      <c r="E57" s="1" t="s">
        <v>480</v>
      </c>
      <c r="F57" s="1" t="s">
        <v>481</v>
      </c>
      <c r="G57" s="3" t="s">
        <v>482</v>
      </c>
      <c r="H57" s="4" t="s">
        <v>483</v>
      </c>
      <c r="I57" s="1" t="s">
        <v>112</v>
      </c>
      <c r="J57" s="1" t="s">
        <v>76</v>
      </c>
      <c r="M57" s="5"/>
      <c r="O57" s="5"/>
      <c r="Q57" s="1" t="s">
        <v>36</v>
      </c>
      <c r="T57" s="1" t="s">
        <v>484</v>
      </c>
      <c r="U57" s="1" t="s">
        <v>485</v>
      </c>
      <c r="V57" s="4" t="s">
        <v>486</v>
      </c>
      <c r="W57" s="5"/>
      <c r="X57" s="7" t="str">
        <f>", '"&amp;A57&amp;"': {megami: '"&amp;B57&amp;"'"&amp;IF(C57&lt;&gt;"",", anotherID: '"&amp;C57&amp;"', replace: '"&amp;D57&amp;"'","")&amp;", name: '"&amp;E57&amp;"', nameEn: '"&amp;SUBSTITUTE(H57,"'","\'")&amp;"', ruby: '"&amp;F57&amp;"', baseType: '"&amp;VLOOKUP(I57,Sheet2!$A$1:$B$99,2,FALSE)&amp;"', types: ['"&amp;VLOOKUP(J57,Sheet2!$D$1:$E$99,2,FALSE)&amp;"'"&amp;IF(K57&lt;&gt;"",", '"&amp;VLOOKUP(K57,Sheet2!$D$1:$E$99,2,FALSE)&amp;"'","")&amp;"]"&amp;IF(L57&lt;&gt;"",", range: '"&amp;L57&amp;"'","")&amp;IF(N57&lt;&gt;"",", damage: '"&amp;N57&amp;"'","")&amp;IF(P57&lt;&gt;"",", capacity: '"&amp;P57&amp;"'","")&amp;IF(Q57&lt;&gt;"",", cost: '"&amp;Q57&amp;"'","")&amp;", text: '"&amp;SUBSTITUTE(T57,CHAR(10),"\n")&amp;"', textEn: '"&amp;SUBSTITUTE(SUBSTITUTE(V57,CHAR(10),"\n"),"'","\'")&amp;"'"&amp;IF(R57="○",", sealable: true","")&amp;IF(S57="○",", removable: true","")&amp;"}"</f>
        <v>, '04-tokoyo-o-s-4': {megami: 'tokoyo', name: '常世ノ月', nameEn: 'Eternal Moon', ruby: 'とこよのつき', baseType: 'special', types: ['action'], cost: '2', text: 'あなたの集中力は2になり、相手の集中力は0になり、相手を畏縮させる。', textEn: 'Your Vigor becomes 2. Your opponent\'s Vigor becomes 0. Flinch your opponent.'}</v>
      </c>
    </row>
    <row r="58" ht="14.4" spans="1:24">
      <c r="A58" s="1" t="s">
        <v>487</v>
      </c>
      <c r="B58" s="1" t="s">
        <v>488</v>
      </c>
      <c r="E58" s="1" t="s">
        <v>489</v>
      </c>
      <c r="F58" s="1" t="s">
        <v>490</v>
      </c>
      <c r="G58" s="3" t="s">
        <v>491</v>
      </c>
      <c r="H58" s="4" t="s">
        <v>492</v>
      </c>
      <c r="I58" s="1" t="s">
        <v>27</v>
      </c>
      <c r="J58" s="1" t="s">
        <v>28</v>
      </c>
      <c r="L58" s="1" t="s">
        <v>29</v>
      </c>
      <c r="M58" s="5"/>
      <c r="N58" s="1" t="s">
        <v>47</v>
      </c>
      <c r="O58" s="5"/>
      <c r="T58" s="19" t="s">
        <v>493</v>
      </c>
      <c r="U58" s="20" t="s">
        <v>494</v>
      </c>
      <c r="V58" s="21" t="s">
        <v>495</v>
      </c>
      <c r="W58" s="5"/>
      <c r="X58" s="7" t="str">
        <f>", '"&amp;A58&amp;"': {megami: '"&amp;B58&amp;"'"&amp;IF(C58&lt;&gt;"",", anotherID: '"&amp;C58&amp;"', replace: '"&amp;D58&amp;"'","")&amp;", name: '"&amp;E58&amp;"', nameEn: '"&amp;SUBSTITUTE(H58,"'","\'")&amp;"', ruby: '"&amp;F58&amp;"', baseType: '"&amp;VLOOKUP(I58,Sheet2!$A$1:$B$99,2,FALSE)&amp;"', types: ['"&amp;VLOOKUP(J58,Sheet2!$D$1:$E$99,2,FALSE)&amp;"'"&amp;IF(K58&lt;&gt;"",", '"&amp;VLOOKUP(K58,Sheet2!$D$1:$E$99,2,FALSE)&amp;"'","")&amp;"]"&amp;IF(L58&lt;&gt;"",", range: '"&amp;L58&amp;"'","")&amp;IF(N58&lt;&gt;"",", damage: '"&amp;N58&amp;"'","")&amp;IF(P58&lt;&gt;"",", capacity: '"&amp;P58&amp;"'","")&amp;IF(Q58&lt;&gt;"",", cost: '"&amp;Q58&amp;"'","")&amp;", text: '"&amp;SUBSTITUTE(T58,CHAR(10),"\n")&amp;"', textEn: '"&amp;SUBSTITUTE(SUBSTITUTE(V58,CHAR(10),"\n"),"'","\'")&amp;"'"&amp;IF(R58="○",", sealable: true","")&amp;IF(S58="○",", removable: true","")&amp;"}"</f>
        <v>, '05-oboro-o-n-1': {megami: 'oboro', name: '鋼糸', nameEn: 'Steel Strings', ruby: 'こうし', baseType: 'normal', types: ['attack'], range: '3-4', damage: '2/2', text: '設置', textEn: 'Trap'}</v>
      </c>
    </row>
    <row r="59" ht="60" spans="1:24">
      <c r="A59" s="1" t="s">
        <v>496</v>
      </c>
      <c r="B59" s="1" t="s">
        <v>488</v>
      </c>
      <c r="E59" s="1" t="s">
        <v>497</v>
      </c>
      <c r="F59" s="1" t="s">
        <v>498</v>
      </c>
      <c r="G59" s="3" t="s">
        <v>497</v>
      </c>
      <c r="H59" s="4" t="s">
        <v>499</v>
      </c>
      <c r="I59" s="1" t="s">
        <v>27</v>
      </c>
      <c r="J59" s="1" t="s">
        <v>28</v>
      </c>
      <c r="L59" s="1" t="s">
        <v>36</v>
      </c>
      <c r="M59" s="5"/>
      <c r="N59" s="1" t="s">
        <v>37</v>
      </c>
      <c r="O59" s="5"/>
      <c r="T59" s="22" t="s">
        <v>500</v>
      </c>
      <c r="U59" s="23" t="s">
        <v>501</v>
      </c>
      <c r="V59" s="24" t="s">
        <v>502</v>
      </c>
      <c r="W59" s="5"/>
      <c r="X59" s="7" t="str">
        <f>", '"&amp;A59&amp;"': {megami: '"&amp;B59&amp;"'"&amp;IF(C59&lt;&gt;"",", anotherID: '"&amp;C59&amp;"', replace: '"&amp;D59&amp;"'","")&amp;", name: '"&amp;E59&amp;"', nameEn: '"&amp;SUBSTITUTE(H59,"'","\'")&amp;"', ruby: '"&amp;F59&amp;"', baseType: '"&amp;VLOOKUP(I59,Sheet2!$A$1:$B$99,2,FALSE)&amp;"', types: ['"&amp;VLOOKUP(J59,Sheet2!$D$1:$E$99,2,FALSE)&amp;"'"&amp;IF(K59&lt;&gt;"",", '"&amp;VLOOKUP(K59,Sheet2!$D$1:$E$99,2,FALSE)&amp;"'","")&amp;"]"&amp;IF(L59&lt;&gt;"",", range: '"&amp;L59&amp;"'","")&amp;IF(N59&lt;&gt;"",", damage: '"&amp;N59&amp;"'","")&amp;IF(P59&lt;&gt;"",", capacity: '"&amp;P59&amp;"'","")&amp;IF(Q59&lt;&gt;"",", cost: '"&amp;Q59&amp;"'","")&amp;", text: '"&amp;SUBSTITUTE(T59,CHAR(10),"\n")&amp;"', textEn: '"&amp;SUBSTITUTE(SUBSTITUTE(V59,CHAR(10),"\n"),"'","\'")&amp;"'"&amp;IF(R59="○",", sealable: true","")&amp;IF(S59="○",", removable: true","")&amp;"}"</f>
        <v>, '05-oboro-o-n-2': {megami: 'oboro', name: '影菱', nameEn: 'Caltrops', ruby: 'かげびし', baseType: 'normal', types: ['attack'], range: '2', damage: '2/1', text: '設置　対応不可\n【攻撃後】このカードを伏せ札から使用したならば、相手の手札を見てその中から1枚を選び、それを伏せ札にする。', textEn: 'Trap    No Reactions\n\nAfter Attack: If this card was played from your discard pile, look at your opponent\'s hand. Choose one of those cards and put it into their discard pile.'}</v>
      </c>
    </row>
    <row r="60" ht="24" spans="1:24">
      <c r="A60" s="1" t="s">
        <v>503</v>
      </c>
      <c r="B60" s="1" t="s">
        <v>488</v>
      </c>
      <c r="E60" s="1" t="s">
        <v>504</v>
      </c>
      <c r="F60" s="1" t="s">
        <v>505</v>
      </c>
      <c r="G60" s="3" t="s">
        <v>506</v>
      </c>
      <c r="H60" s="4" t="s">
        <v>507</v>
      </c>
      <c r="I60" s="1" t="s">
        <v>27</v>
      </c>
      <c r="J60" s="1" t="s">
        <v>28</v>
      </c>
      <c r="K60" s="1" t="s">
        <v>65</v>
      </c>
      <c r="L60" s="1" t="s">
        <v>66</v>
      </c>
      <c r="M60" s="5"/>
      <c r="N60" s="1" t="s">
        <v>295</v>
      </c>
      <c r="O60" s="5"/>
      <c r="T60" s="6" t="s">
        <v>508</v>
      </c>
      <c r="U60" s="6" t="s">
        <v>509</v>
      </c>
      <c r="V60" s="8" t="s">
        <v>510</v>
      </c>
      <c r="W60" s="5"/>
      <c r="X60" s="7" t="str">
        <f>", '"&amp;A60&amp;"': {megami: '"&amp;B60&amp;"'"&amp;IF(C60&lt;&gt;"",", anotherID: '"&amp;C60&amp;"', replace: '"&amp;D60&amp;"'","")&amp;", name: '"&amp;E60&amp;"', nameEn: '"&amp;SUBSTITUTE(H60,"'","\'")&amp;"', ruby: '"&amp;F60&amp;"', baseType: '"&amp;VLOOKUP(I60,Sheet2!$A$1:$B$99,2,FALSE)&amp;"', types: ['"&amp;VLOOKUP(J60,Sheet2!$D$1:$E$99,2,FALSE)&amp;"'"&amp;IF(K60&lt;&gt;"",", '"&amp;VLOOKUP(K60,Sheet2!$D$1:$E$99,2,FALSE)&amp;"'","")&amp;"]"&amp;IF(L60&lt;&gt;"",", range: '"&amp;L60&amp;"'","")&amp;IF(N60&lt;&gt;"",", damage: '"&amp;N60&amp;"'","")&amp;IF(P60&lt;&gt;"",", capacity: '"&amp;P60&amp;"'","")&amp;IF(Q60&lt;&gt;"",", cost: '"&amp;Q60&amp;"'","")&amp;", text: '"&amp;SUBSTITUTE(T60,CHAR(10),"\n")&amp;"', textEn: '"&amp;SUBSTITUTE(SUBSTITUTE(V60,CHAR(10),"\n"),"'","\'")&amp;"'"&amp;IF(R60="○",", sealable: true","")&amp;IF(S60="○",", removable: true","")&amp;"}"</f>
        <v>, '05-oboro-o-n-3': {megami: 'oboro', name: '斬撃乱舞', nameEn: 'Rush of Blades', ruby: 'ざんげきらんぶ', baseType: 'normal', types: ['attack', 'fullpower'], range: '2-4', damage: '3/2', text: '【常時】相手がこのターン中にオーラへのダメージを受けているならば、この《攻撃》は+1/+1となる。', textEn: 'Forced: This attack gains +1/+1 if your opponent has taken damage to their Aura this turn.'}</v>
      </c>
    </row>
    <row r="61" ht="72" spans="1:24">
      <c r="A61" s="1" t="s">
        <v>511</v>
      </c>
      <c r="B61" s="1" t="s">
        <v>488</v>
      </c>
      <c r="E61" s="1" t="s">
        <v>512</v>
      </c>
      <c r="F61" s="1" t="s">
        <v>513</v>
      </c>
      <c r="G61" s="3" t="s">
        <v>514</v>
      </c>
      <c r="H61" s="4" t="s">
        <v>515</v>
      </c>
      <c r="I61" s="1" t="s">
        <v>27</v>
      </c>
      <c r="J61" s="1" t="s">
        <v>76</v>
      </c>
      <c r="M61" s="5"/>
      <c r="O61" s="5"/>
      <c r="T61" s="6" t="s">
        <v>516</v>
      </c>
      <c r="U61" s="6" t="s">
        <v>517</v>
      </c>
      <c r="V61" s="25" t="s">
        <v>518</v>
      </c>
      <c r="W61" s="5"/>
      <c r="X61" s="7" t="str">
        <f>", '"&amp;A61&amp;"': {megami: '"&amp;B61&amp;"'"&amp;IF(C61&lt;&gt;"",", anotherID: '"&amp;C61&amp;"', replace: '"&amp;D61&amp;"'","")&amp;", name: '"&amp;E61&amp;"', nameEn: '"&amp;SUBSTITUTE(H61,"'","\'")&amp;"', ruby: '"&amp;F61&amp;"', baseType: '"&amp;VLOOKUP(I61,Sheet2!$A$1:$B$99,2,FALSE)&amp;"', types: ['"&amp;VLOOKUP(J61,Sheet2!$D$1:$E$99,2,FALSE)&amp;"'"&amp;IF(K61&lt;&gt;"",", '"&amp;VLOOKUP(K61,Sheet2!$D$1:$E$99,2,FALSE)&amp;"'","")&amp;"]"&amp;IF(L61&lt;&gt;"",", range: '"&amp;L61&amp;"'","")&amp;IF(N61&lt;&gt;"",", damage: '"&amp;N61&amp;"'","")&amp;IF(P61&lt;&gt;"",", capacity: '"&amp;P61&amp;"'","")&amp;IF(Q61&lt;&gt;"",", cost: '"&amp;Q61&amp;"'","")&amp;", text: '"&amp;SUBSTITUTE(T61,CHAR(10),"\n")&amp;"', textEn: '"&amp;SUBSTITUTE(SUBSTITUTE(V61,CHAR(10),"\n"),"'","\'")&amp;"'"&amp;IF(R61="○",", sealable: true","")&amp;IF(S61="○",", removable: true","")&amp;"}"</f>
        <v>, '05-oboro-o-n-4': {megami: 'oboro', name: '忍歩', nameEn: 'Ninpo-Walk', ruby: 'にんぽ', baseType: 'normal', types: ['action'], text: '設置 \n間合⇔ダスト：1 \nこのカードを伏せ札から使用したならば、伏せ札から設置を持つカードを1枚使用してもよい。', textEn: 'Trap\n\nDistance (1)⇔ Shadow\n\nIf this card was played from your discard pile, you may play a card with Trap from your discard pile.'}</v>
      </c>
    </row>
    <row r="62" ht="60" spans="1:24">
      <c r="A62" s="1" t="s">
        <v>519</v>
      </c>
      <c r="B62" s="1" t="s">
        <v>488</v>
      </c>
      <c r="E62" s="1" t="s">
        <v>520</v>
      </c>
      <c r="F62" s="1" t="s">
        <v>521</v>
      </c>
      <c r="G62" s="3" t="s">
        <v>522</v>
      </c>
      <c r="H62" s="4" t="s">
        <v>523</v>
      </c>
      <c r="I62" s="1" t="s">
        <v>27</v>
      </c>
      <c r="J62" s="1" t="s">
        <v>76</v>
      </c>
      <c r="K62" s="1" t="s">
        <v>94</v>
      </c>
      <c r="M62" s="5"/>
      <c r="O62" s="5"/>
      <c r="T62" s="6" t="s">
        <v>524</v>
      </c>
      <c r="U62" s="15" t="s">
        <v>525</v>
      </c>
      <c r="V62" s="25" t="s">
        <v>526</v>
      </c>
      <c r="W62" s="5"/>
      <c r="X62" s="7" t="str">
        <f>", '"&amp;A62&amp;"': {megami: '"&amp;B62&amp;"'"&amp;IF(C62&lt;&gt;"",", anotherID: '"&amp;C62&amp;"', replace: '"&amp;D62&amp;"'","")&amp;", name: '"&amp;E62&amp;"', nameEn: '"&amp;SUBSTITUTE(H62,"'","\'")&amp;"', ruby: '"&amp;F62&amp;"', baseType: '"&amp;VLOOKUP(I62,Sheet2!$A$1:$B$99,2,FALSE)&amp;"', types: ['"&amp;VLOOKUP(J62,Sheet2!$D$1:$E$99,2,FALSE)&amp;"'"&amp;IF(K62&lt;&gt;"",", '"&amp;VLOOKUP(K62,Sheet2!$D$1:$E$99,2,FALSE)&amp;"'","")&amp;"]"&amp;IF(L62&lt;&gt;"",", range: '"&amp;L62&amp;"'","")&amp;IF(N62&lt;&gt;"",", damage: '"&amp;N62&amp;"'","")&amp;IF(P62&lt;&gt;"",", capacity: '"&amp;P62&amp;"'","")&amp;IF(Q62&lt;&gt;"",", cost: '"&amp;Q62&amp;"'","")&amp;", text: '"&amp;SUBSTITUTE(T62,CHAR(10),"\n")&amp;"', textEn: '"&amp;SUBSTITUTE(SUBSTITUTE(V62,CHAR(10),"\n"),"'","\'")&amp;"'"&amp;IF(R62="○",", sealable: true","")&amp;IF(S62="○",", removable: true","")&amp;"}"</f>
        <v>, '05-oboro-o-n-5': {megami: 'oboro', name: '誘導', nameEn: 'Induce', ruby: 'ゆうどう', baseType: 'normal', types: ['action', 'reaction'], text: '設置\n以下から１つを選ぶ。\n・間合→相オーラ：1\n・相オーラ→相フレア：1', textEn: 'Trap\n\nChoose one:\n・Distance (1)→ Opponent\'s Aura\n・Opponent\'s Aura (1)→ Opponent\'s Flare'}</v>
      </c>
    </row>
    <row r="63" ht="43.2" spans="1:24">
      <c r="A63" s="1" t="s">
        <v>527</v>
      </c>
      <c r="B63" s="1" t="s">
        <v>488</v>
      </c>
      <c r="E63" s="1" t="s">
        <v>528</v>
      </c>
      <c r="F63" s="1" t="s">
        <v>529</v>
      </c>
      <c r="G63" s="3" t="s">
        <v>530</v>
      </c>
      <c r="H63" s="4" t="s">
        <v>531</v>
      </c>
      <c r="I63" s="1" t="s">
        <v>27</v>
      </c>
      <c r="J63" s="1" t="s">
        <v>76</v>
      </c>
      <c r="K63" s="1" t="s">
        <v>65</v>
      </c>
      <c r="M63" s="5"/>
      <c r="O63" s="5"/>
      <c r="T63" s="6" t="s">
        <v>532</v>
      </c>
      <c r="U63" s="15" t="s">
        <v>533</v>
      </c>
      <c r="V63" s="4" t="s">
        <v>534</v>
      </c>
      <c r="W63" s="5"/>
      <c r="X63" s="7" t="str">
        <f>", '"&amp;A63&amp;"': {megami: '"&amp;B63&amp;"'"&amp;IF(C63&lt;&gt;"",", anotherID: '"&amp;C63&amp;"', replace: '"&amp;D63&amp;"'","")&amp;", name: '"&amp;E63&amp;"', nameEn: '"&amp;SUBSTITUTE(H63,"'","\'")&amp;"', ruby: '"&amp;F63&amp;"', baseType: '"&amp;VLOOKUP(I63,Sheet2!$A$1:$B$99,2,FALSE)&amp;"', types: ['"&amp;VLOOKUP(J63,Sheet2!$D$1:$E$99,2,FALSE)&amp;"'"&amp;IF(K63&lt;&gt;"",", '"&amp;VLOOKUP(K63,Sheet2!$D$1:$E$99,2,FALSE)&amp;"'","")&amp;"]"&amp;IF(L63&lt;&gt;"",", range: '"&amp;L63&amp;"'","")&amp;IF(N63&lt;&gt;"",", damage: '"&amp;N63&amp;"'","")&amp;IF(P63&lt;&gt;"",", capacity: '"&amp;P63&amp;"'","")&amp;IF(Q63&lt;&gt;"",", cost: '"&amp;Q63&amp;"'","")&amp;", text: '"&amp;SUBSTITUTE(T63,CHAR(10),"\n")&amp;"', textEn: '"&amp;SUBSTITUTE(SUBSTITUTE(V63,CHAR(10),"\n"),"'","\'")&amp;"'"&amp;IF(R63="○",", sealable: true","")&amp;IF(S63="○",", removable: true","")&amp;"}"</f>
        <v>, '05-oboro-o-n-6': {megami: 'oboro', name: '分身の術', nameEn: 'Shadow Cloning',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textEn: 'Reveal a non-Throughout card in your discard pile and play it. Then play it again if it is in your played pile. If the played card is an Attack card, it gains No Reactions (both times).'}</v>
      </c>
    </row>
    <row r="64" ht="48" spans="1:24">
      <c r="A64" s="1" t="s">
        <v>535</v>
      </c>
      <c r="B64" s="1" t="s">
        <v>488</v>
      </c>
      <c r="E64" s="1" t="s">
        <v>536</v>
      </c>
      <c r="F64" s="1" t="s">
        <v>537</v>
      </c>
      <c r="G64" s="3" t="s">
        <v>538</v>
      </c>
      <c r="H64" s="4" t="s">
        <v>539</v>
      </c>
      <c r="I64" s="1" t="s">
        <v>27</v>
      </c>
      <c r="J64" s="1" t="s">
        <v>85</v>
      </c>
      <c r="M64" s="5"/>
      <c r="O64" s="5"/>
      <c r="P64" s="1" t="s">
        <v>104</v>
      </c>
      <c r="T64" s="6" t="s">
        <v>540</v>
      </c>
      <c r="U64" s="14" t="s">
        <v>541</v>
      </c>
      <c r="V64" s="10" t="s">
        <v>542</v>
      </c>
      <c r="W64" s="5"/>
      <c r="X64" s="7" t="str">
        <f>", '"&amp;A64&amp;"': {megami: '"&amp;B64&amp;"'"&amp;IF(C64&lt;&gt;"",", anotherID: '"&amp;C64&amp;"', replace: '"&amp;D64&amp;"'","")&amp;", name: '"&amp;E64&amp;"', nameEn: '"&amp;SUBSTITUTE(H64,"'","\'")&amp;"', ruby: '"&amp;F64&amp;"', baseType: '"&amp;VLOOKUP(I64,Sheet2!$A$1:$B$99,2,FALSE)&amp;"', types: ['"&amp;VLOOKUP(J64,Sheet2!$D$1:$E$99,2,FALSE)&amp;"'"&amp;IF(K64&lt;&gt;"",", '"&amp;VLOOKUP(K64,Sheet2!$D$1:$E$99,2,FALSE)&amp;"'","")&amp;"]"&amp;IF(L64&lt;&gt;"",", range: '"&amp;L64&amp;"'","")&amp;IF(N64&lt;&gt;"",", damage: '"&amp;N64&amp;"'","")&amp;IF(P64&lt;&gt;"",", capacity: '"&amp;P64&amp;"'","")&amp;IF(Q64&lt;&gt;"",", cost: '"&amp;Q64&amp;"'","")&amp;", text: '"&amp;SUBSTITUTE(T64,CHAR(10),"\n")&amp;"', textEn: '"&amp;SUBSTITUTE(SUBSTITUTE(V64,CHAR(10),"\n"),"'","\'")&amp;"'"&amp;IF(R64="○",", sealable: true","")&amp;IF(S64="○",", removable: true","")&amp;"}"</f>
        <v>, '05-oboro-o-n-7': {megami: 'oboro', name: '生体活性', nameEn: 'Revitalize', ruby: 'せいたいかっせい', baseType: 'normal', types: ['enhance'], capacity: '4', text: '隙　設置 \n【破棄時】あなたの使用済の切札を1枚選び、それを未使用に戻す。', textEn: 'Unguarded    Trap\n\nDisenchant: Choose one of your Devoted Special cards and turn it face-down.'}</v>
      </c>
    </row>
    <row r="65" ht="14.4" spans="1:24">
      <c r="A65" s="1" t="s">
        <v>543</v>
      </c>
      <c r="B65" s="1" t="s">
        <v>488</v>
      </c>
      <c r="E65" s="1" t="s">
        <v>544</v>
      </c>
      <c r="F65" s="1" t="s">
        <v>545</v>
      </c>
      <c r="G65" s="3" t="s">
        <v>544</v>
      </c>
      <c r="H65" s="4" t="s">
        <v>546</v>
      </c>
      <c r="I65" s="1" t="s">
        <v>112</v>
      </c>
      <c r="J65" s="1" t="s">
        <v>28</v>
      </c>
      <c r="K65" s="1" t="s">
        <v>65</v>
      </c>
      <c r="L65" s="1" t="s">
        <v>29</v>
      </c>
      <c r="M65" s="5"/>
      <c r="N65" s="1" t="s">
        <v>47</v>
      </c>
      <c r="O65" s="5"/>
      <c r="Q65" s="1" t="s">
        <v>104</v>
      </c>
      <c r="T65" s="1" t="s">
        <v>547</v>
      </c>
      <c r="U65" s="3" t="s">
        <v>548</v>
      </c>
      <c r="V65" s="8" t="s">
        <v>549</v>
      </c>
      <c r="W65" s="5"/>
      <c r="X65" s="7" t="str">
        <f>", '"&amp;A65&amp;"': {megami: '"&amp;B65&amp;"'"&amp;IF(C65&lt;&gt;"",", anotherID: '"&amp;C65&amp;"', replace: '"&amp;D65&amp;"'","")&amp;", name: '"&amp;E65&amp;"', nameEn: '"&amp;SUBSTITUTE(H65,"'","\'")&amp;"', ruby: '"&amp;F65&amp;"', baseType: '"&amp;VLOOKUP(I65,Sheet2!$A$1:$B$99,2,FALSE)&amp;"', types: ['"&amp;VLOOKUP(J65,Sheet2!$D$1:$E$99,2,FALSE)&amp;"'"&amp;IF(K65&lt;&gt;"",", '"&amp;VLOOKUP(K65,Sheet2!$D$1:$E$99,2,FALSE)&amp;"'","")&amp;"]"&amp;IF(L65&lt;&gt;"",", range: '"&amp;L65&amp;"'","")&amp;IF(N65&lt;&gt;"",", damage: '"&amp;N65&amp;"'","")&amp;IF(P65&lt;&gt;"",", capacity: '"&amp;P65&amp;"'","")&amp;IF(Q65&lt;&gt;"",", cost: '"&amp;Q65&amp;"'","")&amp;", text: '"&amp;SUBSTITUTE(T65,CHAR(10),"\n")&amp;"', textEn: '"&amp;SUBSTITUTE(SUBSTITUTE(V65,CHAR(10),"\n"),"'","\'")&amp;"'"&amp;IF(R65="○",", sealable: true","")&amp;IF(S65="○",", removable: true","")&amp;"}"</f>
        <v>, '05-oboro-o-s-1': {megami: 'oboro', name: '熊介', nameEn: 'Kuma-Suke', ruby: 'くますけ', baseType: 'special', types: ['attack', 'fullpower'], range: '3-4', damage: '2/2', cost: '4', text: '【攻撃後】攻撃『適正距離3-4、2/2』をX回行う。Xはあなたの伏せ札の枚数に等しい。', textEn: 'After Attack: You attack with "Range: 3-4, Damage: 2/2" X times, where X is the number of cards in your discard pile.'}</v>
      </c>
    </row>
    <row r="66" ht="36" spans="1:24">
      <c r="A66" s="1" t="s">
        <v>550</v>
      </c>
      <c r="B66" s="1" t="s">
        <v>488</v>
      </c>
      <c r="E66" s="1" t="s">
        <v>551</v>
      </c>
      <c r="F66" s="1" t="s">
        <v>552</v>
      </c>
      <c r="G66" s="3" t="s">
        <v>553</v>
      </c>
      <c r="H66" s="4" t="s">
        <v>554</v>
      </c>
      <c r="I66" s="1" t="s">
        <v>112</v>
      </c>
      <c r="J66" s="1" t="s">
        <v>76</v>
      </c>
      <c r="K66" s="1" t="s">
        <v>94</v>
      </c>
      <c r="M66" s="5"/>
      <c r="O66" s="5"/>
      <c r="Q66" s="1" t="s">
        <v>46</v>
      </c>
      <c r="T66" s="6" t="s">
        <v>555</v>
      </c>
      <c r="U66" s="3" t="s">
        <v>556</v>
      </c>
      <c r="V66" s="4" t="s">
        <v>557</v>
      </c>
      <c r="W66" s="5"/>
      <c r="X66" s="7" t="str">
        <f>", '"&amp;A66&amp;"': {megami: '"&amp;B66&amp;"'"&amp;IF(C66&lt;&gt;"",", anotherID: '"&amp;C66&amp;"', replace: '"&amp;D66&amp;"'","")&amp;", name: '"&amp;E66&amp;"', nameEn: '"&amp;SUBSTITUTE(H66,"'","\'")&amp;"', ruby: '"&amp;F66&amp;"', baseType: '"&amp;VLOOKUP(I66,Sheet2!$A$1:$B$99,2,FALSE)&amp;"', types: ['"&amp;VLOOKUP(J66,Sheet2!$D$1:$E$99,2,FALSE)&amp;"'"&amp;IF(K66&lt;&gt;"",", '"&amp;VLOOKUP(K66,Sheet2!$D$1:$E$99,2,FALSE)&amp;"'","")&amp;"]"&amp;IF(L66&lt;&gt;"",", range: '"&amp;L66&amp;"'","")&amp;IF(N66&lt;&gt;"",", damage: '"&amp;N66&amp;"'","")&amp;IF(P66&lt;&gt;"",", capacity: '"&amp;P66&amp;"'","")&amp;IF(Q66&lt;&gt;"",", cost: '"&amp;Q66&amp;"'","")&amp;", text: '"&amp;SUBSTITUTE(T66,CHAR(10),"\n")&amp;"', textEn: '"&amp;SUBSTITUTE(SUBSTITUTE(V66,CHAR(10),"\n"),"'","\'")&amp;"'"&amp;IF(R66="○",", sealable: true","")&amp;IF(S66="○",", removable: true","")&amp;"}"</f>
        <v>, '05-oboro-o-s-2': {megami: 'oboro', name: '鳶影', nameEn: 'Tobi-Kage',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textEn: 'Reveal a non-Throughout card in your discard pile and play it. If this card was played as a Reaction to an attack, treat that card as if it were played as a Reaction to that attack.'}</v>
      </c>
    </row>
    <row r="67" ht="24" spans="1:24">
      <c r="A67" s="1" t="s">
        <v>558</v>
      </c>
      <c r="B67" s="1" t="s">
        <v>488</v>
      </c>
      <c r="E67" s="1" t="s">
        <v>559</v>
      </c>
      <c r="F67" s="1" t="s">
        <v>560</v>
      </c>
      <c r="G67" s="3" t="s">
        <v>561</v>
      </c>
      <c r="H67" s="4" t="s">
        <v>562</v>
      </c>
      <c r="I67" s="1" t="s">
        <v>112</v>
      </c>
      <c r="J67" s="1" t="s">
        <v>76</v>
      </c>
      <c r="M67" s="5"/>
      <c r="O67" s="5"/>
      <c r="Q67" s="1" t="s">
        <v>104</v>
      </c>
      <c r="T67" s="6" t="s">
        <v>563</v>
      </c>
      <c r="U67" s="3" t="s">
        <v>564</v>
      </c>
      <c r="V67" s="4" t="s">
        <v>565</v>
      </c>
      <c r="W67" s="5"/>
      <c r="X67" s="7" t="str">
        <f>", '"&amp;A67&amp;"': {megami: '"&amp;B67&amp;"'"&amp;IF(C67&lt;&gt;"",", anotherID: '"&amp;C67&amp;"', replace: '"&amp;D67&amp;"'","")&amp;", name: '"&amp;E67&amp;"', nameEn: '"&amp;SUBSTITUTE(H67,"'","\'")&amp;"', ruby: '"&amp;F67&amp;"', baseType: '"&amp;VLOOKUP(I67,Sheet2!$A$1:$B$99,2,FALSE)&amp;"', types: ['"&amp;VLOOKUP(J67,Sheet2!$D$1:$E$99,2,FALSE)&amp;"'"&amp;IF(K67&lt;&gt;"",", '"&amp;VLOOKUP(K67,Sheet2!$D$1:$E$99,2,FALSE)&amp;"'","")&amp;"]"&amp;IF(L67&lt;&gt;"",", range: '"&amp;L67&amp;"'","")&amp;IF(N67&lt;&gt;"",", damage: '"&amp;N67&amp;"'","")&amp;IF(P67&lt;&gt;"",", capacity: '"&amp;P67&amp;"'","")&amp;IF(Q67&lt;&gt;"",", cost: '"&amp;Q67&amp;"'","")&amp;", text: '"&amp;SUBSTITUTE(T67,CHAR(10),"\n")&amp;"', textEn: '"&amp;SUBSTITUTE(SUBSTITUTE(V67,CHAR(10),"\n"),"'","\'")&amp;"'"&amp;IF(R67="○",", sealable: true","")&amp;IF(S67="○",", removable: true","")&amp;"}"</f>
        <v>, '05-oboro-o-s-3': {megami: 'oboro', name: '虚魚', nameEn: 'Uro-Uo', ruby: 'うろうお', baseType: 'special', types: ['action'], cost: '4', text: '【使用済】あなたは1回の再構成に対して、設置を持つカードを任意の枚数、任意の順で使用できる。', textEn: 'Devoted: You may play any number of cards with Trap from your discard pile in the order of your choosing just before you reshuffle your deck.'}</v>
      </c>
    </row>
    <row r="68" ht="43.2" spans="1:24">
      <c r="A68" s="1" t="s">
        <v>566</v>
      </c>
      <c r="B68" s="1" t="s">
        <v>488</v>
      </c>
      <c r="E68" s="1" t="s">
        <v>567</v>
      </c>
      <c r="F68" s="1" t="s">
        <v>568</v>
      </c>
      <c r="G68" s="3" t="s">
        <v>567</v>
      </c>
      <c r="H68" s="4" t="s">
        <v>569</v>
      </c>
      <c r="I68" s="1" t="s">
        <v>112</v>
      </c>
      <c r="J68" s="1" t="s">
        <v>76</v>
      </c>
      <c r="M68" s="5"/>
      <c r="O68" s="5"/>
      <c r="Q68" s="1" t="s">
        <v>341</v>
      </c>
      <c r="T68" s="6" t="s">
        <v>570</v>
      </c>
      <c r="U68" s="14" t="s">
        <v>571</v>
      </c>
      <c r="V68" s="31" t="s">
        <v>572</v>
      </c>
      <c r="W68" s="5"/>
      <c r="X68" s="7" t="str">
        <f>", '"&amp;A68&amp;"': {megami: '"&amp;B68&amp;"'"&amp;IF(C68&lt;&gt;"",", anotherID: '"&amp;C68&amp;"', replace: '"&amp;D68&amp;"'","")&amp;", name: '"&amp;E68&amp;"', nameEn: '"&amp;SUBSTITUTE(H68,"'","\'")&amp;"', ruby: '"&amp;F68&amp;"', baseType: '"&amp;VLOOKUP(I68,Sheet2!$A$1:$B$99,2,FALSE)&amp;"', types: ['"&amp;VLOOKUP(J68,Sheet2!$D$1:$E$99,2,FALSE)&amp;"'"&amp;IF(K68&lt;&gt;"",", '"&amp;VLOOKUP(K68,Sheet2!$D$1:$E$99,2,FALSE)&amp;"'","")&amp;"]"&amp;IF(L68&lt;&gt;"",", range: '"&amp;L68&amp;"'","")&amp;IF(N68&lt;&gt;"",", damage: '"&amp;N68&amp;"'","")&amp;IF(P68&lt;&gt;"",", capacity: '"&amp;P68&amp;"'","")&amp;IF(Q68&lt;&gt;"",", cost: '"&amp;Q68&amp;"'","")&amp;", text: '"&amp;SUBSTITUTE(T68,CHAR(10),"\n")&amp;"', textEn: '"&amp;SUBSTITUTE(SUBSTITUTE(V68,CHAR(10),"\n"),"'","\'")&amp;"'"&amp;IF(R68="○",", sealable: true","")&amp;IF(S68="○",", removable: true","")&amp;"}"</f>
        <v>, '05-oboro-o-s-4': {megami: 'oboro', name: '壬蔓', nameEn: 'Mi-Kazura', ruby: 'みかずら', baseType: 'special', types: ['action'], cost: '0', text: '相オーラ→自フレア：1 \n----\n【再起】あなたのフレアが0である。', textEn: 'Opponent\'s Aura (1)→ Your Flare\n\nResurgence: There are no Sakura tokens on your Flare.'}</v>
      </c>
    </row>
    <row r="69" ht="14.4" spans="1:24">
      <c r="A69" s="1" t="s">
        <v>573</v>
      </c>
      <c r="B69" s="1" t="s">
        <v>574</v>
      </c>
      <c r="E69" s="1" t="s">
        <v>575</v>
      </c>
      <c r="G69" s="3" t="s">
        <v>576</v>
      </c>
      <c r="H69" s="4" t="s">
        <v>577</v>
      </c>
      <c r="I69" s="1" t="s">
        <v>27</v>
      </c>
      <c r="J69" s="1" t="s">
        <v>28</v>
      </c>
      <c r="L69" s="28" t="s">
        <v>578</v>
      </c>
      <c r="M69" s="29" t="s">
        <v>346</v>
      </c>
      <c r="N69" s="28" t="s">
        <v>30</v>
      </c>
      <c r="O69" s="29" t="s">
        <v>579</v>
      </c>
      <c r="U69" s="32"/>
      <c r="V69" s="21" t="s">
        <v>580</v>
      </c>
      <c r="W69" s="28"/>
      <c r="X69" s="33" t="str">
        <f>", '"&amp;A69&amp;"': {megami: '"&amp;B69&amp;"', name: '"&amp;E69&amp;"', ruby: '"&amp;F69&amp;"', baseType: '"&amp;VLOOKUP(I69,Sheet2!$A$1:$B$99,2,FALSE)&amp;"', types: ['"&amp;VLOOKUP(J69,Sheet2!$D$1:$E$99,2,FALSE)&amp;"'"&amp;IF(K69&lt;&gt;"",", '"&amp;VLOOKUP(K69,Sheet2!$D$1:$E$99,2,FALSE)&amp;"'","")&amp;"]"&amp;IF(L69&lt;&gt;"",", range: '"&amp;L69&amp;"'","")&amp;IF(M69&lt;&gt;"",", rangeOpened: '"&amp;M69&amp;"'","")&amp;IF(N69&lt;&gt;"",", damage: '"&amp;N69&amp;"'","")&amp;IF(O69&lt;&gt;"",", damageOpened: '"&amp;O69&amp;"'","")&amp;IF(P69&lt;&gt;"",", capacity: '"&amp;P69&amp;"'","")&amp;IF(Q69&lt;&gt;"",", cost: '"&amp;Q69&amp;"'","")&amp;", text: '"&amp;SUBSTITUTE(T69,CHAR(10),"\n")&amp;"'"&amp;", textOpened: '"&amp;SUBSTITUTE(W69,CHAR(10),"\n")&amp;"'}"</f>
        <v>, '06-yukihi-o-n-1': {megami: 'yukihi', name: 'しこみばり / ふくみばり', ruby: '', baseType: 'normal', types: ['attack'], range: '4-6', rangeOpened: '0-2', damage: '3/1', damageOpened: '1/2', text: '', textOpened: ''}</v>
      </c>
    </row>
    <row r="70" ht="14.4" spans="1:24">
      <c r="A70" s="1" t="s">
        <v>581</v>
      </c>
      <c r="B70" s="1" t="s">
        <v>574</v>
      </c>
      <c r="E70" s="1" t="s">
        <v>582</v>
      </c>
      <c r="G70" s="3" t="s">
        <v>583</v>
      </c>
      <c r="H70" s="26" t="s">
        <v>584</v>
      </c>
      <c r="I70" s="1" t="s">
        <v>27</v>
      </c>
      <c r="J70" s="1" t="s">
        <v>28</v>
      </c>
      <c r="L70" s="1" t="s">
        <v>585</v>
      </c>
      <c r="M70" s="30" t="s">
        <v>346</v>
      </c>
      <c r="N70" s="1" t="s">
        <v>173</v>
      </c>
      <c r="O70" s="30" t="s">
        <v>173</v>
      </c>
      <c r="T70" s="1" t="s">
        <v>586</v>
      </c>
      <c r="U70" s="3" t="s">
        <v>587</v>
      </c>
      <c r="V70" s="21" t="s">
        <v>588</v>
      </c>
      <c r="X70" s="33" t="str">
        <f>", '"&amp;A70&amp;"': {megami: '"&amp;B70&amp;"', name: '"&amp;E70&amp;"', ruby: '"&amp;F70&amp;"', baseType: '"&amp;VLOOKUP(I70,Sheet2!$A$1:$B$99,2,FALSE)&amp;"', types: ['"&amp;VLOOKUP(J70,Sheet2!$D$1:$E$99,2,FALSE)&amp;"'"&amp;IF(K70&lt;&gt;"",", '"&amp;VLOOKUP(K70,Sheet2!$D$1:$E$99,2,FALSE)&amp;"'","")&amp;"]"&amp;IF(L70&lt;&gt;"",", range: '"&amp;L70&amp;"'","")&amp;IF(M70&lt;&gt;"",", rangeOpened: '"&amp;M70&amp;"'","")&amp;IF(N70&lt;&gt;"",", damage: '"&amp;N70&amp;"'","")&amp;IF(O70&lt;&gt;"",", damageOpened: '"&amp;O70&amp;"'","")&amp;IF(P70&lt;&gt;"",", capacity: '"&amp;P70&amp;"'","")&amp;IF(Q70&lt;&gt;"",", cost: '"&amp;Q70&amp;"'","")&amp;", text: '"&amp;SUBSTITUTE(T70,CHAR(10),"\n")&amp;"'"&amp;", textOpened: '"&amp;SUBSTITUTE(W70,CHAR(10),"\n")&amp;"'}"</f>
        <v>, '06-yukihi-o-n-2': {megami: 'yukihi', name: 'しこみび / ねこだまし', ruby: '', baseType: 'normal', types: ['attack'], range: '5-6', rangeOpened: '0-2', damage: '1/1', damageOpened: '1/1', text: '【攻撃後】このカードを手札に戻し、傘の開閉を行う。 ', textOpened: ''}</v>
      </c>
    </row>
    <row r="71" ht="61.2" spans="1:24">
      <c r="A71" s="1" t="s">
        <v>589</v>
      </c>
      <c r="B71" s="1" t="s">
        <v>574</v>
      </c>
      <c r="E71" s="1" t="s">
        <v>590</v>
      </c>
      <c r="G71" s="3" t="s">
        <v>591</v>
      </c>
      <c r="H71" s="4" t="s">
        <v>592</v>
      </c>
      <c r="I71" s="1" t="s">
        <v>27</v>
      </c>
      <c r="J71" s="1" t="s">
        <v>28</v>
      </c>
      <c r="L71" s="1" t="s">
        <v>593</v>
      </c>
      <c r="M71" s="30" t="s">
        <v>346</v>
      </c>
      <c r="N71" s="1" t="s">
        <v>173</v>
      </c>
      <c r="O71" s="30" t="s">
        <v>173</v>
      </c>
      <c r="T71" s="6" t="s">
        <v>594</v>
      </c>
      <c r="U71" s="14" t="s">
        <v>595</v>
      </c>
      <c r="V71" s="34" t="s">
        <v>596</v>
      </c>
      <c r="W71" s="1" t="s">
        <v>597</v>
      </c>
      <c r="X71" s="33" t="str">
        <f>", '"&amp;A71&amp;"': {megami: '"&amp;B71&amp;"', name: '"&amp;E71&amp;"', ruby: '"&amp;F71&amp;"', baseType: '"&amp;VLOOKUP(I71,Sheet2!$A$1:$B$99,2,FALSE)&amp;"', types: ['"&amp;VLOOKUP(J71,Sheet2!$D$1:$E$99,2,FALSE)&amp;"'"&amp;IF(K71&lt;&gt;"",", '"&amp;VLOOKUP(K71,Sheet2!$D$1:$E$99,2,FALSE)&amp;"'","")&amp;"]"&amp;IF(L71&lt;&gt;"",", range: '"&amp;L71&amp;"'","")&amp;IF(M71&lt;&gt;"",", rangeOpened: '"&amp;M71&amp;"'","")&amp;IF(N71&lt;&gt;"",", damage: '"&amp;N71&amp;"'","")&amp;IF(O71&lt;&gt;"",", damageOpened: '"&amp;O71&amp;"'","")&amp;IF(P71&lt;&gt;"",", capacity: '"&amp;P71&amp;"'","")&amp;IF(Q71&lt;&gt;"",", cost: '"&amp;Q71&amp;"'","")&amp;", text: '"&amp;SUBSTITUTE(T71,CHAR(10),"\n")&amp;"'"&amp;", textOpened: '"&amp;SUBSTITUTE(W71,CHAR(10),"\n")&amp;"'}"</f>
        <v>, '06-yukihi-o-n-3': {megami: 'yukihi', name: 'ふりはらい / たぐりよせ', ruby: '', baseType: 'normal', types: ['attack'], range: '2-5', rangeOpened: '0-2', damage: '1/1', damageOpened: '1/1', text: '【攻撃後】ダスト⇔間合：1 ', textOpened: '【攻撃後】間合→ダスト：2'}</v>
      </c>
    </row>
    <row r="72" ht="14.4" spans="1:24">
      <c r="A72" s="1" t="s">
        <v>598</v>
      </c>
      <c r="B72" s="1" t="s">
        <v>574</v>
      </c>
      <c r="E72" s="1" t="s">
        <v>599</v>
      </c>
      <c r="G72" s="3" t="s">
        <v>600</v>
      </c>
      <c r="H72" s="4" t="s">
        <v>601</v>
      </c>
      <c r="I72" s="1" t="s">
        <v>27</v>
      </c>
      <c r="J72" s="1" t="s">
        <v>28</v>
      </c>
      <c r="K72" s="1" t="s">
        <v>65</v>
      </c>
      <c r="L72" s="1" t="s">
        <v>578</v>
      </c>
      <c r="M72" s="30" t="s">
        <v>346</v>
      </c>
      <c r="N72" s="1" t="s">
        <v>602</v>
      </c>
      <c r="O72" s="30" t="s">
        <v>603</v>
      </c>
      <c r="T72" s="6"/>
      <c r="U72" s="14"/>
      <c r="V72" s="21" t="s">
        <v>580</v>
      </c>
      <c r="X72" s="33" t="str">
        <f>", '"&amp;A72&amp;"': {megami: '"&amp;B72&amp;"', name: '"&amp;E72&amp;"', ruby: '"&amp;F72&amp;"', baseType: '"&amp;VLOOKUP(I72,Sheet2!$A$1:$B$99,2,FALSE)&amp;"', types: ['"&amp;VLOOKUP(J72,Sheet2!$D$1:$E$99,2,FALSE)&amp;"'"&amp;IF(K72&lt;&gt;"",", '"&amp;VLOOKUP(K72,Sheet2!$D$1:$E$99,2,FALSE)&amp;"'","")&amp;"]"&amp;IF(L72&lt;&gt;"",", range: '"&amp;L72&amp;"'","")&amp;IF(M72&lt;&gt;"",", rangeOpened: '"&amp;M72&amp;"'","")&amp;IF(N72&lt;&gt;"",", damage: '"&amp;N72&amp;"'","")&amp;IF(O72&lt;&gt;"",", damageOpened: '"&amp;O72&amp;"'","")&amp;IF(P72&lt;&gt;"",", capacity: '"&amp;P72&amp;"'","")&amp;IF(Q72&lt;&gt;"",", cost: '"&amp;Q72&amp;"'","")&amp;", text: '"&amp;SUBSTITUTE(T72,CHAR(10),"\n")&amp;"'"&amp;", textOpened: '"&amp;SUBSTITUTE(W72,CHAR(10),"\n")&amp;"'}"</f>
        <v>, '06-yukihi-o-n-4': {megami: 'yukihi', name: 'ふりまわし / つきさし', ruby: '', baseType: 'normal', types: ['attack', 'fullpower'], range: '4-6', rangeOpened: '0-2', damage: '5/-', damageOpened: '-/2', text: '', textOpened: ''}</v>
      </c>
    </row>
    <row r="73" ht="60" spans="1:24">
      <c r="A73" s="1" t="s">
        <v>604</v>
      </c>
      <c r="B73" s="1" t="s">
        <v>574</v>
      </c>
      <c r="E73" s="1" t="s">
        <v>605</v>
      </c>
      <c r="G73" s="3" t="s">
        <v>606</v>
      </c>
      <c r="H73" s="4" t="s">
        <v>607</v>
      </c>
      <c r="I73" s="1" t="s">
        <v>27</v>
      </c>
      <c r="J73" s="1" t="s">
        <v>76</v>
      </c>
      <c r="M73" s="30"/>
      <c r="O73" s="30"/>
      <c r="T73" s="6" t="s">
        <v>608</v>
      </c>
      <c r="U73" s="15" t="s">
        <v>609</v>
      </c>
      <c r="V73" s="4" t="s">
        <v>610</v>
      </c>
      <c r="X73" s="33" t="str">
        <f>", '"&amp;A73&amp;"': {megami: '"&amp;B73&amp;"', name: '"&amp;E73&amp;"', ruby: '"&amp;F73&amp;"', baseType: '"&amp;VLOOKUP(I73,Sheet2!$A$1:$B$99,2,FALSE)&amp;"', types: ['"&amp;VLOOKUP(J73,Sheet2!$D$1:$E$99,2,FALSE)&amp;"'"&amp;IF(K73&lt;&gt;"",", '"&amp;VLOOKUP(K73,Sheet2!$D$1:$E$99,2,FALSE)&amp;"'","")&amp;"]"&amp;IF(L73&lt;&gt;"",", range: '"&amp;L73&amp;"'","")&amp;IF(M73&lt;&gt;"",", rangeOpened: '"&amp;M73&amp;"'","")&amp;IF(N73&lt;&gt;"",", damage: '"&amp;N73&amp;"'","")&amp;IF(O73&lt;&gt;"",", damageOpened: '"&amp;O73&amp;"'","")&amp;IF(P73&lt;&gt;"",", capacity: '"&amp;P73&amp;"'","")&amp;IF(Q73&lt;&gt;"",", cost: '"&amp;Q73&amp;"'","")&amp;", text: '"&amp;SUBSTITUTE(T73,CHAR(10),"\n")&amp;"'"&amp;", textOpened: '"&amp;SUBSTITUTE(W73,CHAR(10),"\n")&amp;"'}"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74" ht="28.8" spans="1:24">
      <c r="A74" s="1" t="s">
        <v>611</v>
      </c>
      <c r="B74" s="1" t="s">
        <v>574</v>
      </c>
      <c r="E74" s="1" t="s">
        <v>612</v>
      </c>
      <c r="G74" s="3" t="s">
        <v>613</v>
      </c>
      <c r="H74" s="4" t="s">
        <v>614</v>
      </c>
      <c r="I74" s="1" t="s">
        <v>27</v>
      </c>
      <c r="J74" s="1" t="s">
        <v>76</v>
      </c>
      <c r="K74" s="1" t="s">
        <v>94</v>
      </c>
      <c r="M74" s="30"/>
      <c r="O74" s="30"/>
      <c r="T74" s="6" t="s">
        <v>615</v>
      </c>
      <c r="U74" s="15" t="s">
        <v>616</v>
      </c>
      <c r="V74" s="21" t="s">
        <v>617</v>
      </c>
      <c r="W74" s="1" t="s">
        <v>618</v>
      </c>
      <c r="X74" s="33" t="str">
        <f>", '"&amp;A74&amp;"': {megami: '"&amp;B74&amp;"', name: '"&amp;E74&amp;"', ruby: '"&amp;F74&amp;"', baseType: '"&amp;VLOOKUP(I74,Sheet2!$A$1:$B$99,2,FALSE)&amp;"', types: ['"&amp;VLOOKUP(J74,Sheet2!$D$1:$E$99,2,FALSE)&amp;"'"&amp;IF(K74&lt;&gt;"",", '"&amp;VLOOKUP(K74,Sheet2!$D$1:$E$99,2,FALSE)&amp;"'","")&amp;"]"&amp;IF(L74&lt;&gt;"",", range: '"&amp;L74&amp;"'","")&amp;IF(M74&lt;&gt;"",", rangeOpened: '"&amp;M74&amp;"'","")&amp;IF(N74&lt;&gt;"",", damage: '"&amp;N74&amp;"'","")&amp;IF(O74&lt;&gt;"",", damageOpened: '"&amp;O74&amp;"'","")&amp;IF(P74&lt;&gt;"",", capacity: '"&amp;P74&amp;"'","")&amp;IF(Q74&lt;&gt;"",", cost: '"&amp;Q74&amp;"'","")&amp;", text: '"&amp;SUBSTITUTE(T74,CHAR(10),"\n")&amp;"'"&amp;", textOpened: '"&amp;SUBSTITUTE(W74,CHAR(10),"\n")&amp;"'}"</f>
        <v>, '06-yukihi-o-n-6': {megami: 'yukihi', name: 'ひきあし / もぐりこみ', ruby: '', baseType: 'normal', types: ['action', 'reaction'], text: 'ダスト→間合：1 ', textOpened: '間合→ダスト：1'}</v>
      </c>
    </row>
    <row r="75" ht="57.6" spans="1:24">
      <c r="A75" s="1" t="s">
        <v>619</v>
      </c>
      <c r="B75" s="1" t="s">
        <v>574</v>
      </c>
      <c r="E75" s="1" t="s">
        <v>620</v>
      </c>
      <c r="G75" s="3" t="s">
        <v>621</v>
      </c>
      <c r="H75" s="4" t="s">
        <v>622</v>
      </c>
      <c r="I75" s="1" t="s">
        <v>27</v>
      </c>
      <c r="J75" s="1" t="s">
        <v>85</v>
      </c>
      <c r="M75" s="30"/>
      <c r="O75" s="30"/>
      <c r="P75" s="1" t="s">
        <v>36</v>
      </c>
      <c r="T75" s="6" t="s">
        <v>623</v>
      </c>
      <c r="U75" s="14" t="s">
        <v>624</v>
      </c>
      <c r="V75" s="4" t="s">
        <v>625</v>
      </c>
      <c r="X75" s="33" t="str">
        <f>", '"&amp;A75&amp;"': {megami: '"&amp;B75&amp;"', name: '"&amp;E75&amp;"', ruby: '"&amp;F75&amp;"', baseType: '"&amp;VLOOKUP(I75,Sheet2!$A$1:$B$99,2,FALSE)&amp;"', types: ['"&amp;VLOOKUP(J75,Sheet2!$D$1:$E$99,2,FALSE)&amp;"'"&amp;IF(K75&lt;&gt;"",", '"&amp;VLOOKUP(K75,Sheet2!$D$1:$E$99,2,FALSE)&amp;"'","")&amp;"]"&amp;IF(L75&lt;&gt;"",", range: '"&amp;L75&amp;"'","")&amp;IF(M75&lt;&gt;"",", rangeOpened: '"&amp;M75&amp;"'","")&amp;IF(N75&lt;&gt;"",", damage: '"&amp;N75&amp;"'","")&amp;IF(O75&lt;&gt;"",", damageOpened: '"&amp;O75&amp;"'","")&amp;IF(P75&lt;&gt;"",", capacity: '"&amp;P75&amp;"'","")&amp;IF(Q75&lt;&gt;"",", cost: '"&amp;Q75&amp;"'","")&amp;", text: '"&amp;SUBSTITUTE(T75,CHAR(10),"\n")&amp;"'"&amp;", textOpened: '"&amp;SUBSTITUTE(W75,CHAR(10),"\n")&amp;"'}"</f>
        <v>, '06-yukihi-o-n-7': {megami: 'yukihi', name: 'えんむすび', ruby: '', baseType: 'normal', types: ['enhance'], capacity: '2', text: '【展開時】間合→ダスト：1 \n【破棄時】ダスト→間合：1 \n【常時】あなたの傘が開いているならば、このカードの矢印(→)は逆になる。', textOpened: ''}</v>
      </c>
    </row>
    <row r="76" ht="48" spans="1:24">
      <c r="A76" s="1" t="s">
        <v>626</v>
      </c>
      <c r="B76" s="1" t="s">
        <v>574</v>
      </c>
      <c r="E76" s="1" t="s">
        <v>627</v>
      </c>
      <c r="G76" s="3" t="s">
        <v>628</v>
      </c>
      <c r="H76" s="4" t="s">
        <v>629</v>
      </c>
      <c r="I76" s="1" t="s">
        <v>112</v>
      </c>
      <c r="J76" s="1" t="s">
        <v>28</v>
      </c>
      <c r="L76" s="1" t="s">
        <v>172</v>
      </c>
      <c r="M76" s="30" t="s">
        <v>630</v>
      </c>
      <c r="N76" s="1" t="s">
        <v>30</v>
      </c>
      <c r="O76" s="30" t="s">
        <v>631</v>
      </c>
      <c r="Q76" s="1" t="s">
        <v>36</v>
      </c>
      <c r="T76" s="6"/>
      <c r="U76" s="14" t="s">
        <v>632</v>
      </c>
      <c r="V76" s="21" t="s">
        <v>633</v>
      </c>
      <c r="W76" s="6" t="s">
        <v>634</v>
      </c>
      <c r="X76" s="33" t="str">
        <f>", '"&amp;A76&amp;"': {megami: '"&amp;B76&amp;"', name: '"&amp;E76&amp;"', ruby: '"&amp;F76&amp;"', baseType: '"&amp;VLOOKUP(I76,Sheet2!$A$1:$B$99,2,FALSE)&amp;"', types: ['"&amp;VLOOKUP(J76,Sheet2!$D$1:$E$99,2,FALSE)&amp;"'"&amp;IF(K76&lt;&gt;"",", '"&amp;VLOOKUP(K76,Sheet2!$D$1:$E$99,2,FALSE)&amp;"'","")&amp;"]"&amp;IF(L76&lt;&gt;"",", range: '"&amp;L76&amp;"'","")&amp;IF(M76&lt;&gt;"",", rangeOpened: '"&amp;M76&amp;"'","")&amp;IF(N76&lt;&gt;"",", damage: '"&amp;N76&amp;"'","")&amp;IF(O76&lt;&gt;"",", damageOpened: '"&amp;O76&amp;"'","")&amp;IF(P76&lt;&gt;"",", capacity: '"&amp;P76&amp;"'","")&amp;IF(Q76&lt;&gt;"",", cost: '"&amp;Q76&amp;"'","")&amp;", text: '"&amp;SUBSTITUTE(T76,CHAR(10),"\n")&amp;"'"&amp;", textOpened: '"&amp;SUBSTITUTE(W76,CHAR(10),"\n")&amp;"'}"</f>
        <v>, '06-yukihi-o-s-1': {megami: 'yukihi', name: 'はらりゆき', ruby: '', baseType: 'special', types: ['attack'], range: '3-5', rangeOpened: '0-1', damage: '3/1', damageOpened: '0/0', cost: '2', text: '', textOpened: '----\n【即再起】あなたが傘の開閉を行う。 '}</v>
      </c>
    </row>
    <row r="77" ht="28.8" spans="1:24">
      <c r="A77" s="1" t="s">
        <v>635</v>
      </c>
      <c r="B77" s="1" t="s">
        <v>574</v>
      </c>
      <c r="E77" s="1" t="s">
        <v>636</v>
      </c>
      <c r="G77" s="3" t="s">
        <v>637</v>
      </c>
      <c r="H77" s="4" t="s">
        <v>638</v>
      </c>
      <c r="I77" s="1" t="s">
        <v>112</v>
      </c>
      <c r="J77" s="1" t="s">
        <v>28</v>
      </c>
      <c r="L77" s="1" t="s">
        <v>578</v>
      </c>
      <c r="M77" s="30" t="s">
        <v>341</v>
      </c>
      <c r="N77" s="1" t="s">
        <v>631</v>
      </c>
      <c r="O77" s="30" t="s">
        <v>639</v>
      </c>
      <c r="Q77" s="1" t="s">
        <v>131</v>
      </c>
      <c r="T77" s="6"/>
      <c r="U77" s="14" t="s">
        <v>640</v>
      </c>
      <c r="V77" s="21" t="s">
        <v>580</v>
      </c>
      <c r="X77" s="33" t="str">
        <f>", '"&amp;A77&amp;"': {megami: '"&amp;B77&amp;"', name: '"&amp;E77&amp;"', ruby: '"&amp;F77&amp;"', baseType: '"&amp;VLOOKUP(I77,Sheet2!$A$1:$B$99,2,FALSE)&amp;"', types: ['"&amp;VLOOKUP(J77,Sheet2!$D$1:$E$99,2,FALSE)&amp;"'"&amp;IF(K77&lt;&gt;"",", '"&amp;VLOOKUP(K77,Sheet2!$D$1:$E$99,2,FALSE)&amp;"'","")&amp;"]"&amp;IF(L77&lt;&gt;"",", range: '"&amp;L77&amp;"'","")&amp;IF(M77&lt;&gt;"",", rangeOpened: '"&amp;M77&amp;"'","")&amp;IF(N77&lt;&gt;"",", damage: '"&amp;N77&amp;"'","")&amp;IF(O77&lt;&gt;"",", damageOpened: '"&amp;O77&amp;"'","")&amp;IF(P77&lt;&gt;"",", capacity: '"&amp;P77&amp;"'","")&amp;IF(Q77&lt;&gt;"",", cost: '"&amp;Q77&amp;"'","")&amp;", text: '"&amp;SUBSTITUTE(T77,CHAR(10),"\n")&amp;"'"&amp;", textOpened: '"&amp;SUBSTITUTE(W77,CHAR(10),"\n")&amp;"'}"</f>
        <v>, '06-yukihi-o-s-2': {megami: 'yukihi', name: 'ゆらりび', ruby: '', baseType: 'special', types: ['attack'], range: '4-6', rangeOpened: '0', damage: '0/0', damageOpened: '4/5', cost: '5', text: '', textOpened: ''}</v>
      </c>
    </row>
    <row r="78" ht="24" spans="1:24">
      <c r="A78" s="1" t="s">
        <v>641</v>
      </c>
      <c r="B78" s="1" t="s">
        <v>574</v>
      </c>
      <c r="E78" s="1" t="s">
        <v>642</v>
      </c>
      <c r="G78" s="3" t="s">
        <v>643</v>
      </c>
      <c r="H78" s="4" t="s">
        <v>644</v>
      </c>
      <c r="I78" s="1" t="s">
        <v>112</v>
      </c>
      <c r="J78" s="1" t="s">
        <v>85</v>
      </c>
      <c r="K78" s="1" t="s">
        <v>65</v>
      </c>
      <c r="M78" s="30"/>
      <c r="O78" s="30"/>
      <c r="P78" s="1" t="s">
        <v>114</v>
      </c>
      <c r="Q78" s="1" t="s">
        <v>46</v>
      </c>
      <c r="T78" s="6" t="s">
        <v>645</v>
      </c>
      <c r="U78" s="3" t="s">
        <v>646</v>
      </c>
      <c r="V78" s="4" t="s">
        <v>647</v>
      </c>
      <c r="X78" s="33" t="str">
        <f>", '"&amp;A78&amp;"': {megami: '"&amp;B78&amp;"', name: '"&amp;E78&amp;"', ruby: '"&amp;F78&amp;"', baseType: '"&amp;VLOOKUP(I78,Sheet2!$A$1:$B$99,2,FALSE)&amp;"', types: ['"&amp;VLOOKUP(J78,Sheet2!$D$1:$E$99,2,FALSE)&amp;"'"&amp;IF(K78&lt;&gt;"",", '"&amp;VLOOKUP(K78,Sheet2!$D$1:$E$99,2,FALSE)&amp;"'","")&amp;"]"&amp;IF(L78&lt;&gt;"",", range: '"&amp;L78&amp;"'","")&amp;IF(M78&lt;&gt;"",", rangeOpened: '"&amp;M78&amp;"'","")&amp;IF(N78&lt;&gt;"",", damage: '"&amp;N78&amp;"'","")&amp;IF(O78&lt;&gt;"",", damageOpened: '"&amp;O78&amp;"'","")&amp;IF(P78&lt;&gt;"",", capacity: '"&amp;P78&amp;"'","")&amp;IF(Q78&lt;&gt;"",", cost: '"&amp;Q78&amp;"'","")&amp;", text: '"&amp;SUBSTITUTE(T78,CHAR(10),"\n")&amp;"'"&amp;", textOpened: '"&amp;SUBSTITUTE(W78,CHAR(10),"\n")&amp;"'}"</f>
        <v>, '06-yukihi-o-s-3': {megami: 'yukihi', name: 'どろりうら', ruby: '', baseType: 'special', types: ['enhance', 'fullpower'], capacity: '7', cost: '3', text: '【展開中】あなたのユキヒの《攻撃》は傘を開いた状態と傘を閉じた状態両方の適正距離を持つ。', textOpened: ''}</v>
      </c>
    </row>
    <row r="79" ht="28.8" spans="1:24">
      <c r="A79" s="1" t="s">
        <v>648</v>
      </c>
      <c r="B79" s="1" t="s">
        <v>574</v>
      </c>
      <c r="E79" s="1" t="s">
        <v>649</v>
      </c>
      <c r="G79" s="3" t="s">
        <v>650</v>
      </c>
      <c r="H79" s="4" t="s">
        <v>651</v>
      </c>
      <c r="I79" s="1" t="s">
        <v>112</v>
      </c>
      <c r="J79" s="1" t="s">
        <v>76</v>
      </c>
      <c r="K79" s="1" t="s">
        <v>94</v>
      </c>
      <c r="M79" s="30"/>
      <c r="O79" s="30"/>
      <c r="Q79" s="1" t="s">
        <v>206</v>
      </c>
      <c r="T79" s="6" t="s">
        <v>652</v>
      </c>
      <c r="U79" s="14" t="s">
        <v>653</v>
      </c>
      <c r="V79" s="4" t="s">
        <v>654</v>
      </c>
      <c r="X79" s="33" t="str">
        <f>", '"&amp;A79&amp;"': {megami: '"&amp;B79&amp;"', name: '"&amp;E79&amp;"', ruby: '"&amp;F79&amp;"', baseType: '"&amp;VLOOKUP(I79,Sheet2!$A$1:$B$99,2,FALSE)&amp;"', types: ['"&amp;VLOOKUP(J79,Sheet2!$D$1:$E$99,2,FALSE)&amp;"'"&amp;IF(K79&lt;&gt;"",", '"&amp;VLOOKUP(K79,Sheet2!$D$1:$E$99,2,FALSE)&amp;"'","")&amp;"]"&amp;IF(L79&lt;&gt;"",", range: '"&amp;L79&amp;"'","")&amp;IF(M79&lt;&gt;"",", rangeOpened: '"&amp;M79&amp;"'","")&amp;IF(N79&lt;&gt;"",", damage: '"&amp;N79&amp;"'","")&amp;IF(O79&lt;&gt;"",", damageOpened: '"&amp;O79&amp;"'","")&amp;IF(P79&lt;&gt;"",", capacity: '"&amp;P79&amp;"'","")&amp;IF(Q79&lt;&gt;"",", cost: '"&amp;Q79&amp;"'","")&amp;", text: '"&amp;SUBSTITUTE(T79,CHAR(10),"\n")&amp;"'"&amp;", textOpened: '"&amp;SUBSTITUTE(W79,CHAR(10),"\n")&amp;"'}"</f>
        <v>, '06-yukihi-o-s-4': {megami: 'yukihi', name: 'くるりみ', ruby: '', baseType: 'special', types: ['action', 'reaction'], cost: '1', text: '傘の開閉を行う。 \nダスト→自オーラ：1', textOpened: ''}</v>
      </c>
    </row>
    <row r="80" ht="14.4" spans="1:24">
      <c r="A80" s="1" t="s">
        <v>655</v>
      </c>
      <c r="B80" s="1" t="s">
        <v>656</v>
      </c>
      <c r="E80" s="1" t="s">
        <v>657</v>
      </c>
      <c r="F80" s="1" t="s">
        <v>658</v>
      </c>
      <c r="G80" s="3" t="s">
        <v>659</v>
      </c>
      <c r="H80" s="4" t="s">
        <v>660</v>
      </c>
      <c r="I80" s="1" t="s">
        <v>27</v>
      </c>
      <c r="J80" s="1" t="s">
        <v>28</v>
      </c>
      <c r="L80" s="1" t="s">
        <v>661</v>
      </c>
      <c r="M80" s="5"/>
      <c r="N80" s="1" t="s">
        <v>121</v>
      </c>
      <c r="O80" s="5"/>
      <c r="T80" s="1" t="s">
        <v>662</v>
      </c>
      <c r="U80" s="1" t="s">
        <v>663</v>
      </c>
      <c r="V80" s="17" t="s">
        <v>664</v>
      </c>
      <c r="W80" s="5"/>
      <c r="X80" s="7" t="str">
        <f>", '"&amp;A80&amp;"': {megami: '"&amp;B80&amp;"'"&amp;IF(C80&lt;&gt;"",", anotherID: '"&amp;C80&amp;"', replace: '"&amp;D80&amp;"'","")&amp;", name: '"&amp;E80&amp;"', nameEn: '"&amp;SUBSTITUTE(H80,"'","\'")&amp;"', ruby: '"&amp;F80&amp;"', baseType: '"&amp;VLOOKUP(I80,Sheet2!$A$1:$B$99,2,FALSE)&amp;"', types: ['"&amp;VLOOKUP(J80,Sheet2!$D$1:$E$99,2,FALSE)&amp;"'"&amp;IF(K80&lt;&gt;"",", '"&amp;VLOOKUP(K80,Sheet2!$D$1:$E$99,2,FALSE)&amp;"'","")&amp;"]"&amp;IF(L80&lt;&gt;"",", range: '"&amp;L80&amp;"'","")&amp;IF(N80&lt;&gt;"",", damage: '"&amp;N80&amp;"'","")&amp;IF(P80&lt;&gt;"",", capacity: '"&amp;P80&amp;"'","")&amp;IF(Q80&lt;&gt;"",", cost: '"&amp;Q80&amp;"'","")&amp;", text: '"&amp;SUBSTITUTE(T80,CHAR(10),"\n")&amp;"', textEn: '"&amp;SUBSTITUTE(SUBSTITUTE(V80,CHAR(10),"\n"),"'","\'")&amp;"'"&amp;IF(R80="○",", sealable: true","")&amp;IF(S80="○",", removable: true","")&amp;"}"</f>
        <v>, '07-shinra-o-n-1': {megami: 'shinra', name: '立論', nameEn: 'Argue', ruby: 'りつろん', baseType: 'normal', types: ['attack'], range: '2-7', damage: '2/-', text: '【常時】相手の山札に2枚以上のカードがあるならば、この《攻撃》はダメージを与える代わりに山札の上から2枚を伏せ札にする。', textEn: 'Forced: If your opponent\'s deck has 2 or more cards, this attack puts the top 2 cards of your opponent\'s deck into their discard pile instead of dealing damage.'}</v>
      </c>
    </row>
    <row r="81" ht="60" spans="1:24">
      <c r="A81" s="1" t="s">
        <v>665</v>
      </c>
      <c r="B81" s="1" t="s">
        <v>656</v>
      </c>
      <c r="E81" s="1" t="s">
        <v>666</v>
      </c>
      <c r="F81" s="1" t="s">
        <v>667</v>
      </c>
      <c r="G81" s="3" t="s">
        <v>668</v>
      </c>
      <c r="H81" s="27" t="s">
        <v>669</v>
      </c>
      <c r="I81" s="1" t="s">
        <v>27</v>
      </c>
      <c r="J81" s="1" t="s">
        <v>28</v>
      </c>
      <c r="K81" s="1" t="s">
        <v>94</v>
      </c>
      <c r="L81" s="1" t="s">
        <v>661</v>
      </c>
      <c r="M81" s="5"/>
      <c r="N81" s="1" t="s">
        <v>670</v>
      </c>
      <c r="O81" s="5"/>
      <c r="T81" s="6" t="s">
        <v>671</v>
      </c>
      <c r="U81" s="14" t="s">
        <v>672</v>
      </c>
      <c r="V81" s="10" t="s">
        <v>673</v>
      </c>
      <c r="W81" s="5"/>
      <c r="X81" s="7" t="str">
        <f>", '"&amp;A81&amp;"': {megami: '"&amp;B81&amp;"'"&amp;IF(C81&lt;&gt;"",", anotherID: '"&amp;C81&amp;"', replace: '"&amp;D81&amp;"'","")&amp;", name: '"&amp;E81&amp;"', nameEn: '"&amp;SUBSTITUTE(H81,"'","\'")&amp;"', ruby: '"&amp;F81&amp;"', baseType: '"&amp;VLOOKUP(I81,Sheet2!$A$1:$B$99,2,FALSE)&amp;"', types: ['"&amp;VLOOKUP(J81,Sheet2!$D$1:$E$99,2,FALSE)&amp;"'"&amp;IF(K81&lt;&gt;"",", '"&amp;VLOOKUP(K81,Sheet2!$D$1:$E$99,2,FALSE)&amp;"'","")&amp;"]"&amp;IF(L81&lt;&gt;"",", range: '"&amp;L81&amp;"'","")&amp;IF(N81&lt;&gt;"",", damage: '"&amp;N81&amp;"'","")&amp;IF(P81&lt;&gt;"",", capacity: '"&amp;P81&amp;"'","")&amp;IF(Q81&lt;&gt;"",", cost: '"&amp;Q81&amp;"'","")&amp;", text: '"&amp;SUBSTITUTE(T81,CHAR(10),"\n")&amp;"', textEn: '"&amp;SUBSTITUTE(SUBSTITUTE(V81,CHAR(10),"\n"),"'","\'")&amp;"'"&amp;IF(R81="○",", sealable: true","")&amp;IF(S81="○",", removable: true","")&amp;"}"</f>
        <v>, '07-shinra-o-n-2': {megami: 'shinra', name: '反論', nameEn: 'Protest', ruby: 'はんろん', baseType: 'normal', types: ['attack', 'reaction'], range: '2-7', damage: '1/-', text: '【攻撃後】対応した切札でなく、オーラへのダメージが3以上である《攻撃》のダメージを打ち消す。 \n【攻撃後】相手はカードを1枚引く。', textEn: 'After Attack: Cancel the damage of the non-Special attack you played this card as a Reaction to if that attack has 3 or more Damage to Aura.\n\nAfter Attack: Your opponent draws a card.'}</v>
      </c>
    </row>
    <row r="82" ht="97.2" spans="1:24">
      <c r="A82" s="1" t="s">
        <v>674</v>
      </c>
      <c r="B82" s="1" t="s">
        <v>656</v>
      </c>
      <c r="E82" s="1" t="s">
        <v>675</v>
      </c>
      <c r="F82" s="1" t="s">
        <v>676</v>
      </c>
      <c r="G82" s="3" t="s">
        <v>677</v>
      </c>
      <c r="H82" s="4" t="s">
        <v>678</v>
      </c>
      <c r="I82" s="1" t="s">
        <v>27</v>
      </c>
      <c r="J82" s="1" t="s">
        <v>28</v>
      </c>
      <c r="K82" s="1" t="s">
        <v>65</v>
      </c>
      <c r="L82" s="1" t="s">
        <v>475</v>
      </c>
      <c r="M82" s="5"/>
      <c r="N82" s="1" t="s">
        <v>380</v>
      </c>
      <c r="O82" s="5"/>
      <c r="T82" s="6" t="s">
        <v>679</v>
      </c>
      <c r="U82" s="14" t="s">
        <v>680</v>
      </c>
      <c r="V82" s="31" t="s">
        <v>681</v>
      </c>
      <c r="W82" s="5"/>
      <c r="X82" s="7" t="str">
        <f>", '"&amp;A82&amp;"': {megami: '"&amp;B82&amp;"'"&amp;IF(C82&lt;&gt;"",", anotherID: '"&amp;C82&amp;"', replace: '"&amp;D82&amp;"'","")&amp;", name: '"&amp;E82&amp;"', nameEn: '"&amp;SUBSTITUTE(H82,"'","\'")&amp;"', ruby: '"&amp;F82&amp;"', baseType: '"&amp;VLOOKUP(I82,Sheet2!$A$1:$B$99,2,FALSE)&amp;"', types: ['"&amp;VLOOKUP(J82,Sheet2!$D$1:$E$99,2,FALSE)&amp;"'"&amp;IF(K82&lt;&gt;"",", '"&amp;VLOOKUP(K82,Sheet2!$D$1:$E$99,2,FALSE)&amp;"'","")&amp;"]"&amp;IF(L82&lt;&gt;"",", range: '"&amp;L82&amp;"'","")&amp;IF(N82&lt;&gt;"",", damage: '"&amp;N82&amp;"'","")&amp;IF(P82&lt;&gt;"",", capacity: '"&amp;P82&amp;"'","")&amp;IF(Q82&lt;&gt;"",", cost: '"&amp;Q82&amp;"'","")&amp;", text: '"&amp;SUBSTITUTE(T82,CHAR(10),"\n")&amp;"', textEn: '"&amp;SUBSTITUTE(SUBSTITUTE(V82,CHAR(10),"\n"),"'","\'")&amp;"'"&amp;IF(R82="○",", sealable: true","")&amp;IF(S82="○",", removable: true","")&amp;"}"</f>
        <v>, '07-shinra-o-n-3': {megami: 'shinra', name: '詭弁', nameEn: 'Sophism',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 textEn: 'After Attack: Enact your current Plan, then prepare your next one.\n\nDivine - Put the top 3 cards of your opponent\'s deck into their discard pile.\n\nDevious - You may choose and play a card in your opponent\'s played pile.'}</v>
      </c>
    </row>
    <row r="83" ht="43.2" spans="1:24">
      <c r="A83" s="1" t="s">
        <v>682</v>
      </c>
      <c r="B83" s="1" t="s">
        <v>656</v>
      </c>
      <c r="E83" s="1" t="s">
        <v>683</v>
      </c>
      <c r="F83" s="1" t="s">
        <v>684</v>
      </c>
      <c r="G83" s="3" t="s">
        <v>683</v>
      </c>
      <c r="H83" s="4" t="s">
        <v>685</v>
      </c>
      <c r="I83" s="1" t="s">
        <v>27</v>
      </c>
      <c r="J83" s="1" t="s">
        <v>76</v>
      </c>
      <c r="M83" s="5"/>
      <c r="O83" s="5"/>
      <c r="T83" s="1" t="s">
        <v>686</v>
      </c>
      <c r="U83" s="14" t="s">
        <v>687</v>
      </c>
      <c r="V83" s="4" t="s">
        <v>688</v>
      </c>
      <c r="W83" s="5"/>
      <c r="X83" s="7" t="str">
        <f>", '"&amp;A83&amp;"': {megami: '"&amp;B83&amp;"'"&amp;IF(C83&lt;&gt;"",", anotherID: '"&amp;C83&amp;"', replace: '"&amp;D83&amp;"'","")&amp;", name: '"&amp;E83&amp;"', nameEn: '"&amp;SUBSTITUTE(H83,"'","\'")&amp;"', ruby: '"&amp;F83&amp;"', baseType: '"&amp;VLOOKUP(I83,Sheet2!$A$1:$B$99,2,FALSE)&amp;"', types: ['"&amp;VLOOKUP(J83,Sheet2!$D$1:$E$99,2,FALSE)&amp;"'"&amp;IF(K83&lt;&gt;"",", '"&amp;VLOOKUP(K83,Sheet2!$D$1:$E$99,2,FALSE)&amp;"'","")&amp;"]"&amp;IF(L83&lt;&gt;"",", range: '"&amp;L83&amp;"'","")&amp;IF(N83&lt;&gt;"",", damage: '"&amp;N83&amp;"'","")&amp;IF(P83&lt;&gt;"",", capacity: '"&amp;P83&amp;"'","")&amp;IF(Q83&lt;&gt;"",", cost: '"&amp;Q83&amp;"'","")&amp;", text: '"&amp;SUBSTITUTE(T83,CHAR(10),"\n")&amp;"', textEn: '"&amp;SUBSTITUTE(SUBSTITUTE(V83,CHAR(10),"\n"),"'","\'")&amp;"'"&amp;IF(R83="○",", sealable: true","")&amp;IF(S83="○",", removable: true","")&amp;"}"</f>
        <v>, '07-shinra-o-n-4': {megami: 'shinra', name: '引用', nameEn: 'Replicate', ruby: 'いんよう', baseType: 'normal', types: ['action'], text: '相手の手札を見て、《攻撃》カードを1枚選んでもよい。そうした場合、そのカードを使用するか伏せ札にする。その後、そのカードが《全力》を持つならば現在のフェイズを終了する。', textEn: 'Look at your opponent\'s hand. You may choose an Attack card from it and either play it or put it into their discard pile. If you chose a Throughout card this way, end the current phase.'}</v>
      </c>
    </row>
    <row r="84" ht="36" spans="1:24">
      <c r="A84" s="1" t="s">
        <v>689</v>
      </c>
      <c r="B84" s="1" t="s">
        <v>656</v>
      </c>
      <c r="E84" s="1" t="s">
        <v>690</v>
      </c>
      <c r="F84" s="1" t="s">
        <v>691</v>
      </c>
      <c r="G84" s="3" t="s">
        <v>692</v>
      </c>
      <c r="H84" s="4" t="s">
        <v>693</v>
      </c>
      <c r="I84" s="1" t="s">
        <v>27</v>
      </c>
      <c r="J84" s="1" t="s">
        <v>76</v>
      </c>
      <c r="K84" s="1" t="s">
        <v>94</v>
      </c>
      <c r="M84" s="5"/>
      <c r="O84" s="5"/>
      <c r="T84" s="6" t="s">
        <v>694</v>
      </c>
      <c r="U84" s="15" t="s">
        <v>695</v>
      </c>
      <c r="V84" s="8" t="s">
        <v>696</v>
      </c>
      <c r="W84" s="5"/>
      <c r="X84" s="7" t="str">
        <f>", '"&amp;A84&amp;"': {megami: '"&amp;B84&amp;"'"&amp;IF(C84&lt;&gt;"",", anotherID: '"&amp;C84&amp;"', replace: '"&amp;D84&amp;"'","")&amp;", name: '"&amp;E84&amp;"', nameEn: '"&amp;SUBSTITUTE(H84,"'","\'")&amp;"', ruby: '"&amp;F84&amp;"', baseType: '"&amp;VLOOKUP(I84,Sheet2!$A$1:$B$99,2,FALSE)&amp;"', types: ['"&amp;VLOOKUP(J84,Sheet2!$D$1:$E$99,2,FALSE)&amp;"'"&amp;IF(K84&lt;&gt;"",", '"&amp;VLOOKUP(K84,Sheet2!$D$1:$E$99,2,FALSE)&amp;"'","")&amp;"]"&amp;IF(L84&lt;&gt;"",", range: '"&amp;L84&amp;"'","")&amp;IF(N84&lt;&gt;"",", damage: '"&amp;N84&amp;"'","")&amp;IF(P84&lt;&gt;"",", capacity: '"&amp;P84&amp;"'","")&amp;IF(Q84&lt;&gt;"",", cost: '"&amp;Q84&amp;"'","")&amp;", text: '"&amp;SUBSTITUTE(T84,CHAR(10),"\n")&amp;"', textEn: '"&amp;SUBSTITUTE(SUBSTITUTE(V84,CHAR(10),"\n"),"'","\'")&amp;"'"&amp;IF(R84="○",", sealable: true","")&amp;IF(S84="○",", removable: true","")&amp;"}"</f>
        <v>, '07-shinra-o-n-5': {megami: 'shinra', name: '煽動', nameEn: 'Agitate', ruby: 'せんどう', baseType: 'normal', types: ['action', 'reaction'], text: '計略を実行し、次の計略を準備する。 \n[神算] ダスト→間合：1 \n[鬼謀] 間合→相オーラ：1', textEn: 'Enact your current Plan, then prepare your next one.\n\nDivine -\nShadow (1)→ Distance\n\nDevious -\nDistance (1)→ Opponent\'s Aura'}</v>
      </c>
    </row>
    <row r="85" ht="120" spans="1:24">
      <c r="A85" s="1" t="s">
        <v>697</v>
      </c>
      <c r="B85" s="1" t="s">
        <v>656</v>
      </c>
      <c r="E85" s="1" t="s">
        <v>698</v>
      </c>
      <c r="F85" s="1" t="s">
        <v>699</v>
      </c>
      <c r="G85" s="3" t="s">
        <v>700</v>
      </c>
      <c r="H85" s="4" t="s">
        <v>701</v>
      </c>
      <c r="I85" s="1" t="s">
        <v>27</v>
      </c>
      <c r="J85" s="1" t="s">
        <v>85</v>
      </c>
      <c r="M85" s="5"/>
      <c r="O85" s="5"/>
      <c r="P85" s="1" t="s">
        <v>36</v>
      </c>
      <c r="T85" s="6" t="s">
        <v>702</v>
      </c>
      <c r="U85" s="15" t="s">
        <v>703</v>
      </c>
      <c r="V85" s="10" t="s">
        <v>704</v>
      </c>
      <c r="W85" s="5"/>
      <c r="X85" s="7" t="str">
        <f>", '"&amp;A85&amp;"': {megami: '"&amp;B85&amp;"'"&amp;IF(C85&lt;&gt;"",", anotherID: '"&amp;C85&amp;"', replace: '"&amp;D85&amp;"'","")&amp;", name: '"&amp;E85&amp;"', nameEn: '"&amp;SUBSTITUTE(H85,"'","\'")&amp;"', ruby: '"&amp;F85&amp;"', baseType: '"&amp;VLOOKUP(I85,Sheet2!$A$1:$B$99,2,FALSE)&amp;"', types: ['"&amp;VLOOKUP(J85,Sheet2!$D$1:$E$99,2,FALSE)&amp;"'"&amp;IF(K85&lt;&gt;"",", '"&amp;VLOOKUP(K85,Sheet2!$D$1:$E$99,2,FALSE)&amp;"'","")&amp;"]"&amp;IF(L85&lt;&gt;"",", range: '"&amp;L85&amp;"'","")&amp;IF(N85&lt;&gt;"",", damage: '"&amp;N85&amp;"'","")&amp;IF(P85&lt;&gt;"",", capacity: '"&amp;P85&amp;"'","")&amp;IF(Q85&lt;&gt;"",", cost: '"&amp;Q85&amp;"'","")&amp;", text: '"&amp;SUBSTITUTE(T85,CHAR(10),"\n")&amp;"', textEn: '"&amp;SUBSTITUTE(SUBSTITUTE(V85,CHAR(10),"\n"),"'","\'")&amp;"'"&amp;IF(R85="○",", sealable: true","")&amp;IF(S85="○",", removable: true","")&amp;"}"</f>
        <v>, '07-shinra-o-n-6': {megami: 'shinra', name: '壮語', nameEn: 'Eloquence',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ht="28.8" spans="1:24">
      <c r="A86" s="1" t="s">
        <v>705</v>
      </c>
      <c r="B86" s="1" t="s">
        <v>656</v>
      </c>
      <c r="E86" s="1" t="s">
        <v>706</v>
      </c>
      <c r="F86" s="1" t="s">
        <v>707</v>
      </c>
      <c r="G86" s="3" t="s">
        <v>708</v>
      </c>
      <c r="H86" s="4" t="s">
        <v>709</v>
      </c>
      <c r="I86" s="1" t="s">
        <v>27</v>
      </c>
      <c r="J86" s="1" t="s">
        <v>85</v>
      </c>
      <c r="M86" s="5"/>
      <c r="O86" s="5"/>
      <c r="P86" s="1" t="s">
        <v>104</v>
      </c>
      <c r="R86" s="1" t="s">
        <v>710</v>
      </c>
      <c r="T86" s="6" t="s">
        <v>711</v>
      </c>
      <c r="U86" s="14" t="s">
        <v>712</v>
      </c>
      <c r="V86" s="4" t="s">
        <v>713</v>
      </c>
      <c r="W86" s="5"/>
      <c r="X86" s="7" t="str">
        <f>", '"&amp;A86&amp;"': {megami: '"&amp;B86&amp;"'"&amp;IF(C86&lt;&gt;"",", anotherID: '"&amp;C86&amp;"', replace: '"&amp;D86&amp;"'","")&amp;", name: '"&amp;E86&amp;"', nameEn: '"&amp;SUBSTITUTE(H86,"'","\'")&amp;"', ruby: '"&amp;F86&amp;"', baseType: '"&amp;VLOOKUP(I86,Sheet2!$A$1:$B$99,2,FALSE)&amp;"', types: ['"&amp;VLOOKUP(J86,Sheet2!$D$1:$E$99,2,FALSE)&amp;"'"&amp;IF(K86&lt;&gt;"",", '"&amp;VLOOKUP(K86,Sheet2!$D$1:$E$99,2,FALSE)&amp;"'","")&amp;"]"&amp;IF(L86&lt;&gt;"",", range: '"&amp;L86&amp;"'","")&amp;IF(N86&lt;&gt;"",", damage: '"&amp;N86&amp;"'","")&amp;IF(P86&lt;&gt;"",", capacity: '"&amp;P86&amp;"'","")&amp;IF(Q86&lt;&gt;"",", cost: '"&amp;Q86&amp;"'","")&amp;", text: '"&amp;SUBSTITUTE(T86,CHAR(10),"\n")&amp;"', textEn: '"&amp;SUBSTITUTE(SUBSTITUTE(V86,CHAR(10),"\n"),"'","\'")&amp;"'"&amp;IF(R86="○",", sealable: true","")&amp;IF(S86="○",", removable: true","")&amp;"}"</f>
        <v>, '07-shinra-o-n-7': {megami: 'shinra', name: '論破', nameEn: 'Confuse', ruby: 'ろんぱ', baseType: 'normal', types: ['enhance'], capacity: '4', text: '【展開時】相手の捨て札にあるカード1枚を選び、このカードの下に封印する。 \n【破棄時】このカードに封印されたカードを相手の捨て札に戻す。', textEn: 'Initialize: Choose a card in your opponent\'s played pile. Seal it.\n\nDisenchant: Put the sealed card in your opponent\'s played pile.', sealable: true}</v>
      </c>
    </row>
    <row r="87" ht="24" spans="1:24">
      <c r="A87" s="1" t="s">
        <v>714</v>
      </c>
      <c r="B87" s="1" t="s">
        <v>656</v>
      </c>
      <c r="E87" s="1" t="s">
        <v>715</v>
      </c>
      <c r="F87" s="1" t="s">
        <v>716</v>
      </c>
      <c r="G87" s="3" t="s">
        <v>717</v>
      </c>
      <c r="H87" s="4" t="s">
        <v>718</v>
      </c>
      <c r="I87" s="1" t="s">
        <v>112</v>
      </c>
      <c r="J87" s="1" t="s">
        <v>76</v>
      </c>
      <c r="M87" s="5"/>
      <c r="O87" s="5"/>
      <c r="Q87" s="1" t="s">
        <v>104</v>
      </c>
      <c r="R87" s="1" t="s">
        <v>710</v>
      </c>
      <c r="T87" s="6" t="s">
        <v>719</v>
      </c>
      <c r="U87" s="3" t="s">
        <v>720</v>
      </c>
      <c r="V87" s="4" t="s">
        <v>721</v>
      </c>
      <c r="W87" s="5"/>
      <c r="X87" s="7" t="str">
        <f>", '"&amp;A87&amp;"': {megami: '"&amp;B87&amp;"'"&amp;IF(C87&lt;&gt;"",", anotherID: '"&amp;C87&amp;"', replace: '"&amp;D87&amp;"'","")&amp;", name: '"&amp;E87&amp;"', nameEn: '"&amp;SUBSTITUTE(H87,"'","\'")&amp;"', ruby: '"&amp;F87&amp;"', baseType: '"&amp;VLOOKUP(I87,Sheet2!$A$1:$B$99,2,FALSE)&amp;"', types: ['"&amp;VLOOKUP(J87,Sheet2!$D$1:$E$99,2,FALSE)&amp;"'"&amp;IF(K87&lt;&gt;"",", '"&amp;VLOOKUP(K87,Sheet2!$D$1:$E$99,2,FALSE)&amp;"'","")&amp;"]"&amp;IF(L87&lt;&gt;"",", range: '"&amp;L87&amp;"'","")&amp;IF(N87&lt;&gt;"",", damage: '"&amp;N87&amp;"'","")&amp;IF(P87&lt;&gt;"",", capacity: '"&amp;P87&amp;"'","")&amp;IF(Q87&lt;&gt;"",", cost: '"&amp;Q87&amp;"'","")&amp;", text: '"&amp;SUBSTITUTE(T87,CHAR(10),"\n")&amp;"', textEn: '"&amp;SUBSTITUTE(SUBSTITUTE(V87,CHAR(10),"\n"),"'","\'")&amp;"'"&amp;IF(R87="○",", sealable: true","")&amp;IF(S87="○",", removable: true","")&amp;"}"</f>
        <v>, '07-shinra-o-s-1': {megami: 'shinra', name: '完全論破', nameEn: 'Shake the Mind', ruby: 'かんぜんろんぱ', baseType: 'special', types: ['action'], cost: '4', text: '相手の捨て札にあるカード1枚を選び、このカードの下に封印する。 \n(ゲーム中に戻ることはない)', textEn: 'Choose a card in your opponent\'s played pile. Seal it.', sealable: true}</v>
      </c>
    </row>
    <row r="88" ht="109.2" spans="1:24">
      <c r="A88" s="1" t="s">
        <v>722</v>
      </c>
      <c r="B88" s="1" t="s">
        <v>656</v>
      </c>
      <c r="E88" s="1" t="s">
        <v>723</v>
      </c>
      <c r="F88" s="1" t="s">
        <v>724</v>
      </c>
      <c r="G88" s="3" t="s">
        <v>725</v>
      </c>
      <c r="H88" s="4" t="s">
        <v>726</v>
      </c>
      <c r="I88" s="1" t="s">
        <v>112</v>
      </c>
      <c r="J88" s="1" t="s">
        <v>76</v>
      </c>
      <c r="M88" s="5"/>
      <c r="O88" s="5"/>
      <c r="Q88" s="1" t="s">
        <v>36</v>
      </c>
      <c r="T88" s="6" t="s">
        <v>727</v>
      </c>
      <c r="U88" s="14" t="s">
        <v>728</v>
      </c>
      <c r="V88" s="35" t="s">
        <v>729</v>
      </c>
      <c r="W88" s="5"/>
      <c r="X88" s="7" t="str">
        <f>", '"&amp;A88&amp;"': {megami: '"&amp;B88&amp;"'"&amp;IF(C88&lt;&gt;"",", anotherID: '"&amp;C88&amp;"', replace: '"&amp;D88&amp;"'","")&amp;", name: '"&amp;E88&amp;"', nameEn: '"&amp;SUBSTITUTE(H88,"'","\'")&amp;"', ruby: '"&amp;F88&amp;"', baseType: '"&amp;VLOOKUP(I88,Sheet2!$A$1:$B$99,2,FALSE)&amp;"', types: ['"&amp;VLOOKUP(J88,Sheet2!$D$1:$E$99,2,FALSE)&amp;"'"&amp;IF(K88&lt;&gt;"",", '"&amp;VLOOKUP(K88,Sheet2!$D$1:$E$99,2,FALSE)&amp;"'","")&amp;"]"&amp;IF(L88&lt;&gt;"",", range: '"&amp;L88&amp;"'","")&amp;IF(N88&lt;&gt;"",", damage: '"&amp;N88&amp;"'","")&amp;IF(P88&lt;&gt;"",", capacity: '"&amp;P88&amp;"'","")&amp;IF(Q88&lt;&gt;"",", cost: '"&amp;Q88&amp;"'","")&amp;", text: '"&amp;SUBSTITUTE(T88,CHAR(10),"\n")&amp;"', textEn: '"&amp;SUBSTITUTE(SUBSTITUTE(V88,CHAR(10),"\n"),"'","\'")&amp;"'"&amp;IF(R88="○",", sealable: true","")&amp;IF(S88="○",", removable: true","")&amp;"}"</f>
        <v>, '07-shinra-o-s-2': {megami: 'shinra', name: '皆式理解', nameEn: 'Infer the Totality',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ht="36" spans="1:24">
      <c r="A89" s="1" t="s">
        <v>730</v>
      </c>
      <c r="B89" s="1" t="s">
        <v>656</v>
      </c>
      <c r="E89" s="1" t="s">
        <v>731</v>
      </c>
      <c r="F89" s="1" t="s">
        <v>732</v>
      </c>
      <c r="G89" s="3" t="s">
        <v>733</v>
      </c>
      <c r="H89" s="4" t="s">
        <v>734</v>
      </c>
      <c r="I89" s="1" t="s">
        <v>112</v>
      </c>
      <c r="J89" s="1" t="s">
        <v>85</v>
      </c>
      <c r="K89" s="1" t="s">
        <v>65</v>
      </c>
      <c r="M89" s="5"/>
      <c r="O89" s="5"/>
      <c r="P89" s="1" t="s">
        <v>131</v>
      </c>
      <c r="Q89" s="1" t="s">
        <v>36</v>
      </c>
      <c r="T89" s="6" t="s">
        <v>735</v>
      </c>
      <c r="U89" s="3" t="s">
        <v>736</v>
      </c>
      <c r="V89" s="4" t="s">
        <v>737</v>
      </c>
      <c r="W89" s="5"/>
      <c r="X89" s="7" t="str">
        <f>", '"&amp;A89&amp;"': {megami: '"&amp;B89&amp;"'"&amp;IF(C89&lt;&gt;"",", anotherID: '"&amp;C89&amp;"', replace: '"&amp;D89&amp;"'","")&amp;", name: '"&amp;E89&amp;"', nameEn: '"&amp;SUBSTITUTE(H89,"'","\'")&amp;"', ruby: '"&amp;F89&amp;"', baseType: '"&amp;VLOOKUP(I89,Sheet2!$A$1:$B$99,2,FALSE)&amp;"', types: ['"&amp;VLOOKUP(J89,Sheet2!$D$1:$E$99,2,FALSE)&amp;"'"&amp;IF(K89&lt;&gt;"",", '"&amp;VLOOKUP(K89,Sheet2!$D$1:$E$99,2,FALSE)&amp;"'","")&amp;"]"&amp;IF(L89&lt;&gt;"",", range: '"&amp;L89&amp;"'","")&amp;IF(N89&lt;&gt;"",", damage: '"&amp;N89&amp;"'","")&amp;IF(P89&lt;&gt;"",", capacity: '"&amp;P89&amp;"'","")&amp;IF(Q89&lt;&gt;"",", cost: '"&amp;Q89&amp;"'","")&amp;", text: '"&amp;SUBSTITUTE(T89,CHAR(10),"\n")&amp;"', textEn: '"&amp;SUBSTITUTE(SUBSTITUTE(V89,CHAR(10),"\n"),"'","\'")&amp;"'"&amp;IF(R89="○",", sealable: true","")&amp;IF(S89="○",", removable: true","")&amp;"}"</f>
        <v>, '07-shinra-o-s-3': {megami: 'shinra', name: '天地反駁', nameEn: 'Refute the World', ruby: 'てんちはんぱく', baseType: 'special', types: ['enhance', 'fullpower'], capacity: '5', cost: '2', text: '【展開中】あなたの《攻撃》のオーラへのダメージとライフへのダメージを入れ替える。 \n（ダメージの入れ替えは、ダメージの増減より先に適用される）', textEn: 'Ongoing: Your attacks that deal damage to Aura(Life) deal damage to Life(Aura) instead.\n(This takes effect before any modifier to Damage is applied.)'}</v>
      </c>
    </row>
    <row r="90" ht="88.8" spans="1:24">
      <c r="A90" s="1" t="s">
        <v>738</v>
      </c>
      <c r="B90" s="1" t="s">
        <v>656</v>
      </c>
      <c r="E90" s="1" t="s">
        <v>739</v>
      </c>
      <c r="F90" s="1" t="s">
        <v>740</v>
      </c>
      <c r="G90" s="3" t="s">
        <v>741</v>
      </c>
      <c r="H90" s="4" t="s">
        <v>742</v>
      </c>
      <c r="I90" s="1" t="s">
        <v>112</v>
      </c>
      <c r="J90" s="1" t="s">
        <v>85</v>
      </c>
      <c r="M90" s="5"/>
      <c r="O90" s="5"/>
      <c r="P90" s="1" t="s">
        <v>230</v>
      </c>
      <c r="Q90" s="1" t="s">
        <v>230</v>
      </c>
      <c r="T90" s="6" t="s">
        <v>743</v>
      </c>
      <c r="U90" s="14" t="s">
        <v>744</v>
      </c>
      <c r="V90" s="31" t="s">
        <v>745</v>
      </c>
      <c r="W90" s="5"/>
      <c r="X90" s="7" t="str">
        <f>", '"&amp;A90&amp;"': {megami: '"&amp;B90&amp;"'"&amp;IF(C90&lt;&gt;"",", anotherID: '"&amp;C90&amp;"', replace: '"&amp;D90&amp;"'","")&amp;", name: '"&amp;E90&amp;"', nameEn: '"&amp;SUBSTITUTE(H90,"'","\'")&amp;"', ruby: '"&amp;F90&amp;"', baseType: '"&amp;VLOOKUP(I90,Sheet2!$A$1:$B$99,2,FALSE)&amp;"', types: ['"&amp;VLOOKUP(J90,Sheet2!$D$1:$E$99,2,FALSE)&amp;"'"&amp;IF(K90&lt;&gt;"",", '"&amp;VLOOKUP(K90,Sheet2!$D$1:$E$99,2,FALSE)&amp;"'","")&amp;"]"&amp;IF(L90&lt;&gt;"",", range: '"&amp;L90&amp;"'","")&amp;IF(N90&lt;&gt;"",", damage: '"&amp;N90&amp;"'","")&amp;IF(P90&lt;&gt;"",", capacity: '"&amp;P90&amp;"'","")&amp;IF(Q90&lt;&gt;"",", cost: '"&amp;Q90&amp;"'","")&amp;", text: '"&amp;SUBSTITUTE(T90,CHAR(10),"\n")&amp;"', textEn: '"&amp;SUBSTITUTE(SUBSTITUTE(V90,CHAR(10),"\n"),"'","\'")&amp;"'"&amp;IF(R90="○",", sealable: true","")&amp;IF(S90="○",", removable: true","")&amp;"}"</f>
        <v>, '07-shinra-o-s-4': {megami: 'shinra', name: '森羅判証', nameEn: 'Prove the Nature', ruby: 'しんらばんしょう', baseType: 'special', types: ['enhance'], capacity: '6', cost: '6', text: '【展開時】ダスト→自ライフ：2 \n【展開中】あなたの他の付与札が破棄された時、相手のライフに1ダメージを与える。 \n【破棄時】あなたは敗北する。', textEn: 'Initialize:\nShadow (2)→ Your Life\n\nOngoing: Your other Enhancements gain "Disenchant: Deal 1 damage to your opponent\'s Life".\n\nDisenchant: You lose the game.'}</v>
      </c>
    </row>
    <row r="91" ht="60" spans="1:24">
      <c r="A91" s="1" t="s">
        <v>746</v>
      </c>
      <c r="B91" s="1" t="s">
        <v>747</v>
      </c>
      <c r="E91" s="1" t="s">
        <v>748</v>
      </c>
      <c r="F91" s="1" t="s">
        <v>749</v>
      </c>
      <c r="G91" s="3" t="s">
        <v>750</v>
      </c>
      <c r="H91" s="4" t="s">
        <v>751</v>
      </c>
      <c r="I91" s="1" t="s">
        <v>27</v>
      </c>
      <c r="J91" s="1" t="s">
        <v>28</v>
      </c>
      <c r="L91" s="1" t="s">
        <v>752</v>
      </c>
      <c r="M91" s="5"/>
      <c r="N91" s="1" t="s">
        <v>753</v>
      </c>
      <c r="O91" s="5"/>
      <c r="T91" s="6" t="s">
        <v>754</v>
      </c>
      <c r="U91" s="36" t="s">
        <v>755</v>
      </c>
      <c r="V91" s="37" t="s">
        <v>756</v>
      </c>
      <c r="W91" s="5"/>
      <c r="X91" s="7" t="str">
        <f>", '"&amp;A91&amp;"': {megami: '"&amp;B91&amp;"'"&amp;IF(C91&lt;&gt;"",", anotherID: '"&amp;C91&amp;"', replace: '"&amp;D91&amp;"'","")&amp;", name: '"&amp;E91&amp;"', nameEn: '"&amp;SUBSTITUTE(H91,"'","\'")&amp;"', ruby: '"&amp;F91&amp;"', baseType: '"&amp;VLOOKUP(I91,Sheet2!$A$1:$B$99,2,FALSE)&amp;"', types: ['"&amp;VLOOKUP(J91,Sheet2!$D$1:$E$99,2,FALSE)&amp;"'"&amp;IF(K91&lt;&gt;"",", '"&amp;VLOOKUP(K91,Sheet2!$D$1:$E$99,2,FALSE)&amp;"'","")&amp;"]"&amp;IF(L91&lt;&gt;"",", range: '"&amp;L91&amp;"'","")&amp;IF(N91&lt;&gt;"",", damage: '"&amp;N91&amp;"'","")&amp;IF(P91&lt;&gt;"",", capacity: '"&amp;P91&amp;"'","")&amp;IF(Q91&lt;&gt;"",", cost: '"&amp;Q91&amp;"'","")&amp;", text: '"&amp;SUBSTITUTE(T91,CHAR(10),"\n")&amp;"', textEn: '"&amp;SUBSTITUTE(SUBSTITUTE(V91,CHAR(10),"\n"),"'","\'")&amp;"'"&amp;IF(R91="○",", sealable: true","")&amp;IF(S91="○",", removable: true","")&amp;"}"</f>
        <v>, '08-hagane-o-n-1': {megami: 'hagane', name: '遠心撃', nameEn: 'Centrifugal Swing', ruby: 'えんしんげき', baseType: 'normal', types: ['attack'], range: '2-6', damage: '5/3', text: '遠心 \n【攻撃後】現在のターンがあなたのターンならば、あなたと相手の手札を全て伏せ札にし、あなたの集中力は0になり、現在のフェイズを終了する。', textEn: 'Centrifuge\n\nAfter Attack: If it is currently your turn, discard both players\' hands, your Vigor becomes 0, and end the current phase.'}</v>
      </c>
    </row>
    <row r="92" ht="24" spans="1:24">
      <c r="A92" s="1" t="s">
        <v>757</v>
      </c>
      <c r="B92" s="1" t="s">
        <v>747</v>
      </c>
      <c r="E92" s="1" t="s">
        <v>758</v>
      </c>
      <c r="F92" s="1" t="s">
        <v>759</v>
      </c>
      <c r="G92" s="3" t="s">
        <v>760</v>
      </c>
      <c r="H92" s="4" t="s">
        <v>761</v>
      </c>
      <c r="I92" s="1" t="s">
        <v>27</v>
      </c>
      <c r="J92" s="1" t="s">
        <v>28</v>
      </c>
      <c r="L92" s="1" t="s">
        <v>355</v>
      </c>
      <c r="M92" s="5"/>
      <c r="N92" s="1" t="s">
        <v>670</v>
      </c>
      <c r="O92" s="5"/>
      <c r="T92" s="6" t="s">
        <v>762</v>
      </c>
      <c r="U92" s="3" t="s">
        <v>763</v>
      </c>
      <c r="V92" s="4" t="s">
        <v>764</v>
      </c>
      <c r="W92" s="5"/>
      <c r="X92" s="7" t="str">
        <f>", '"&amp;A92&amp;"': {megami: '"&amp;B92&amp;"'"&amp;IF(C92&lt;&gt;"",", anotherID: '"&amp;C92&amp;"', replace: '"&amp;D92&amp;"'","")&amp;", name: '"&amp;E92&amp;"', nameEn: '"&amp;SUBSTITUTE(H92,"'","\'")&amp;"', ruby: '"&amp;F92&amp;"', baseType: '"&amp;VLOOKUP(I92,Sheet2!$A$1:$B$99,2,FALSE)&amp;"', types: ['"&amp;VLOOKUP(J92,Sheet2!$D$1:$E$99,2,FALSE)&amp;"'"&amp;IF(K92&lt;&gt;"",", '"&amp;VLOOKUP(K92,Sheet2!$D$1:$E$99,2,FALSE)&amp;"'","")&amp;"]"&amp;IF(L92&lt;&gt;"",", range: '"&amp;L92&amp;"'","")&amp;IF(N92&lt;&gt;"",", damage: '"&amp;N92&amp;"'","")&amp;IF(P92&lt;&gt;"",", capacity: '"&amp;P92&amp;"'","")&amp;IF(Q92&lt;&gt;"",", cost: '"&amp;Q92&amp;"'","")&amp;", text: '"&amp;SUBSTITUTE(T92,CHAR(10),"\n")&amp;"', textEn: '"&amp;SUBSTITUTE(SUBSTITUTE(V92,CHAR(10),"\n"),"'","\'")&amp;"'"&amp;IF(R92="○",", sealable: true","")&amp;IF(S92="○",", removable: true","")&amp;"}"</f>
        <v>, '08-hagane-o-n-2': {megami: 'hagane', name: '砂風塵', nameEn: 'Scatter to the Winds', ruby: 'さふうじん', baseType: 'normal', types: ['attack'], range: '0-6', damage: '1/-', text: '【攻撃後】現在の間合がターン開始時の間合から2以上変化しているならば、相手の手札を1枚無作為に選び、それを捨て札にする。', textEn: 'After Attack: If the difference between the current Distance and the Distance at the beginning of this turn is 2 or more, your opponent puts a random card from their hand into their played pile.'}</v>
      </c>
    </row>
    <row r="93" ht="51.6" spans="1:24">
      <c r="A93" s="1" t="s">
        <v>765</v>
      </c>
      <c r="B93" s="1" t="s">
        <v>747</v>
      </c>
      <c r="E93" s="1" t="s">
        <v>766</v>
      </c>
      <c r="F93" s="1" t="s">
        <v>767</v>
      </c>
      <c r="G93" s="3" t="s">
        <v>768</v>
      </c>
      <c r="H93" s="4" t="s">
        <v>769</v>
      </c>
      <c r="I93" s="1" t="s">
        <v>27</v>
      </c>
      <c r="J93" s="1" t="s">
        <v>28</v>
      </c>
      <c r="K93" s="1" t="s">
        <v>65</v>
      </c>
      <c r="L93" s="1" t="s">
        <v>770</v>
      </c>
      <c r="M93" s="5"/>
      <c r="N93" s="1" t="s">
        <v>121</v>
      </c>
      <c r="O93" s="5"/>
      <c r="T93" s="6" t="s">
        <v>771</v>
      </c>
      <c r="U93" s="14" t="s">
        <v>772</v>
      </c>
      <c r="V93" s="31" t="s">
        <v>773</v>
      </c>
      <c r="W93" s="5"/>
      <c r="X93" s="7" t="str">
        <f>", '"&amp;A93&amp;"': {megami: '"&amp;B93&amp;"'"&amp;IF(C93&lt;&gt;"",", anotherID: '"&amp;C93&amp;"', replace: '"&amp;D93&amp;"'","")&amp;", name: '"&amp;E93&amp;"', nameEn: '"&amp;SUBSTITUTE(H93,"'","\'")&amp;"', ruby: '"&amp;F93&amp;"', baseType: '"&amp;VLOOKUP(I93,Sheet2!$A$1:$B$99,2,FALSE)&amp;"', types: ['"&amp;VLOOKUP(J93,Sheet2!$D$1:$E$99,2,FALSE)&amp;"'"&amp;IF(K93&lt;&gt;"",", '"&amp;VLOOKUP(K93,Sheet2!$D$1:$E$99,2,FALSE)&amp;"'","")&amp;"]"&amp;IF(L93&lt;&gt;"",", range: '"&amp;L93&amp;"'","")&amp;IF(N93&lt;&gt;"",", damage: '"&amp;N93&amp;"'","")&amp;IF(P93&lt;&gt;"",", capacity: '"&amp;P93&amp;"'","")&amp;IF(Q93&lt;&gt;"",", cost: '"&amp;Q93&amp;"'","")&amp;", text: '"&amp;SUBSTITUTE(T93,CHAR(10),"\n")&amp;"', textEn: '"&amp;SUBSTITUTE(SUBSTITUTE(V93,CHAR(10),"\n"),"'","\'")&amp;"'"&amp;IF(R93="○",", sealable: true","")&amp;IF(S93="○",", removable: true","")&amp;"}"</f>
        <v>, '08-hagane-o-n-3': {megami: 'hagane', name: '大地砕き', nameEn: 'Earthshatter', ruby: 'だいちくだき', baseType: 'normal', types: ['attack', 'fullpower'], range: '0-3', damage: '2/-', text: '対応不可 \n【攻撃後】相手の集中力は0になり、相手を畏縮させる。', textEn: 'No Reactions\n\nAfter Attack: Your opponent\'s Vigor becomes 0. Flinch your opponent.'}</v>
      </c>
    </row>
    <row r="94" ht="25.2" spans="1:24">
      <c r="A94" s="1" t="s">
        <v>774</v>
      </c>
      <c r="B94" s="1" t="s">
        <v>747</v>
      </c>
      <c r="E94" s="1" t="s">
        <v>775</v>
      </c>
      <c r="F94" s="1" t="s">
        <v>776</v>
      </c>
      <c r="G94" s="3" t="s">
        <v>777</v>
      </c>
      <c r="H94" s="4" t="s">
        <v>778</v>
      </c>
      <c r="I94" s="1" t="s">
        <v>27</v>
      </c>
      <c r="J94" s="1" t="s">
        <v>76</v>
      </c>
      <c r="M94" s="5"/>
      <c r="O94" s="5"/>
      <c r="T94" s="6" t="s">
        <v>779</v>
      </c>
      <c r="U94" s="3" t="s">
        <v>780</v>
      </c>
      <c r="V94" s="13" t="s">
        <v>781</v>
      </c>
      <c r="W94" s="5"/>
      <c r="X94" s="7" t="str">
        <f>", '"&amp;A94&amp;"': {megami: '"&amp;B94&amp;"'"&amp;IF(C94&lt;&gt;"",", anotherID: '"&amp;C94&amp;"', replace: '"&amp;D94&amp;"'","")&amp;", name: '"&amp;E94&amp;"', nameEn: '"&amp;SUBSTITUTE(H94,"'","\'")&amp;"', ruby: '"&amp;F94&amp;"', baseType: '"&amp;VLOOKUP(I94,Sheet2!$A$1:$B$99,2,FALSE)&amp;"', types: ['"&amp;VLOOKUP(J94,Sheet2!$D$1:$E$99,2,FALSE)&amp;"'"&amp;IF(K94&lt;&gt;"",", '"&amp;VLOOKUP(K94,Sheet2!$D$1:$E$99,2,FALSE)&amp;"'","")&amp;"]"&amp;IF(L94&lt;&gt;"",", range: '"&amp;L94&amp;"'","")&amp;IF(N94&lt;&gt;"",", damage: '"&amp;N94&amp;"'","")&amp;IF(P94&lt;&gt;"",", capacity: '"&amp;P94&amp;"'","")&amp;IF(Q94&lt;&gt;"",", cost: '"&amp;Q94&amp;"'","")&amp;", text: '"&amp;SUBSTITUTE(T94,CHAR(10),"\n")&amp;"', textEn: '"&amp;SUBSTITUTE(SUBSTITUTE(V94,CHAR(10),"\n"),"'","\'")&amp;"'"&amp;IF(R94="○",", sealable: true","")&amp;IF(S94="○",", removable: true","")&amp;"}"</f>
        <v>, '08-hagane-o-n-4': {megami: 'hagane', name: '超反発', nameEn: 'Repulsion', ruby: 'ちょうはんぱつ', baseType: 'normal', types: ['action'], text: '現在の間合が4以下ならば、相フレア→間合：1', textEn: 'If the current Distance is 4 or less:\nOpponent\'s Flare (1)→ Distance'}</v>
      </c>
    </row>
    <row r="95" ht="60" spans="1:24">
      <c r="A95" s="1" t="s">
        <v>782</v>
      </c>
      <c r="B95" s="1" t="s">
        <v>747</v>
      </c>
      <c r="E95" s="1" t="s">
        <v>783</v>
      </c>
      <c r="F95" s="1" t="s">
        <v>784</v>
      </c>
      <c r="G95" s="3" t="s">
        <v>785</v>
      </c>
      <c r="H95" s="4" t="s">
        <v>786</v>
      </c>
      <c r="I95" s="1" t="s">
        <v>27</v>
      </c>
      <c r="J95" s="1" t="s">
        <v>76</v>
      </c>
      <c r="M95" s="5"/>
      <c r="O95" s="5"/>
      <c r="T95" s="6" t="s">
        <v>787</v>
      </c>
      <c r="U95" s="38" t="s">
        <v>788</v>
      </c>
      <c r="V95" s="11" t="s">
        <v>789</v>
      </c>
      <c r="W95" s="5"/>
      <c r="X95" s="7" t="str">
        <f>", '"&amp;A95&amp;"': {megami: '"&amp;B95&amp;"'"&amp;IF(C95&lt;&gt;"",", anotherID: '"&amp;C95&amp;"', replace: '"&amp;D95&amp;"'","")&amp;", name: '"&amp;E95&amp;"', nameEn: '"&amp;SUBSTITUTE(H95,"'","\'")&amp;"', ruby: '"&amp;F95&amp;"', baseType: '"&amp;VLOOKUP(I95,Sheet2!$A$1:$B$99,2,FALSE)&amp;"', types: ['"&amp;VLOOKUP(J95,Sheet2!$D$1:$E$99,2,FALSE)&amp;"'"&amp;IF(K95&lt;&gt;"",", '"&amp;VLOOKUP(K95,Sheet2!$D$1:$E$99,2,FALSE)&amp;"'","")&amp;"]"&amp;IF(L95&lt;&gt;"",", range: '"&amp;L95&amp;"'","")&amp;IF(N95&lt;&gt;"",", damage: '"&amp;N95&amp;"'","")&amp;IF(P95&lt;&gt;"",", capacity: '"&amp;P95&amp;"'","")&amp;IF(Q95&lt;&gt;"",", cost: '"&amp;Q95&amp;"'","")&amp;", text: '"&amp;SUBSTITUTE(T95,CHAR(10),"\n")&amp;"', textEn: '"&amp;SUBSTITUTE(SUBSTITUTE(V95,CHAR(10),"\n"),"'","\'")&amp;"'"&amp;IF(R95="○",", sealable: true","")&amp;IF(S95="○",", removable: true","")&amp;"}"</f>
        <v>, '08-hagane-o-n-5': {megami: 'hagane', name: '円舞錬', nameEn: 'Waltz of Steel', ruby: 'えんぶれん', baseType: 'normal', types: ['action'], text: '遠心 \n相手のフレアが3以上ならば、相フレア→自オーラ：2', textEn: 'Centrifuge\n\nIf your opponent has 3 or more Sakura tokens on their Flare:\nOpponent\'s Flare (2)→ Your Aura'}</v>
      </c>
    </row>
    <row r="96" ht="72" spans="1:24">
      <c r="A96" s="1" t="s">
        <v>790</v>
      </c>
      <c r="B96" s="1" t="s">
        <v>747</v>
      </c>
      <c r="E96" s="1" t="s">
        <v>791</v>
      </c>
      <c r="F96" s="1" t="s">
        <v>792</v>
      </c>
      <c r="G96" s="3" t="s">
        <v>793</v>
      </c>
      <c r="H96" s="4" t="s">
        <v>794</v>
      </c>
      <c r="I96" s="1" t="s">
        <v>27</v>
      </c>
      <c r="J96" s="1" t="s">
        <v>76</v>
      </c>
      <c r="M96" s="5"/>
      <c r="O96" s="5"/>
      <c r="T96" s="6" t="s">
        <v>795</v>
      </c>
      <c r="U96" s="39" t="s">
        <v>796</v>
      </c>
      <c r="V96" s="11" t="s">
        <v>797</v>
      </c>
      <c r="W96" s="5"/>
      <c r="X96" s="7" t="str">
        <f>", '"&amp;A96&amp;"': {megami: '"&amp;B96&amp;"'"&amp;IF(C96&lt;&gt;"",", anotherID: '"&amp;C96&amp;"', replace: '"&amp;D96&amp;"'","")&amp;", name: '"&amp;E96&amp;"', nameEn: '"&amp;SUBSTITUTE(H96,"'","\'")&amp;"', ruby: '"&amp;F96&amp;"', baseType: '"&amp;VLOOKUP(I96,Sheet2!$A$1:$B$99,2,FALSE)&amp;"', types: ['"&amp;VLOOKUP(J96,Sheet2!$D$1:$E$99,2,FALSE)&amp;"'"&amp;IF(K96&lt;&gt;"",", '"&amp;VLOOKUP(K96,Sheet2!$D$1:$E$99,2,FALSE)&amp;"'","")&amp;"]"&amp;IF(L96&lt;&gt;"",", range: '"&amp;L96&amp;"'","")&amp;IF(N96&lt;&gt;"",", damage: '"&amp;N96&amp;"'","")&amp;IF(P96&lt;&gt;"",", capacity: '"&amp;P96&amp;"'","")&amp;IF(Q96&lt;&gt;"",", cost: '"&amp;Q96&amp;"'","")&amp;", text: '"&amp;SUBSTITUTE(T96,CHAR(10),"\n")&amp;"', textEn: '"&amp;SUBSTITUTE(SUBSTITUTE(V96,CHAR(10),"\n"),"'","\'")&amp;"'"&amp;IF(R96="○",", sealable: true","")&amp;IF(S96="○",", removable: true","")&amp;"}"</f>
        <v>, '08-hagane-o-n-6': {megami: 'hagane', name: '鐘鳴らし', nameEn: 'Sound the Bell',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textEn: 'Centrifuge\n\nChoose one:\n・Your next attack this turn gains No Reactions.\n・Your next attack this turn gains +0/+1 if it has 3 or more Damage to Aura. Otherwise, it gains +2/+0.'}</v>
      </c>
    </row>
    <row r="97" ht="52.8" spans="1:24">
      <c r="A97" s="1" t="s">
        <v>798</v>
      </c>
      <c r="B97" s="1" t="s">
        <v>747</v>
      </c>
      <c r="E97" s="1" t="s">
        <v>799</v>
      </c>
      <c r="F97" s="1" t="s">
        <v>800</v>
      </c>
      <c r="G97" s="3" t="s">
        <v>801</v>
      </c>
      <c r="H97" s="4" t="s">
        <v>802</v>
      </c>
      <c r="I97" s="1" t="s">
        <v>27</v>
      </c>
      <c r="J97" s="1" t="s">
        <v>85</v>
      </c>
      <c r="M97" s="5"/>
      <c r="O97" s="5"/>
      <c r="P97" s="1" t="s">
        <v>104</v>
      </c>
      <c r="T97" s="6" t="s">
        <v>803</v>
      </c>
      <c r="U97" s="14" t="s">
        <v>804</v>
      </c>
      <c r="V97" s="31" t="s">
        <v>805</v>
      </c>
      <c r="W97" s="5"/>
      <c r="X97" s="7" t="str">
        <f>", '"&amp;A97&amp;"': {megami: '"&amp;B97&amp;"'"&amp;IF(C97&lt;&gt;"",", anotherID: '"&amp;C97&amp;"', replace: '"&amp;D97&amp;"'","")&amp;", name: '"&amp;E97&amp;"', nameEn: '"&amp;SUBSTITUTE(H97,"'","\'")&amp;"', ruby: '"&amp;F97&amp;"', baseType: '"&amp;VLOOKUP(I97,Sheet2!$A$1:$B$99,2,FALSE)&amp;"', types: ['"&amp;VLOOKUP(J97,Sheet2!$D$1:$E$99,2,FALSE)&amp;"'"&amp;IF(K97&lt;&gt;"",", '"&amp;VLOOKUP(K97,Sheet2!$D$1:$E$99,2,FALSE)&amp;"'","")&amp;"]"&amp;IF(L97&lt;&gt;"",", range: '"&amp;L97&amp;"'","")&amp;IF(N97&lt;&gt;"",", damage: '"&amp;N97&amp;"'","")&amp;IF(P97&lt;&gt;"",", capacity: '"&amp;P97&amp;"'","")&amp;IF(Q97&lt;&gt;"",", cost: '"&amp;Q97&amp;"'","")&amp;", text: '"&amp;SUBSTITUTE(T97,CHAR(10),"\n")&amp;"', textEn: '"&amp;SUBSTITUTE(SUBSTITUTE(V97,CHAR(10),"\n"),"'","\'")&amp;"'"&amp;IF(R97="○",", sealable: true","")&amp;IF(S97="○",", removable: true","")&amp;"}"</f>
        <v>, '08-hagane-o-n-7': {megami: 'hagane', name: '引力場', nameEn: 'Gravity Well', ruby: 'いんりょくば', baseType: 'normal', types: ['enhance'], capacity: '4', text: '【展開時】間合→ダスト：1 \n【展開中】達人の間合は1小さくなる。', textEn: 'Initialize:\nDistance (1)→ Shadow\n\nOngoing: Decrease the size of the Mastery Zone by 1.'}</v>
      </c>
    </row>
    <row r="98" ht="60" spans="1:24">
      <c r="A98" s="1" t="s">
        <v>806</v>
      </c>
      <c r="B98" s="1" t="s">
        <v>747</v>
      </c>
      <c r="E98" s="1" t="s">
        <v>807</v>
      </c>
      <c r="F98" s="1" t="s">
        <v>808</v>
      </c>
      <c r="G98" s="3" t="s">
        <v>809</v>
      </c>
      <c r="H98" s="4" t="s">
        <v>810</v>
      </c>
      <c r="I98" s="1" t="s">
        <v>112</v>
      </c>
      <c r="J98" s="1" t="s">
        <v>28</v>
      </c>
      <c r="L98" s="1" t="s">
        <v>120</v>
      </c>
      <c r="M98" s="5"/>
      <c r="N98" s="1" t="s">
        <v>811</v>
      </c>
      <c r="O98" s="5"/>
      <c r="Q98" s="1" t="s">
        <v>131</v>
      </c>
      <c r="T98" s="6" t="s">
        <v>812</v>
      </c>
      <c r="U98" s="14" t="s">
        <v>813</v>
      </c>
      <c r="V98" s="10" t="s">
        <v>814</v>
      </c>
      <c r="W98" s="5"/>
      <c r="X98" s="7" t="str">
        <f>", '"&amp;A98&amp;"': {megami: '"&amp;B98&amp;"'"&amp;IF(C98&lt;&gt;"",", anotherID: '"&amp;C98&amp;"', replace: '"&amp;D98&amp;"'","")&amp;", name: '"&amp;E98&amp;"', nameEn: '"&amp;SUBSTITUTE(H98,"'","\'")&amp;"', ruby: '"&amp;F98&amp;"', baseType: '"&amp;VLOOKUP(I98,Sheet2!$A$1:$B$99,2,FALSE)&amp;"', types: ['"&amp;VLOOKUP(J98,Sheet2!$D$1:$E$99,2,FALSE)&amp;"'"&amp;IF(K98&lt;&gt;"",", '"&amp;VLOOKUP(K98,Sheet2!$D$1:$E$99,2,FALSE)&amp;"'","")&amp;"]"&amp;IF(L98&lt;&gt;"",", range: '"&amp;L98&amp;"'","")&amp;IF(N98&lt;&gt;"",", damage: '"&amp;N98&amp;"'","")&amp;IF(P98&lt;&gt;"",", capacity: '"&amp;P98&amp;"'","")&amp;IF(Q98&lt;&gt;"",", cost: '"&amp;Q98&amp;"'","")&amp;", text: '"&amp;SUBSTITUTE(T98,CHAR(10),"\n")&amp;"', textEn: '"&amp;SUBSTITUTE(SUBSTITUTE(V98,CHAR(10),"\n"),"'","\'")&amp;"'"&amp;IF(R98="○",", sealable: true","")&amp;IF(S98="○",", removable: true","")&amp;"}"</f>
        <v>, '08-hagane-o-s-1': {megami: 'hagane', name: '大天空クラッシュ', nameEn: 'Grand Firmament Crash', ruby: 'だいてんくうクラッシュ', baseType: 'special', types: ['attack'], range: '0-10', damage: 'X/Y', cost: '5', text: '超克 \n【常時】Xは現在の間合がターン開始時の間合からどれだけ変化しているかに等しい。YはXの半分(切り上げ)に等しい。', textEn: 'Overwhelm\n\nForced: X is the difference between the current Distance and the Distance at the beginning of this turn. Y is half of X, rounded up.'}</v>
      </c>
    </row>
    <row r="99" ht="14.4" spans="1:24">
      <c r="A99" s="1" t="s">
        <v>815</v>
      </c>
      <c r="B99" s="1" t="s">
        <v>747</v>
      </c>
      <c r="E99" s="1" t="s">
        <v>816</v>
      </c>
      <c r="F99" s="1" t="s">
        <v>817</v>
      </c>
      <c r="G99" s="3" t="s">
        <v>818</v>
      </c>
      <c r="H99" s="4" t="s">
        <v>819</v>
      </c>
      <c r="I99" s="1" t="s">
        <v>112</v>
      </c>
      <c r="J99" s="1" t="s">
        <v>76</v>
      </c>
      <c r="M99" s="5"/>
      <c r="O99" s="5"/>
      <c r="Q99" s="1" t="s">
        <v>36</v>
      </c>
      <c r="T99" s="6" t="s">
        <v>820</v>
      </c>
      <c r="U99" s="3" t="s">
        <v>821</v>
      </c>
      <c r="V99" s="4" t="s">
        <v>822</v>
      </c>
      <c r="W99" s="5"/>
      <c r="X99" s="7" t="str">
        <f>", '"&amp;A99&amp;"': {megami: '"&amp;B99&amp;"'"&amp;IF(C99&lt;&gt;"",", anotherID: '"&amp;C99&amp;"', replace: '"&amp;D99&amp;"'","")&amp;", name: '"&amp;E99&amp;"', nameEn: '"&amp;SUBSTITUTE(H99,"'","\'")&amp;"', ruby: '"&amp;F99&amp;"', baseType: '"&amp;VLOOKUP(I99,Sheet2!$A$1:$B$99,2,FALSE)&amp;"', types: ['"&amp;VLOOKUP(J99,Sheet2!$D$1:$E$99,2,FALSE)&amp;"'"&amp;IF(K99&lt;&gt;"",", '"&amp;VLOOKUP(K99,Sheet2!$D$1:$E$99,2,FALSE)&amp;"'","")&amp;"]"&amp;IF(L99&lt;&gt;"",", range: '"&amp;L99&amp;"'","")&amp;IF(N99&lt;&gt;"",", damage: '"&amp;N99&amp;"'","")&amp;IF(P99&lt;&gt;"",", capacity: '"&amp;P99&amp;"'","")&amp;IF(Q99&lt;&gt;"",", cost: '"&amp;Q99&amp;"'","")&amp;", text: '"&amp;SUBSTITUTE(T99,CHAR(10),"\n")&amp;"', textEn: '"&amp;SUBSTITUTE(SUBSTITUTE(V99,CHAR(10),"\n"),"'","\'")&amp;"'"&amp;IF(R99="○",", sealable: true","")&amp;IF(S99="○",", removable: true","")&amp;"}"</f>
        <v>, '08-hagane-o-s-2': {megami: 'hagane', name: '大破鐘メガロベル', nameEn: 'Grand Bourdon Peal', ruby: 'だいはがねメガロベル', baseType: 'special', types: ['action'], cost: '2', text: 'あなたの他の切札が全て使用済ならば、ダスト→自ライフ：2', textEn: 'If all your other Special cards are Devoted:\nShadow (2)→ Your Life'}</v>
      </c>
    </row>
    <row r="100" ht="57.6" spans="1:24">
      <c r="A100" s="1" t="s">
        <v>823</v>
      </c>
      <c r="B100" s="1" t="s">
        <v>747</v>
      </c>
      <c r="E100" s="1" t="s">
        <v>824</v>
      </c>
      <c r="F100" s="1" t="s">
        <v>825</v>
      </c>
      <c r="G100" s="3" t="s">
        <v>826</v>
      </c>
      <c r="H100" s="4" t="s">
        <v>827</v>
      </c>
      <c r="I100" s="1" t="s">
        <v>112</v>
      </c>
      <c r="J100" s="1" t="s">
        <v>76</v>
      </c>
      <c r="M100" s="5"/>
      <c r="O100" s="5"/>
      <c r="Q100" s="1" t="s">
        <v>131</v>
      </c>
      <c r="T100" s="6" t="s">
        <v>828</v>
      </c>
      <c r="U100" s="14" t="s">
        <v>829</v>
      </c>
      <c r="V100" s="4" t="s">
        <v>830</v>
      </c>
      <c r="W100" s="5"/>
      <c r="X100" s="7" t="str">
        <f>", '"&amp;A100&amp;"': {megami: '"&amp;B100&amp;"'"&amp;IF(C100&lt;&gt;"",", anotherID: '"&amp;C100&amp;"', replace: '"&amp;D100&amp;"'","")&amp;", name: '"&amp;E100&amp;"', nameEn: '"&amp;SUBSTITUTE(H100,"'","\'")&amp;"', ruby: '"&amp;F100&amp;"', baseType: '"&amp;VLOOKUP(I100,Sheet2!$A$1:$B$99,2,FALSE)&amp;"', types: ['"&amp;VLOOKUP(J100,Sheet2!$D$1:$E$99,2,FALSE)&amp;"'"&amp;IF(K100&lt;&gt;"",", '"&amp;VLOOKUP(K100,Sheet2!$D$1:$E$99,2,FALSE)&amp;"'","")&amp;"]"&amp;IF(L100&lt;&gt;"",", range: '"&amp;L100&amp;"'","")&amp;IF(N100&lt;&gt;"",", damage: '"&amp;N100&amp;"'","")&amp;IF(P100&lt;&gt;"",", capacity: '"&amp;P100&amp;"'","")&amp;IF(Q100&lt;&gt;"",", cost: '"&amp;Q100&amp;"'","")&amp;", text: '"&amp;SUBSTITUTE(T100,CHAR(10),"\n")&amp;"', textEn: '"&amp;SUBSTITUTE(SUBSTITUTE(V100,CHAR(10),"\n"),"'","\'")&amp;"'"&amp;IF(R100="○",", sealable: true","")&amp;IF(S100="○",", removable: true","")&amp;"}"</f>
        <v>, '08-hagane-o-s-3': {megami: 'hagane', name: '大重力アトラクト', nameEn: 'Grand Gravity Attract', ruby: 'だいじゅうりょくアトラクト', baseType: 'special', types: ['action'], cost: '5', text: '間合→自フレア：3 \n----\n【再起】このターンにあなたが遠心を持つカードを使用しており、このカードを使用していない。', textEn: 'Distance (3)→ Your Flare\n\nResurgence: You played a card with Centrifuge this turn.'}</v>
      </c>
    </row>
    <row r="101" ht="48" spans="1:24">
      <c r="A101" s="1" t="s">
        <v>831</v>
      </c>
      <c r="B101" s="1" t="s">
        <v>747</v>
      </c>
      <c r="E101" s="1" t="s">
        <v>832</v>
      </c>
      <c r="F101" s="1" t="s">
        <v>833</v>
      </c>
      <c r="G101" s="3" t="s">
        <v>834</v>
      </c>
      <c r="H101" s="4" t="s">
        <v>835</v>
      </c>
      <c r="I101" s="1" t="s">
        <v>112</v>
      </c>
      <c r="J101" s="1" t="s">
        <v>76</v>
      </c>
      <c r="M101" s="5"/>
      <c r="O101" s="5"/>
      <c r="Q101" s="1" t="s">
        <v>104</v>
      </c>
      <c r="T101" s="6" t="s">
        <v>836</v>
      </c>
      <c r="U101" s="39" t="s">
        <v>837</v>
      </c>
      <c r="V101" s="11" t="s">
        <v>838</v>
      </c>
      <c r="W101" s="5"/>
      <c r="X101" s="7" t="str">
        <f>", '"&amp;A101&amp;"': {megami: '"&amp;B101&amp;"'"&amp;IF(C101&lt;&gt;"",", anotherID: '"&amp;C101&amp;"', replace: '"&amp;D101&amp;"'","")&amp;", name: '"&amp;E101&amp;"', nameEn: '"&amp;SUBSTITUTE(H101,"'","\'")&amp;"', ruby: '"&amp;F101&amp;"', baseType: '"&amp;VLOOKUP(I101,Sheet2!$A$1:$B$99,2,FALSE)&amp;"', types: ['"&amp;VLOOKUP(J101,Sheet2!$D$1:$E$99,2,FALSE)&amp;"'"&amp;IF(K101&lt;&gt;"",", '"&amp;VLOOKUP(K101,Sheet2!$D$1:$E$99,2,FALSE)&amp;"'","")&amp;"]"&amp;IF(L101&lt;&gt;"",", range: '"&amp;L101&amp;"'","")&amp;IF(N101&lt;&gt;"",", damage: '"&amp;N101&amp;"'","")&amp;IF(P101&lt;&gt;"",", capacity: '"&amp;P101&amp;"'","")&amp;IF(Q101&lt;&gt;"",", cost: '"&amp;Q101&amp;"'","")&amp;", text: '"&amp;SUBSTITUTE(T101,CHAR(10),"\n")&amp;"', textEn: '"&amp;SUBSTITUTE(SUBSTITUTE(V101,CHAR(10),"\n"),"'","\'")&amp;"'"&amp;IF(R101="○",", sealable: true","")&amp;IF(S101="○",", removable: true","")&amp;"}"</f>
        <v>, '08-hagane-o-s-4': {megami: 'hagane', name: '大山脈リスペクト', nameEn: 'Grand Sierra Respect', ruby: 'だいさんみゃくリスペクト', baseType: 'special', types: ['action'], cost: '4', text: '遠心 \nあなたの捨て札にある異なる《全力》でないカードを2枚まで選び、任意の順番で使用する。', textEn: 'Centrifuge\n\nChoose up to two non-Throughout cards in your played pile. Play the chosen cards in any order.'}</v>
      </c>
    </row>
    <row r="102" ht="14.4" spans="1:24">
      <c r="A102" s="1" t="s">
        <v>839</v>
      </c>
      <c r="B102" s="1" t="s">
        <v>840</v>
      </c>
      <c r="E102" s="1" t="s">
        <v>841</v>
      </c>
      <c r="F102" s="1" t="s">
        <v>842</v>
      </c>
      <c r="G102" s="3" t="s">
        <v>843</v>
      </c>
      <c r="H102" s="4" t="s">
        <v>844</v>
      </c>
      <c r="I102" s="1" t="s">
        <v>27</v>
      </c>
      <c r="J102" s="1" t="s">
        <v>28</v>
      </c>
      <c r="L102" s="1" t="s">
        <v>158</v>
      </c>
      <c r="M102" s="5"/>
      <c r="N102" s="1" t="s">
        <v>47</v>
      </c>
      <c r="O102" s="5"/>
      <c r="U102" s="32"/>
      <c r="V102" s="9"/>
      <c r="W102" s="5"/>
      <c r="X102" s="7" t="str">
        <f>", '"&amp;A102&amp;"': {megami: '"&amp;B102&amp;"'"&amp;IF(C102&lt;&gt;"",", anotherID: '"&amp;C102&amp;"', replace: '"&amp;D102&amp;"'","")&amp;", name: '"&amp;E102&amp;"', nameEn: '"&amp;SUBSTITUTE(H102,"'","\'")&amp;"', ruby: '"&amp;F102&amp;"', baseType: '"&amp;VLOOKUP(I102,Sheet2!$A$1:$B$99,2,FALSE)&amp;"', types: ['"&amp;VLOOKUP(J102,Sheet2!$D$1:$E$99,2,FALSE)&amp;"'"&amp;IF(K102&lt;&gt;"",", '"&amp;VLOOKUP(K102,Sheet2!$D$1:$E$99,2,FALSE)&amp;"'","")&amp;"]"&amp;IF(L102&lt;&gt;"",", range: '"&amp;L102&amp;"'","")&amp;IF(N102&lt;&gt;"",", damage: '"&amp;N102&amp;"'","")&amp;IF(P102&lt;&gt;"",", capacity: '"&amp;P102&amp;"'","")&amp;IF(Q102&lt;&gt;"",", cost: '"&amp;Q102&amp;"'","")&amp;", text: '"&amp;SUBSTITUTE(T102,CHAR(10),"\n")&amp;"', textEn: '"&amp;SUBSTITUTE(SUBSTITUTE(V102,CHAR(10),"\n"),"'","\'")&amp;"'"&amp;IF(R102="○",", sealable: true","")&amp;IF(S102="○",", removable: true","")&amp;"}"</f>
        <v>, '09-chikage-o-n-1': {megami: 'chikage', name: '飛苦無', nameEn: 'Kunai Throw', ruby: 'とびくない', baseType: 'normal', types: ['attack'], range: '4-5', damage: '2/2', text: '', textEn: ''}</v>
      </c>
    </row>
    <row r="103" ht="14.4" spans="1:24">
      <c r="A103" s="1" t="s">
        <v>845</v>
      </c>
      <c r="B103" s="1" t="s">
        <v>840</v>
      </c>
      <c r="E103" s="1" t="s">
        <v>846</v>
      </c>
      <c r="F103" s="1" t="s">
        <v>847</v>
      </c>
      <c r="G103" s="3" t="s">
        <v>848</v>
      </c>
      <c r="H103" s="4" t="s">
        <v>849</v>
      </c>
      <c r="I103" s="1" t="s">
        <v>27</v>
      </c>
      <c r="J103" s="1" t="s">
        <v>28</v>
      </c>
      <c r="L103" s="1" t="s">
        <v>104</v>
      </c>
      <c r="M103" s="5"/>
      <c r="N103" s="1" t="s">
        <v>173</v>
      </c>
      <c r="O103" s="5"/>
      <c r="T103" s="1" t="s">
        <v>850</v>
      </c>
      <c r="U103" s="3" t="s">
        <v>851</v>
      </c>
      <c r="V103" s="4" t="s">
        <v>852</v>
      </c>
      <c r="W103" s="5"/>
      <c r="X103" s="7" t="str">
        <f>", '"&amp;A103&amp;"': {megami: '"&amp;B103&amp;"'"&amp;IF(C103&lt;&gt;"",", anotherID: '"&amp;C103&amp;"', replace: '"&amp;D103&amp;"'","")&amp;", name: '"&amp;E103&amp;"', nameEn: '"&amp;SUBSTITUTE(H103,"'","\'")&amp;"', ruby: '"&amp;F103&amp;"', baseType: '"&amp;VLOOKUP(I103,Sheet2!$A$1:$B$99,2,FALSE)&amp;"', types: ['"&amp;VLOOKUP(J103,Sheet2!$D$1:$E$99,2,FALSE)&amp;"'"&amp;IF(K103&lt;&gt;"",", '"&amp;VLOOKUP(K103,Sheet2!$D$1:$E$99,2,FALSE)&amp;"'","")&amp;"]"&amp;IF(L103&lt;&gt;"",", range: '"&amp;L103&amp;"'","")&amp;IF(N103&lt;&gt;"",", damage: '"&amp;N103&amp;"'","")&amp;IF(P103&lt;&gt;"",", capacity: '"&amp;P103&amp;"'","")&amp;IF(Q103&lt;&gt;"",", cost: '"&amp;Q103&amp;"'","")&amp;", text: '"&amp;SUBSTITUTE(T103,CHAR(10),"\n")&amp;"', textEn: '"&amp;SUBSTITUTE(SUBSTITUTE(V103,CHAR(10),"\n"),"'","\'")&amp;"'"&amp;IF(R103="○",", sealable: true","")&amp;IF(S103="○",", removable: true","")&amp;"}"</f>
        <v>, '09-chikage-o-n-2': {megami: 'chikage', name: '毒針', nameEn: 'Poison Needle', ruby: 'どくばり', baseType: 'normal', types: ['attack'], range: '4', damage: '1/1', text: '【攻撃後】毒袋から「麻痺毒」「幻覚毒」「弛緩毒」のいずれか1枚を選び、そのカードを相手の山札の一番上に置く。', textEn: 'After Attack: Choose a "Numbing Agent", "Hallucinogen", or "Muscle Relaxant" in your pouch. Put it on top of your opponent\'s deck.'}</v>
      </c>
    </row>
    <row r="104" ht="28.8" spans="1:24">
      <c r="A104" s="1" t="s">
        <v>853</v>
      </c>
      <c r="B104" s="1" t="s">
        <v>840</v>
      </c>
      <c r="E104" s="1" t="s">
        <v>854</v>
      </c>
      <c r="F104" s="1" t="s">
        <v>855</v>
      </c>
      <c r="G104" s="3" t="s">
        <v>856</v>
      </c>
      <c r="H104" s="4" t="s">
        <v>857</v>
      </c>
      <c r="I104" s="1" t="s">
        <v>27</v>
      </c>
      <c r="J104" s="1" t="s">
        <v>28</v>
      </c>
      <c r="K104" s="1" t="s">
        <v>94</v>
      </c>
      <c r="L104" s="1" t="s">
        <v>286</v>
      </c>
      <c r="M104" s="5"/>
      <c r="N104" s="1" t="s">
        <v>670</v>
      </c>
      <c r="O104" s="5"/>
      <c r="T104" s="6" t="s">
        <v>858</v>
      </c>
      <c r="U104" s="14" t="s">
        <v>859</v>
      </c>
      <c r="V104" s="8" t="s">
        <v>860</v>
      </c>
      <c r="W104" s="5"/>
      <c r="X104" s="7" t="str">
        <f>", '"&amp;A104&amp;"': {megami: '"&amp;B104&amp;"'"&amp;IF(C104&lt;&gt;"",", anotherID: '"&amp;C104&amp;"', replace: '"&amp;D104&amp;"'","")&amp;", name: '"&amp;E104&amp;"', nameEn: '"&amp;SUBSTITUTE(H104,"'","\'")&amp;"', ruby: '"&amp;F104&amp;"', baseType: '"&amp;VLOOKUP(I104,Sheet2!$A$1:$B$99,2,FALSE)&amp;"', types: ['"&amp;VLOOKUP(J104,Sheet2!$D$1:$E$99,2,FALSE)&amp;"'"&amp;IF(K104&lt;&gt;"",", '"&amp;VLOOKUP(K104,Sheet2!$D$1:$E$99,2,FALSE)&amp;"'","")&amp;"]"&amp;IF(L104&lt;&gt;"",", range: '"&amp;L104&amp;"'","")&amp;IF(N104&lt;&gt;"",", damage: '"&amp;N104&amp;"'","")&amp;IF(P104&lt;&gt;"",", capacity: '"&amp;P104&amp;"'","")&amp;IF(Q104&lt;&gt;"",", cost: '"&amp;Q104&amp;"'","")&amp;", text: '"&amp;SUBSTITUTE(T104,CHAR(10),"\n")&amp;"', textEn: '"&amp;SUBSTITUTE(SUBSTITUTE(V104,CHAR(10),"\n"),"'","\'")&amp;"'"&amp;IF(R104="○",", sealable: true","")&amp;IF(S104="○",", removable: true","")&amp;"}"</f>
        <v>, '09-chikage-o-n-3': {megami: 'chikage', name: '遁術', nameEn: 'Concealment', ruby: 'とんじゅつ', baseType: 'normal', types: ['attack', 'reaction'], range: '1-3', damage: '1/-', text: '【攻撃後】自オーラ→間合：2 \n【攻撃後】このターン中、全てのプレイヤーは基本動作《前進》を行えない。', textEn: 'After Attack:\nYour Aura (2)→ Distance\n\nAfter Attack: Neither player can perform the Forward Movement basic action for the rest of the turn.'}</v>
      </c>
    </row>
    <row r="105" ht="14.4" spans="1:24">
      <c r="A105" s="1" t="s">
        <v>861</v>
      </c>
      <c r="B105" s="1" t="s">
        <v>840</v>
      </c>
      <c r="E105" s="1" t="s">
        <v>862</v>
      </c>
      <c r="F105" s="1" t="s">
        <v>863</v>
      </c>
      <c r="G105" s="3" t="s">
        <v>864</v>
      </c>
      <c r="H105" s="4" t="s">
        <v>865</v>
      </c>
      <c r="I105" s="1" t="s">
        <v>27</v>
      </c>
      <c r="J105" s="1" t="s">
        <v>28</v>
      </c>
      <c r="K105" s="1" t="s">
        <v>65</v>
      </c>
      <c r="L105" s="1" t="s">
        <v>770</v>
      </c>
      <c r="M105" s="5"/>
      <c r="N105" s="1" t="s">
        <v>866</v>
      </c>
      <c r="O105" s="5"/>
      <c r="T105" s="1" t="s">
        <v>867</v>
      </c>
      <c r="U105" s="3" t="s">
        <v>868</v>
      </c>
      <c r="V105" s="4" t="s">
        <v>869</v>
      </c>
      <c r="W105" s="5"/>
      <c r="X105" s="7" t="str">
        <f>", '"&amp;A105&amp;"': {megami: '"&amp;B105&amp;"'"&amp;IF(C105&lt;&gt;"",", anotherID: '"&amp;C105&amp;"', replace: '"&amp;D105&amp;"'","")&amp;", name: '"&amp;E105&amp;"', nameEn: '"&amp;SUBSTITUTE(H105,"'","\'")&amp;"', ruby: '"&amp;F105&amp;"', baseType: '"&amp;VLOOKUP(I105,Sheet2!$A$1:$B$99,2,FALSE)&amp;"', types: ['"&amp;VLOOKUP(J105,Sheet2!$D$1:$E$99,2,FALSE)&amp;"'"&amp;IF(K105&lt;&gt;"",", '"&amp;VLOOKUP(K105,Sheet2!$D$1:$E$99,2,FALSE)&amp;"'","")&amp;"]"&amp;IF(L105&lt;&gt;"",", range: '"&amp;L105&amp;"'","")&amp;IF(N105&lt;&gt;"",", damage: '"&amp;N105&amp;"'","")&amp;IF(P105&lt;&gt;"",", capacity: '"&amp;P105&amp;"'","")&amp;IF(Q105&lt;&gt;"",", cost: '"&amp;Q105&amp;"'","")&amp;", text: '"&amp;SUBSTITUTE(T105,CHAR(10),"\n")&amp;"', textEn: '"&amp;SUBSTITUTE(SUBSTITUTE(V105,CHAR(10),"\n"),"'","\'")&amp;"'"&amp;IF(R105="○",", sealable: true","")&amp;IF(S105="○",", removable: true","")&amp;"}"</f>
        <v>, '09-chikage-o-n-4': {megami: 'chikage', name: '首切り', nameEn: 'Behead', ruby: 'くびきり', baseType: 'normal', types: ['attack', 'fullpower'], range: '0-3', damage: '2/3', text: '【攻撃後】相手の手札が2枚以上あるならば、相手は手札を1枚捨て札にする。', textEn: 'After Attack: If your opponent has 2 or more cards in their hand, they must put one of them into their played pile.'}</v>
      </c>
    </row>
    <row r="106" ht="14.4" spans="1:24">
      <c r="A106" s="1" t="s">
        <v>870</v>
      </c>
      <c r="B106" s="1" t="s">
        <v>840</v>
      </c>
      <c r="E106" s="1" t="s">
        <v>871</v>
      </c>
      <c r="F106" s="1" t="s">
        <v>872</v>
      </c>
      <c r="G106" s="3" t="s">
        <v>873</v>
      </c>
      <c r="H106" s="4" t="s">
        <v>874</v>
      </c>
      <c r="I106" s="1" t="s">
        <v>27</v>
      </c>
      <c r="J106" s="1" t="s">
        <v>76</v>
      </c>
      <c r="M106" s="5"/>
      <c r="O106" s="5"/>
      <c r="T106" s="1" t="s">
        <v>875</v>
      </c>
      <c r="U106" s="40" t="s">
        <v>876</v>
      </c>
      <c r="V106" s="4" t="s">
        <v>877</v>
      </c>
      <c r="W106" s="5"/>
      <c r="X106" s="7" t="str">
        <f>", '"&amp;A106&amp;"': {megami: '"&amp;B106&amp;"'"&amp;IF(C106&lt;&gt;"",", anotherID: '"&amp;C106&amp;"', replace: '"&amp;D106&amp;"'","")&amp;", name: '"&amp;E106&amp;"', nameEn: '"&amp;SUBSTITUTE(H106,"'","\'")&amp;"', ruby: '"&amp;F106&amp;"', baseType: '"&amp;VLOOKUP(I106,Sheet2!$A$1:$B$99,2,FALSE)&amp;"', types: ['"&amp;VLOOKUP(J106,Sheet2!$D$1:$E$99,2,FALSE)&amp;"'"&amp;IF(K106&lt;&gt;"",", '"&amp;VLOOKUP(K106,Sheet2!$D$1:$E$99,2,FALSE)&amp;"'","")&amp;"]"&amp;IF(L106&lt;&gt;"",", range: '"&amp;L106&amp;"'","")&amp;IF(N106&lt;&gt;"",", damage: '"&amp;N106&amp;"'","")&amp;IF(P106&lt;&gt;"",", capacity: '"&amp;P106&amp;"'","")&amp;IF(Q106&lt;&gt;"",", cost: '"&amp;Q106&amp;"'","")&amp;", text: '"&amp;SUBSTITUTE(T106,CHAR(10),"\n")&amp;"', textEn: '"&amp;SUBSTITUTE(SUBSTITUTE(V106,CHAR(10),"\n"),"'","\'")&amp;"'"&amp;IF(R106="○",", sealable: true","")&amp;IF(S106="○",", removable: true","")&amp;"}"</f>
        <v>, '09-chikage-o-n-5': {megami: 'chikage', name: '毒霧', nameEn: 'Miasma', ruby: 'どくぎり', baseType: 'normal', types: ['action'], text: '毒袋から「麻痺毒」「幻覚毒」「弛緩毒」のいずれか1枚を選び、そのカードを相手の手札に加える。', textEn: 'Choose a "Numbing Agent", "Hallucinogen", or "Muscle Relaxant" in your pouch. Put it into your opponent\'s hand.'}</v>
      </c>
    </row>
    <row r="107" ht="36" spans="1:24">
      <c r="A107" s="1" t="s">
        <v>878</v>
      </c>
      <c r="B107" s="1" t="s">
        <v>840</v>
      </c>
      <c r="E107" s="1" t="s">
        <v>879</v>
      </c>
      <c r="F107" s="1" t="s">
        <v>880</v>
      </c>
      <c r="G107" s="3" t="s">
        <v>881</v>
      </c>
      <c r="H107" s="4" t="s">
        <v>882</v>
      </c>
      <c r="I107" s="1" t="s">
        <v>27</v>
      </c>
      <c r="J107" s="1" t="s">
        <v>85</v>
      </c>
      <c r="M107" s="5"/>
      <c r="O107" s="5"/>
      <c r="P107" s="1" t="s">
        <v>104</v>
      </c>
      <c r="T107" s="6" t="s">
        <v>883</v>
      </c>
      <c r="U107" s="41" t="s">
        <v>884</v>
      </c>
      <c r="V107" s="4" t="s">
        <v>885</v>
      </c>
      <c r="W107" s="5"/>
      <c r="X107" s="7" t="str">
        <f>", '"&amp;A107&amp;"': {megami: '"&amp;B107&amp;"'"&amp;IF(C107&lt;&gt;"",", anotherID: '"&amp;C107&amp;"', replace: '"&amp;D107&amp;"'","")&amp;", name: '"&amp;E107&amp;"', nameEn: '"&amp;SUBSTITUTE(H107,"'","\'")&amp;"', ruby: '"&amp;F107&amp;"', baseType: '"&amp;VLOOKUP(I107,Sheet2!$A$1:$B$99,2,FALSE)&amp;"', types: ['"&amp;VLOOKUP(J107,Sheet2!$D$1:$E$99,2,FALSE)&amp;"'"&amp;IF(K107&lt;&gt;"",", '"&amp;VLOOKUP(K107,Sheet2!$D$1:$E$99,2,FALSE)&amp;"'","")&amp;"]"&amp;IF(L107&lt;&gt;"",", range: '"&amp;L107&amp;"'","")&amp;IF(N107&lt;&gt;"",", damage: '"&amp;N107&amp;"'","")&amp;IF(P107&lt;&gt;"",", capacity: '"&amp;P107&amp;"'","")&amp;IF(Q107&lt;&gt;"",", cost: '"&amp;Q107&amp;"'","")&amp;", text: '"&amp;SUBSTITUTE(T107,CHAR(10),"\n")&amp;"', textEn: '"&amp;SUBSTITUTE(SUBSTITUTE(V107,CHAR(10),"\n"),"'","\'")&amp;"'"&amp;IF(R107="○",", sealable: true","")&amp;IF(S107="○",", removable: true","")&amp;"}"</f>
        <v>, '09-chikage-o-n-6': {megami: 'chikage', name: '抜き足', nameEn: 'Silent Approach', ruby: 'ぬきあし', baseType: 'normal', types: ['enhance'], capacity: '4', text: '隙 \n【展開中】現在の間合は2減少する。 \n(間合は0未満にならない)', textEn: 'Unguarded\n\nOngoing: Decrease the current Distance by 2 (to a minimum of 0).'}</v>
      </c>
    </row>
    <row r="108" ht="14.4" spans="1:24">
      <c r="A108" s="1" t="s">
        <v>886</v>
      </c>
      <c r="B108" s="1" t="s">
        <v>840</v>
      </c>
      <c r="E108" s="1" t="s">
        <v>887</v>
      </c>
      <c r="F108" s="1" t="s">
        <v>888</v>
      </c>
      <c r="G108" s="3" t="s">
        <v>889</v>
      </c>
      <c r="H108" s="4" t="s">
        <v>890</v>
      </c>
      <c r="I108" s="1" t="s">
        <v>27</v>
      </c>
      <c r="J108" s="1" t="s">
        <v>85</v>
      </c>
      <c r="M108" s="5"/>
      <c r="O108" s="5"/>
      <c r="P108" s="1" t="s">
        <v>36</v>
      </c>
      <c r="T108" s="1" t="s">
        <v>891</v>
      </c>
      <c r="U108" s="3" t="s">
        <v>892</v>
      </c>
      <c r="V108" s="4" t="s">
        <v>893</v>
      </c>
      <c r="W108" s="5"/>
      <c r="X108" s="7" t="str">
        <f>", '"&amp;A108&amp;"': {megami: '"&amp;B108&amp;"'"&amp;IF(C108&lt;&gt;"",", anotherID: '"&amp;C108&amp;"', replace: '"&amp;D108&amp;"'","")&amp;", name: '"&amp;E108&amp;"', nameEn: '"&amp;SUBSTITUTE(H108,"'","\'")&amp;"', ruby: '"&amp;F108&amp;"', baseType: '"&amp;VLOOKUP(I108,Sheet2!$A$1:$B$99,2,FALSE)&amp;"', types: ['"&amp;VLOOKUP(J108,Sheet2!$D$1:$E$99,2,FALSE)&amp;"'"&amp;IF(K108&lt;&gt;"",", '"&amp;VLOOKUP(K108,Sheet2!$D$1:$E$99,2,FALSE)&amp;"'","")&amp;"]"&amp;IF(L108&lt;&gt;"",", range: '"&amp;L108&amp;"'","")&amp;IF(N108&lt;&gt;"",", damage: '"&amp;N108&amp;"'","")&amp;IF(P108&lt;&gt;"",", capacity: '"&amp;P108&amp;"'","")&amp;IF(Q108&lt;&gt;"",", cost: '"&amp;Q108&amp;"'","")&amp;", text: '"&amp;SUBSTITUTE(T108,CHAR(10),"\n")&amp;"', textEn: '"&amp;SUBSTITUTE(SUBSTITUTE(V108,CHAR(10),"\n"),"'","\'")&amp;"'"&amp;IF(R108="○",", sealable: true","")&amp;IF(S108="○",", removable: true","")&amp;"}"</f>
        <v>, '09-chikage-o-n-7': {megami: 'chikage', name: '泥濘', nameEn: 'Quagmire', ruby: 'でいねい', baseType: 'normal', types: ['enhance'], capacity: '2', text: '【展開中】相手は基本動作《後退》と《離脱》を行えない。', textEn: 'Ongoing: Your opponent cannot perform the Backward Movement or Retreat basic actions.'}</v>
      </c>
    </row>
    <row r="109" ht="14.4" spans="1:24">
      <c r="A109" s="1" t="s">
        <v>894</v>
      </c>
      <c r="B109" s="1" t="s">
        <v>840</v>
      </c>
      <c r="E109" s="1" t="s">
        <v>895</v>
      </c>
      <c r="F109" s="1" t="s">
        <v>896</v>
      </c>
      <c r="G109" s="3" t="s">
        <v>897</v>
      </c>
      <c r="H109" s="4" t="s">
        <v>898</v>
      </c>
      <c r="I109" s="1" t="s">
        <v>112</v>
      </c>
      <c r="J109" s="1" t="s">
        <v>76</v>
      </c>
      <c r="M109" s="5"/>
      <c r="O109" s="5"/>
      <c r="Q109" s="1" t="s">
        <v>46</v>
      </c>
      <c r="T109" s="1" t="s">
        <v>899</v>
      </c>
      <c r="U109" s="3" t="s">
        <v>900</v>
      </c>
      <c r="V109" s="4" t="s">
        <v>901</v>
      </c>
      <c r="W109" s="5"/>
      <c r="X109" s="7" t="str">
        <f>", '"&amp;A109&amp;"': {megami: '"&amp;B109&amp;"'"&amp;IF(C109&lt;&gt;"",", anotherID: '"&amp;C109&amp;"', replace: '"&amp;D109&amp;"'","")&amp;", name: '"&amp;E109&amp;"', nameEn: '"&amp;SUBSTITUTE(H109,"'","\'")&amp;"', ruby: '"&amp;F109&amp;"', baseType: '"&amp;VLOOKUP(I109,Sheet2!$A$1:$B$99,2,FALSE)&amp;"', types: ['"&amp;VLOOKUP(J109,Sheet2!$D$1:$E$99,2,FALSE)&amp;"'"&amp;IF(K109&lt;&gt;"",", '"&amp;VLOOKUP(K109,Sheet2!$D$1:$E$99,2,FALSE)&amp;"'","")&amp;"]"&amp;IF(L109&lt;&gt;"",", range: '"&amp;L109&amp;"'","")&amp;IF(N109&lt;&gt;"",", damage: '"&amp;N109&amp;"'","")&amp;IF(P109&lt;&gt;"",", capacity: '"&amp;P109&amp;"'","")&amp;IF(Q109&lt;&gt;"",", cost: '"&amp;Q109&amp;"'","")&amp;", text: '"&amp;SUBSTITUTE(T109,CHAR(10),"\n")&amp;"', textEn: '"&amp;SUBSTITUTE(SUBSTITUTE(V109,CHAR(10),"\n"),"'","\'")&amp;"'"&amp;IF(R109="○",", sealable: true","")&amp;IF(S109="○",", removable: true","")&amp;"}"</f>
        <v>, '09-chikage-o-s-1': {megami: 'chikage', name: '滅灯の魂毒', nameEn: 'Ruinous Soultoxin', ruby: 'ほろびのみたまどく', baseType: 'special', types: ['action'], cost: '3', text: '毒袋から「滅灯毒」を1枚を選び、そのカードを相手の山札の一番上に置く。', textEn: 'Choose a "Fading Light Toxin" in your pouch. Put it on top of your opponent\'s deck.'}</v>
      </c>
    </row>
    <row r="110" ht="14.4" spans="1:24">
      <c r="A110" s="1" t="s">
        <v>902</v>
      </c>
      <c r="B110" s="1" t="s">
        <v>840</v>
      </c>
      <c r="E110" s="1" t="s">
        <v>903</v>
      </c>
      <c r="F110" s="1" t="s">
        <v>904</v>
      </c>
      <c r="G110" s="3" t="s">
        <v>905</v>
      </c>
      <c r="H110" s="4" t="s">
        <v>906</v>
      </c>
      <c r="I110" s="1" t="s">
        <v>112</v>
      </c>
      <c r="J110" s="1" t="s">
        <v>85</v>
      </c>
      <c r="K110" s="1" t="s">
        <v>94</v>
      </c>
      <c r="M110" s="5"/>
      <c r="O110" s="5"/>
      <c r="P110" s="1" t="s">
        <v>131</v>
      </c>
      <c r="Q110" s="1" t="s">
        <v>36</v>
      </c>
      <c r="T110" s="1" t="s">
        <v>907</v>
      </c>
      <c r="U110" s="3" t="s">
        <v>908</v>
      </c>
      <c r="V110" s="4" t="s">
        <v>909</v>
      </c>
      <c r="W110" s="5"/>
      <c r="X110" s="7" t="str">
        <f>", '"&amp;A110&amp;"': {megami: '"&amp;B110&amp;"'"&amp;IF(C110&lt;&gt;"",", anotherID: '"&amp;C110&amp;"', replace: '"&amp;D110&amp;"'","")&amp;", name: '"&amp;E110&amp;"', nameEn: '"&amp;SUBSTITUTE(H110,"'","\'")&amp;"', ruby: '"&amp;F110&amp;"', baseType: '"&amp;VLOOKUP(I110,Sheet2!$A$1:$B$99,2,FALSE)&amp;"', types: ['"&amp;VLOOKUP(J110,Sheet2!$D$1:$E$99,2,FALSE)&amp;"'"&amp;IF(K110&lt;&gt;"",", '"&amp;VLOOKUP(K110,Sheet2!$D$1:$E$99,2,FALSE)&amp;"'","")&amp;"]"&amp;IF(L110&lt;&gt;"",", range: '"&amp;L110&amp;"'","")&amp;IF(N110&lt;&gt;"",", damage: '"&amp;N110&amp;"'","")&amp;IF(P110&lt;&gt;"",", capacity: '"&amp;P110&amp;"'","")&amp;IF(Q110&lt;&gt;"",", cost: '"&amp;Q110&amp;"'","")&amp;", text: '"&amp;SUBSTITUTE(T110,CHAR(10),"\n")&amp;"', textEn: '"&amp;SUBSTITUTE(SUBSTITUTE(V110,CHAR(10),"\n"),"'","\'")&amp;"'"&amp;IF(R110="○",", sealable: true","")&amp;IF(S110="○",", removable: true","")&amp;"}"</f>
        <v>, '09-chikage-o-s-2': {megami: 'chikage', name: '叛旗の纏毒', nameEn: 'Treacherous Spiritquell', ruby: 'はんきのまといどく', baseType: 'special', types: ['enhance', 'reaction'], capacity: '5', cost: '2', text: '【展開中】相手によるオーラへのダメージかライフへのダメージのどちらかが「-」である《攻撃》は打ち消される。', textEn: 'Ongoing: Your opponent\'s attacks that have "-" Damage to Aura or Life are automatically cancelled.'}</v>
      </c>
    </row>
    <row r="111" ht="14.4" spans="1:24">
      <c r="A111" s="1" t="s">
        <v>910</v>
      </c>
      <c r="B111" s="1" t="s">
        <v>840</v>
      </c>
      <c r="E111" s="1" t="s">
        <v>911</v>
      </c>
      <c r="F111" s="1" t="s">
        <v>912</v>
      </c>
      <c r="G111" s="3" t="s">
        <v>913</v>
      </c>
      <c r="H111" s="4" t="s">
        <v>914</v>
      </c>
      <c r="I111" s="1" t="s">
        <v>112</v>
      </c>
      <c r="J111" s="1" t="s">
        <v>28</v>
      </c>
      <c r="L111" s="1" t="s">
        <v>915</v>
      </c>
      <c r="M111" s="5"/>
      <c r="N111" s="1" t="s">
        <v>579</v>
      </c>
      <c r="O111" s="5"/>
      <c r="Q111" s="1" t="s">
        <v>206</v>
      </c>
      <c r="T111" s="1" t="s">
        <v>916</v>
      </c>
      <c r="U111" s="3" t="s">
        <v>917</v>
      </c>
      <c r="V111" s="4" t="s">
        <v>918</v>
      </c>
      <c r="W111" s="5"/>
      <c r="X111" s="7" t="str">
        <f>", '"&amp;A111&amp;"': {megami: '"&amp;B111&amp;"'"&amp;IF(C111&lt;&gt;"",", anotherID: '"&amp;C111&amp;"', replace: '"&amp;D111&amp;"'","")&amp;", name: '"&amp;E111&amp;"', nameEn: '"&amp;SUBSTITUTE(H111,"'","\'")&amp;"', ruby: '"&amp;F111&amp;"', baseType: '"&amp;VLOOKUP(I111,Sheet2!$A$1:$B$99,2,FALSE)&amp;"', types: ['"&amp;VLOOKUP(J111,Sheet2!$D$1:$E$99,2,FALSE)&amp;"'"&amp;IF(K111&lt;&gt;"",", '"&amp;VLOOKUP(K111,Sheet2!$D$1:$E$99,2,FALSE)&amp;"'","")&amp;"]"&amp;IF(L111&lt;&gt;"",", range: '"&amp;L111&amp;"'","")&amp;IF(N111&lt;&gt;"",", damage: '"&amp;N111&amp;"'","")&amp;IF(P111&lt;&gt;"",", capacity: '"&amp;P111&amp;"'","")&amp;IF(Q111&lt;&gt;"",", cost: '"&amp;Q111&amp;"'","")&amp;", text: '"&amp;SUBSTITUTE(T111,CHAR(10),"\n")&amp;"', textEn: '"&amp;SUBSTITUTE(SUBSTITUTE(V111,CHAR(10),"\n"),"'","\'")&amp;"'"&amp;IF(R111="○",", sealable: true","")&amp;IF(S111="○",", removable: true","")&amp;"}"</f>
        <v>, '09-chikage-o-s-3': {megami: 'chikage', name: '流転の霞毒', nameEn: 'Amorphous Mistbane', ruby: 'るてんのかすみどく', baseType: 'special', types: ['attack'], range: '3-7', damage: '1/2', cost: '1', text: '【再起】相手の手札が2枚以上ある。', textEn: 'Resurgence: Your opponent has 2 or more cards in their hand.'}</v>
      </c>
    </row>
    <row r="112" ht="72" spans="1:24">
      <c r="A112" s="1" t="s">
        <v>919</v>
      </c>
      <c r="B112" s="1" t="s">
        <v>840</v>
      </c>
      <c r="E112" s="1" t="s">
        <v>920</v>
      </c>
      <c r="F112" s="1" t="s">
        <v>921</v>
      </c>
      <c r="G112" s="3" t="s">
        <v>922</v>
      </c>
      <c r="H112" s="4" t="s">
        <v>923</v>
      </c>
      <c r="I112" s="1" t="s">
        <v>112</v>
      </c>
      <c r="J112" s="1" t="s">
        <v>85</v>
      </c>
      <c r="K112" s="1" t="s">
        <v>65</v>
      </c>
      <c r="M112" s="5"/>
      <c r="O112" s="5"/>
      <c r="P112" s="1" t="s">
        <v>104</v>
      </c>
      <c r="Q112" s="1" t="s">
        <v>131</v>
      </c>
      <c r="T112" s="6" t="s">
        <v>924</v>
      </c>
      <c r="U112" s="14" t="s">
        <v>925</v>
      </c>
      <c r="V112" s="4" t="s">
        <v>926</v>
      </c>
      <c r="W112" s="5"/>
      <c r="X112" s="7" t="str">
        <f>", '"&amp;A112&amp;"': {megami: '"&amp;B112&amp;"'"&amp;IF(C112&lt;&gt;"",", anotherID: '"&amp;C112&amp;"', replace: '"&amp;D112&amp;"'","")&amp;", name: '"&amp;E112&amp;"', nameEn: '"&amp;SUBSTITUTE(H112,"'","\'")&amp;"', ruby: '"&amp;F112&amp;"', baseType: '"&amp;VLOOKUP(I112,Sheet2!$A$1:$B$99,2,FALSE)&amp;"', types: ['"&amp;VLOOKUP(J112,Sheet2!$D$1:$E$99,2,FALSE)&amp;"'"&amp;IF(K112&lt;&gt;"",", '"&amp;VLOOKUP(K112,Sheet2!$D$1:$E$99,2,FALSE)&amp;"'","")&amp;"]"&amp;IF(L112&lt;&gt;"",", range: '"&amp;L112&amp;"'","")&amp;IF(N112&lt;&gt;"",", damage: '"&amp;N112&amp;"'","")&amp;IF(P112&lt;&gt;"",", capacity: '"&amp;P112&amp;"'","")&amp;IF(Q112&lt;&gt;"",", cost: '"&amp;Q112&amp;"'","")&amp;", text: '"&amp;SUBSTITUTE(T112,CHAR(10),"\n")&amp;"', textEn: '"&amp;SUBSTITUTE(SUBSTITUTE(V112,CHAR(10),"\n"),"'","\'")&amp;"'"&amp;IF(R112="○",", sealable: true","")&amp;IF(S112="○",", removable: true","")&amp;"}"</f>
        <v>, '09-chikage-o-s-4': {megami: 'chikage', name: '闇昏千影の生きる道', nameEn: 'Chikage\'s Grim Path',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textEn: 'Ongoing: If you take 1 or more damage to your Life, move all Sakura tokens on this card to Shadow, then turn this card face-down. (Do not resolve its Disenchant effect.)\n\nDisenchant: If all your other Special cards are Devoted, you win the game.'}</v>
      </c>
    </row>
    <row r="113" ht="48" spans="1:24">
      <c r="A113" s="1" t="s">
        <v>927</v>
      </c>
      <c r="B113" s="1" t="s">
        <v>840</v>
      </c>
      <c r="E113" s="1" t="s">
        <v>928</v>
      </c>
      <c r="F113" s="1" t="s">
        <v>929</v>
      </c>
      <c r="G113" s="3" t="s">
        <v>930</v>
      </c>
      <c r="H113" s="4" t="s">
        <v>931</v>
      </c>
      <c r="I113" s="1" t="s">
        <v>932</v>
      </c>
      <c r="J113" s="1" t="s">
        <v>76</v>
      </c>
      <c r="M113" s="5"/>
      <c r="O113" s="5"/>
      <c r="T113" s="6" t="s">
        <v>933</v>
      </c>
      <c r="U113" s="14" t="s">
        <v>934</v>
      </c>
      <c r="V113" s="4" t="s">
        <v>935</v>
      </c>
      <c r="W113" s="5"/>
      <c r="X113" s="7" t="str">
        <f>", '"&amp;A113&amp;"': {megami: '"&amp;B113&amp;"'"&amp;IF(C113&lt;&gt;"",", anotherID: '"&amp;C113&amp;"', replace: '"&amp;D113&amp;"'","")&amp;", name: '"&amp;E113&amp;"', nameEn: '"&amp;SUBSTITUTE(H113,"'","\'")&amp;"', ruby: '"&amp;F113&amp;"', baseType: '"&amp;VLOOKUP(I113,Sheet2!$A$1:$B$99,2,FALSE)&amp;"', types: ['"&amp;VLOOKUP(J113,Sheet2!$D$1:$E$99,2,FALSE)&amp;"'"&amp;IF(K113&lt;&gt;"",", '"&amp;VLOOKUP(K113,Sheet2!$D$1:$E$99,2,FALSE)&amp;"'","")&amp;"]"&amp;IF(L113&lt;&gt;"",", range: '"&amp;L113&amp;"'","")&amp;IF(N113&lt;&gt;"",", damage: '"&amp;N113&amp;"'","")&amp;IF(P113&lt;&gt;"",", capacity: '"&amp;P113&amp;"'","")&amp;IF(Q113&lt;&gt;"",", cost: '"&amp;Q113&amp;"'","")&amp;", text: '"&amp;SUBSTITUTE(T113,CHAR(10),"\n")&amp;"', textEn: '"&amp;SUBSTITUTE(SUBSTITUTE(V113,CHAR(10),"\n"),"'","\'")&amp;"'"&amp;IF(R113="○",", sealable: true","")&amp;IF(S113="○",", removable: true","")&amp;"}"</f>
        <v>, '09-chikage-o-p-1': {megami: 'chikage', name: '麻痺毒', nameEn: 'Numbing Agent',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 textEn: 'Poison\n\nForced: You cannot play this card if you have performed any basic actions this turn.\n\nReturn this card to its pouch. End the current phase.'}</v>
      </c>
    </row>
    <row r="114" ht="36" spans="1:24">
      <c r="A114" s="1" t="s">
        <v>936</v>
      </c>
      <c r="B114" s="1" t="s">
        <v>840</v>
      </c>
      <c r="E114" s="1" t="s">
        <v>937</v>
      </c>
      <c r="F114" s="1" t="s">
        <v>938</v>
      </c>
      <c r="G114" s="3" t="s">
        <v>939</v>
      </c>
      <c r="H114" s="4" t="s">
        <v>940</v>
      </c>
      <c r="I114" s="1" t="s">
        <v>932</v>
      </c>
      <c r="J114" s="1" t="s">
        <v>76</v>
      </c>
      <c r="M114" s="5"/>
      <c r="O114" s="5"/>
      <c r="T114" s="6" t="s">
        <v>941</v>
      </c>
      <c r="U114" s="3" t="s">
        <v>942</v>
      </c>
      <c r="V114" s="4" t="s">
        <v>943</v>
      </c>
      <c r="W114" s="5"/>
      <c r="X114" s="7" t="str">
        <f>", '"&amp;A114&amp;"': {megami: '"&amp;B114&amp;"'"&amp;IF(C114&lt;&gt;"",", anotherID: '"&amp;C114&amp;"', replace: '"&amp;D114&amp;"'","")&amp;", name: '"&amp;E114&amp;"', nameEn: '"&amp;SUBSTITUTE(H114,"'","\'")&amp;"', ruby: '"&amp;F114&amp;"', baseType: '"&amp;VLOOKUP(I114,Sheet2!$A$1:$B$99,2,FALSE)&amp;"', types: ['"&amp;VLOOKUP(J114,Sheet2!$D$1:$E$99,2,FALSE)&amp;"'"&amp;IF(K114&lt;&gt;"",", '"&amp;VLOOKUP(K114,Sheet2!$D$1:$E$99,2,FALSE)&amp;"'","")&amp;"]"&amp;IF(L114&lt;&gt;"",", range: '"&amp;L114&amp;"'","")&amp;IF(N114&lt;&gt;"",", damage: '"&amp;N114&amp;"'","")&amp;IF(P114&lt;&gt;"",", capacity: '"&amp;P114&amp;"'","")&amp;IF(Q114&lt;&gt;"",", cost: '"&amp;Q114&amp;"'","")&amp;", text: '"&amp;SUBSTITUTE(T114,CHAR(10),"\n")&amp;"', textEn: '"&amp;SUBSTITUTE(SUBSTITUTE(V114,CHAR(10),"\n"),"'","\'")&amp;"'"&amp;IF(R114="○",", sealable: true","")&amp;IF(S114="○",", removable: true","")&amp;"}"</f>
        <v>, '09-chikage-o-p-2': {megami: 'chikage', name: '幻覚毒', nameEn: 'Hallucinogen', ruby: 'げんかくどく', baseType: 'extra', types: ['action'], text: '毒（このカードは伏せ札にできない） \nこのカードを相手の毒袋に戻す。 \n自フレア→ダスト：2', textEn: 'Poison\n\nReturn this card to its pouch.\n\nYour Flare (2)→ Shadow'}</v>
      </c>
    </row>
    <row r="115" ht="36" spans="1:24">
      <c r="A115" s="1" t="s">
        <v>944</v>
      </c>
      <c r="B115" s="1" t="s">
        <v>840</v>
      </c>
      <c r="E115" s="1" t="s">
        <v>945</v>
      </c>
      <c r="F115" s="1" t="s">
        <v>946</v>
      </c>
      <c r="G115" s="3" t="s">
        <v>947</v>
      </c>
      <c r="H115" s="4" t="s">
        <v>948</v>
      </c>
      <c r="I115" s="1" t="s">
        <v>932</v>
      </c>
      <c r="J115" s="1" t="s">
        <v>85</v>
      </c>
      <c r="M115" s="5"/>
      <c r="O115" s="5"/>
      <c r="P115" s="1" t="s">
        <v>46</v>
      </c>
      <c r="T115" s="6" t="s">
        <v>949</v>
      </c>
      <c r="U115" s="14" t="s">
        <v>950</v>
      </c>
      <c r="V115" s="4" t="s">
        <v>951</v>
      </c>
      <c r="W115" s="5"/>
      <c r="X115" s="7" t="str">
        <f>", '"&amp;A115&amp;"': {megami: '"&amp;B115&amp;"'"&amp;IF(C115&lt;&gt;"",", anotherID: '"&amp;C115&amp;"', replace: '"&amp;D115&amp;"'","")&amp;", name: '"&amp;E115&amp;"', nameEn: '"&amp;SUBSTITUTE(H115,"'","\'")&amp;"', ruby: '"&amp;F115&amp;"', baseType: '"&amp;VLOOKUP(I115,Sheet2!$A$1:$B$99,2,FALSE)&amp;"', types: ['"&amp;VLOOKUP(J115,Sheet2!$D$1:$E$99,2,FALSE)&amp;"'"&amp;IF(K115&lt;&gt;"",", '"&amp;VLOOKUP(K115,Sheet2!$D$1:$E$99,2,FALSE)&amp;"'","")&amp;"]"&amp;IF(L115&lt;&gt;"",", range: '"&amp;L115&amp;"'","")&amp;IF(N115&lt;&gt;"",", damage: '"&amp;N115&amp;"'","")&amp;IF(P115&lt;&gt;"",", capacity: '"&amp;P115&amp;"'","")&amp;IF(Q115&lt;&gt;"",", cost: '"&amp;Q115&amp;"'","")&amp;", text: '"&amp;SUBSTITUTE(T115,CHAR(10),"\n")&amp;"', textEn: '"&amp;SUBSTITUTE(SUBSTITUTE(V115,CHAR(10),"\n"),"'","\'")&amp;"'"&amp;IF(R115="○",", sealable: true","")&amp;IF(S115="○",", removable: true","")&amp;"}"</f>
        <v>, '09-chikage-o-p-3': {megami: 'chikage', name: '弛緩毒', nameEn: 'Muscle Relaxant', ruby: 'しかんどく', baseType: 'extra', types: ['enhance'], capacity: '3', text: '毒（このカードは伏せ札にできない） \n【展開中】あなたは《攻撃》カードを使用できない。 \n【破棄時】このカードを相手の毒袋に戻す。', textEn: 'Poison\n\nOngoing: You cannot play Attack cards.\n\nDisenchant: Return this card to its pouch.'}</v>
      </c>
    </row>
    <row r="116" ht="24" spans="1:24">
      <c r="A116" s="1" t="s">
        <v>952</v>
      </c>
      <c r="B116" s="1" t="s">
        <v>840</v>
      </c>
      <c r="E116" s="1" t="s">
        <v>953</v>
      </c>
      <c r="F116" s="1" t="s">
        <v>954</v>
      </c>
      <c r="G116" s="3" t="s">
        <v>955</v>
      </c>
      <c r="H116" s="4" t="s">
        <v>956</v>
      </c>
      <c r="I116" s="1" t="s">
        <v>932</v>
      </c>
      <c r="J116" s="1" t="s">
        <v>76</v>
      </c>
      <c r="M116" s="5"/>
      <c r="O116" s="5"/>
      <c r="T116" s="6" t="s">
        <v>957</v>
      </c>
      <c r="U116" s="3" t="s">
        <v>958</v>
      </c>
      <c r="V116" s="4" t="s">
        <v>959</v>
      </c>
      <c r="W116" s="5"/>
      <c r="X116" s="7" t="str">
        <f>", '"&amp;A116&amp;"': {megami: '"&amp;B116&amp;"'"&amp;IF(C116&lt;&gt;"",", anotherID: '"&amp;C116&amp;"', replace: '"&amp;D116&amp;"'","")&amp;", name: '"&amp;E116&amp;"', nameEn: '"&amp;SUBSTITUTE(H116,"'","\'")&amp;"', ruby: '"&amp;F116&amp;"', baseType: '"&amp;VLOOKUP(I116,Sheet2!$A$1:$B$99,2,FALSE)&amp;"', types: ['"&amp;VLOOKUP(J116,Sheet2!$D$1:$E$99,2,FALSE)&amp;"'"&amp;IF(K116&lt;&gt;"",", '"&amp;VLOOKUP(K116,Sheet2!$D$1:$E$99,2,FALSE)&amp;"'","")&amp;"]"&amp;IF(L116&lt;&gt;"",", range: '"&amp;L116&amp;"'","")&amp;IF(N116&lt;&gt;"",", damage: '"&amp;N116&amp;"'","")&amp;IF(P116&lt;&gt;"",", capacity: '"&amp;P116&amp;"'","")&amp;IF(Q116&lt;&gt;"",", cost: '"&amp;Q116&amp;"'","")&amp;", text: '"&amp;SUBSTITUTE(T116,CHAR(10),"\n")&amp;"', textEn: '"&amp;SUBSTITUTE(SUBSTITUTE(V116,CHAR(10),"\n"),"'","\'")&amp;"'"&amp;IF(R116="○",", sealable: true","")&amp;IF(S116="○",", removable: true","")&amp;"}"</f>
        <v>, '09-chikage-o-p-4': {megami: 'chikage', name: '滅灯毒', nameEn: 'Fading Light Toxin', ruby: 'ほろびどく', baseType: 'extra', types: ['action'], text: '毒（このカードは伏せ札にできない） \n自オーラ→ダスト：3', textEn: 'Poison\n\nYour Aura (3)→ Shadow'}</v>
      </c>
    </row>
    <row r="117" ht="24" spans="1:24">
      <c r="A117" s="1" t="s">
        <v>960</v>
      </c>
      <c r="B117" s="1" t="s">
        <v>961</v>
      </c>
      <c r="E117" s="1" t="s">
        <v>962</v>
      </c>
      <c r="G117" s="3" t="s">
        <v>963</v>
      </c>
      <c r="H117" s="4" t="s">
        <v>964</v>
      </c>
      <c r="I117" s="1" t="s">
        <v>27</v>
      </c>
      <c r="J117" s="1" t="s">
        <v>76</v>
      </c>
      <c r="M117" s="5"/>
      <c r="O117" s="5"/>
      <c r="T117" s="6" t="s">
        <v>965</v>
      </c>
      <c r="U117" s="38" t="s">
        <v>966</v>
      </c>
      <c r="V117" s="4" t="s">
        <v>967</v>
      </c>
      <c r="W117" s="5"/>
      <c r="X117" s="7" t="str">
        <f>", '"&amp;A117&amp;"': {megami: '"&amp;B117&amp;"'"&amp;IF(C117&lt;&gt;"",", anotherID: '"&amp;C117&amp;"', replace: '"&amp;D117&amp;"'","")&amp;", name: '"&amp;E117&amp;"', nameEn: '"&amp;SUBSTITUTE(H117,"'","\'")&amp;"', ruby: '"&amp;F117&amp;"', baseType: '"&amp;VLOOKUP(I117,Sheet2!$A$1:$B$99,2,FALSE)&amp;"', types: ['"&amp;VLOOKUP(J117,Sheet2!$D$1:$E$99,2,FALSE)&amp;"'"&amp;IF(K117&lt;&gt;"",", '"&amp;VLOOKUP(K117,Sheet2!$D$1:$E$99,2,FALSE)&amp;"'","")&amp;"]"&amp;IF(L117&lt;&gt;"",", range: '"&amp;L117&amp;"'","")&amp;IF(N117&lt;&gt;"",", damage: '"&amp;N117&amp;"'","")&amp;IF(P117&lt;&gt;"",", capacity: '"&amp;P117&amp;"'","")&amp;IF(Q117&lt;&gt;"",", cost: '"&amp;Q117&amp;"'","")&amp;", text: '"&amp;SUBSTITUTE(T117,CHAR(10),"\n")&amp;"', textEn: '"&amp;SUBSTITUTE(SUBSTITUTE(V117,CHAR(10),"\n"),"'","\'")&amp;"'"&amp;IF(R117="○",", sealable: true","")&amp;IF(S117="○",", removable: true","")&amp;"}"</f>
        <v>, '10-kururu-o-n-1': {megami: 'kururu', name: 'えれきてる', nameEn: 'Elekiter', ruby: '', baseType: 'normal', types: ['action'], text: '----\n&lt;行行行対対&gt; 相手のライフに1ダメージを与える。 ', textEn: 'Mechanism (ACT ACT ACT REA REA) - Deal 1 damage to your opponent\'s Life.'}</v>
      </c>
    </row>
    <row r="118" ht="36" spans="1:24">
      <c r="A118" s="1" t="s">
        <v>968</v>
      </c>
      <c r="B118" s="1" t="s">
        <v>961</v>
      </c>
      <c r="E118" s="1" t="s">
        <v>969</v>
      </c>
      <c r="G118" s="3" t="s">
        <v>970</v>
      </c>
      <c r="H118" s="4" t="s">
        <v>971</v>
      </c>
      <c r="I118" s="1" t="s">
        <v>27</v>
      </c>
      <c r="J118" s="1" t="s">
        <v>76</v>
      </c>
      <c r="M118" s="5"/>
      <c r="O118" s="5"/>
      <c r="T118" s="6" t="s">
        <v>972</v>
      </c>
      <c r="U118" s="42" t="s">
        <v>973</v>
      </c>
      <c r="V118" s="4" t="s">
        <v>974</v>
      </c>
      <c r="W118" s="5"/>
      <c r="X118" s="7" t="str">
        <f>", '"&amp;A118&amp;"': {megami: '"&amp;B118&amp;"'"&amp;IF(C118&lt;&gt;"",", anotherID: '"&amp;C118&amp;"', replace: '"&amp;D118&amp;"'","")&amp;", name: '"&amp;E118&amp;"', nameEn: '"&amp;SUBSTITUTE(H118,"'","\'")&amp;"', ruby: '"&amp;F118&amp;"', baseType: '"&amp;VLOOKUP(I118,Sheet2!$A$1:$B$99,2,FALSE)&amp;"', types: ['"&amp;VLOOKUP(J118,Sheet2!$D$1:$E$99,2,FALSE)&amp;"'"&amp;IF(K118&lt;&gt;"",", '"&amp;VLOOKUP(K118,Sheet2!$D$1:$E$99,2,FALSE)&amp;"'","")&amp;"]"&amp;IF(L118&lt;&gt;"",", range: '"&amp;L118&amp;"'","")&amp;IF(N118&lt;&gt;"",", damage: '"&amp;N118&amp;"'","")&amp;IF(P118&lt;&gt;"",", capacity: '"&amp;P118&amp;"'","")&amp;IF(Q118&lt;&gt;"",", cost: '"&amp;Q118&amp;"'","")&amp;", text: '"&amp;SUBSTITUTE(T118,CHAR(10),"\n")&amp;"', textEn: '"&amp;SUBSTITUTE(SUBSTITUTE(V118,CHAR(10),"\n"),"'","\'")&amp;"'"&amp;IF(R118="○",", sealable: true","")&amp;IF(S118="○",", removable: true","")&amp;"}"</f>
        <v>, '10-kururu-o-n-2': {megami: 'kururu', name: 'あくせらー', nameEn: 'Acceler', ruby: '', baseType: 'normal', types: ['action'], text: '----\n&lt;行行付&gt; あなたの手札から《全力》カードを1枚選び、そのカードを使用してもよい。 \n(フェイズは終了しない) ', textEn: 'Mechanism (ENH ACT ACT) - You may choose a Throughout card in your hand and play it.'}</v>
      </c>
    </row>
    <row r="119" ht="120" spans="1:24">
      <c r="A119" s="1" t="s">
        <v>975</v>
      </c>
      <c r="B119" s="1" t="s">
        <v>961</v>
      </c>
      <c r="E119" s="1" t="s">
        <v>976</v>
      </c>
      <c r="G119" s="3" t="s">
        <v>977</v>
      </c>
      <c r="H119" s="4" t="s">
        <v>978</v>
      </c>
      <c r="I119" s="1" t="s">
        <v>27</v>
      </c>
      <c r="J119" s="1" t="s">
        <v>76</v>
      </c>
      <c r="K119" s="1" t="s">
        <v>94</v>
      </c>
      <c r="M119" s="5"/>
      <c r="O119" s="5"/>
      <c r="T119" s="6" t="s">
        <v>979</v>
      </c>
      <c r="U119" s="14" t="s">
        <v>980</v>
      </c>
      <c r="V119" s="10" t="s">
        <v>981</v>
      </c>
      <c r="W119" s="5"/>
      <c r="X119" s="7" t="str">
        <f>", '"&amp;A119&amp;"': {megami: '"&amp;B119&amp;"'"&amp;IF(C119&lt;&gt;"",", anotherID: '"&amp;C119&amp;"', replace: '"&amp;D119&amp;"'","")&amp;", name: '"&amp;E119&amp;"', nameEn: '"&amp;SUBSTITUTE(H119,"'","\'")&amp;"', ruby: '"&amp;F119&amp;"', baseType: '"&amp;VLOOKUP(I119,Sheet2!$A$1:$B$99,2,FALSE)&amp;"', types: ['"&amp;VLOOKUP(J119,Sheet2!$D$1:$E$99,2,FALSE)&amp;"'"&amp;IF(K119&lt;&gt;"",", '"&amp;VLOOKUP(K119,Sheet2!$D$1:$E$99,2,FALSE)&amp;"'","")&amp;"]"&amp;IF(L119&lt;&gt;"",", range: '"&amp;L119&amp;"'","")&amp;IF(N119&lt;&gt;"",", damage: '"&amp;N119&amp;"'","")&amp;IF(P119&lt;&gt;"",", capacity: '"&amp;P119&amp;"'","")&amp;IF(Q119&lt;&gt;"",", cost: '"&amp;Q119&amp;"'","")&amp;", text: '"&amp;SUBSTITUTE(T119,CHAR(10),"\n")&amp;"', textEn: '"&amp;SUBSTITUTE(SUBSTITUTE(V119,CHAR(10),"\n"),"'","\'")&amp;"'"&amp;IF(R119="○",", sealable: true","")&amp;IF(S119="○",", removable: true","")&amp;"}"</f>
        <v>, '10-kururu-o-n-3': {megami: 'kururu', name: 'くるるーん', nameEn: 'Kururu~n',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ht="84" spans="1:24">
      <c r="A120" s="1" t="s">
        <v>982</v>
      </c>
      <c r="B120" s="1" t="s">
        <v>961</v>
      </c>
      <c r="E120" s="1" t="s">
        <v>983</v>
      </c>
      <c r="G120" s="3" t="s">
        <v>984</v>
      </c>
      <c r="H120" s="4" t="s">
        <v>985</v>
      </c>
      <c r="I120" s="1" t="s">
        <v>27</v>
      </c>
      <c r="J120" s="1" t="s">
        <v>76</v>
      </c>
      <c r="K120" s="1" t="s">
        <v>65</v>
      </c>
      <c r="M120" s="5"/>
      <c r="O120" s="5"/>
      <c r="T120" s="6" t="s">
        <v>986</v>
      </c>
      <c r="U120" s="39" t="s">
        <v>987</v>
      </c>
      <c r="V120" s="11" t="s">
        <v>988</v>
      </c>
      <c r="W120" s="5"/>
      <c r="X120" s="7" t="str">
        <f>", '"&amp;A120&amp;"': {megami: '"&amp;B120&amp;"'"&amp;IF(C120&lt;&gt;"",", anotherID: '"&amp;C120&amp;"', replace: '"&amp;D120&amp;"'","")&amp;", name: '"&amp;E120&amp;"', nameEn: '"&amp;SUBSTITUTE(H120,"'","\'")&amp;"', ruby: '"&amp;F120&amp;"', baseType: '"&amp;VLOOKUP(I120,Sheet2!$A$1:$B$99,2,FALSE)&amp;"', types: ['"&amp;VLOOKUP(J120,Sheet2!$D$1:$E$99,2,FALSE)&amp;"'"&amp;IF(K120&lt;&gt;"",", '"&amp;VLOOKUP(K120,Sheet2!$D$1:$E$99,2,FALSE)&amp;"'","")&amp;"]"&amp;IF(L120&lt;&gt;"",", range: '"&amp;L120&amp;"'","")&amp;IF(N120&lt;&gt;"",", damage: '"&amp;N120&amp;"'","")&amp;IF(P120&lt;&gt;"",", capacity: '"&amp;P120&amp;"'","")&amp;IF(Q120&lt;&gt;"",", cost: '"&amp;Q120&amp;"'","")&amp;", text: '"&amp;SUBSTITUTE(T120,CHAR(10),"\n")&amp;"', textEn: '"&amp;SUBSTITUTE(SUBSTITUTE(V120,CHAR(10),"\n"),"'","\'")&amp;"'"&amp;IF(R120="○",", sealable: true","")&amp;IF(S120="○",", removable: true","")&amp;"}"</f>
        <v>, '10-kururu-o-n-4': {megami: 'kururu', name: 'とるねーど', nameEn: 'Tornaydo', ruby: '', baseType: 'normal', types: ['action', 'fullpower'], text: '----\n&lt;攻攻&gt; 相手のオーラに5ダメージを与える。 \n----\n&lt;付付&gt; 相手のライフに1ダメージを与える。', textEn: 'Mechanism (ATK ATK) - Deal 5 damage to your opponent\'s Aura.\n\n----------\n\nMechanism (ENH ENH) - Deal 1 damage to your opponent\'s Life.'}</v>
      </c>
    </row>
    <row r="121" ht="84" spans="1:24">
      <c r="A121" s="1" t="s">
        <v>989</v>
      </c>
      <c r="B121" s="1" t="s">
        <v>961</v>
      </c>
      <c r="E121" s="1" t="s">
        <v>990</v>
      </c>
      <c r="G121" s="3" t="s">
        <v>991</v>
      </c>
      <c r="H121" s="4" t="s">
        <v>992</v>
      </c>
      <c r="I121" s="1" t="s">
        <v>27</v>
      </c>
      <c r="J121" s="1" t="s">
        <v>76</v>
      </c>
      <c r="K121" s="1" t="s">
        <v>65</v>
      </c>
      <c r="M121" s="5"/>
      <c r="O121" s="5"/>
      <c r="T121" s="6" t="s">
        <v>993</v>
      </c>
      <c r="U121" s="36" t="s">
        <v>994</v>
      </c>
      <c r="V121" s="11" t="s">
        <v>995</v>
      </c>
      <c r="W121" s="5"/>
      <c r="X121" s="7" t="str">
        <f>", '"&amp;A121&amp;"': {megami: '"&amp;B121&amp;"'"&amp;IF(C121&lt;&gt;"",", anotherID: '"&amp;C121&amp;"', replace: '"&amp;D121&amp;"'","")&amp;", name: '"&amp;E121&amp;"', nameEn: '"&amp;SUBSTITUTE(H121,"'","\'")&amp;"', ruby: '"&amp;F121&amp;"', baseType: '"&amp;VLOOKUP(I121,Sheet2!$A$1:$B$99,2,FALSE)&amp;"', types: ['"&amp;VLOOKUP(J121,Sheet2!$D$1:$E$99,2,FALSE)&amp;"'"&amp;IF(K121&lt;&gt;"",", '"&amp;VLOOKUP(K121,Sheet2!$D$1:$E$99,2,FALSE)&amp;"'","")&amp;"]"&amp;IF(L121&lt;&gt;"",", range: '"&amp;L121&amp;"'","")&amp;IF(N121&lt;&gt;"",", damage: '"&amp;N121&amp;"'","")&amp;IF(P121&lt;&gt;"",", capacity: '"&amp;P121&amp;"'","")&amp;IF(Q121&lt;&gt;"",", cost: '"&amp;Q121&amp;"'","")&amp;", text: '"&amp;SUBSTITUTE(T121,CHAR(10),"\n")&amp;"', textEn: '"&amp;SUBSTITUTE(SUBSTITUTE(V121,CHAR(10),"\n"),"'","\'")&amp;"'"&amp;IF(R121="○",", sealable: true","")&amp;IF(S121="○",", removable: true","")&amp;"}"</f>
        <v>, '10-kururu-o-n-5': {megami: 'kururu', name: 'りげいなー', nameEn: 'Regainah', ruby: '', baseType: 'normal', types: ['action', 'fullpower'], text: '----\n&lt;攻対&gt; あなたの使用済の切札を1枚選んでもよい。そのカードを消費を支払わずに使用する。(《全力》カードでもよい) \n----\nあなたの集中力は0になる。', textEn: 'Mechanism (ATK REA) - You may choose one of your Devoted Special cards. Play that card without paying its cost.\n\n----------\n\nYour Vigor becomes 0.'}</v>
      </c>
    </row>
    <row r="122" ht="24" spans="1:24">
      <c r="A122" s="1" t="s">
        <v>996</v>
      </c>
      <c r="B122" s="1" t="s">
        <v>961</v>
      </c>
      <c r="E122" s="1" t="s">
        <v>997</v>
      </c>
      <c r="G122" s="3" t="s">
        <v>998</v>
      </c>
      <c r="H122" s="4" t="s">
        <v>999</v>
      </c>
      <c r="I122" s="1" t="s">
        <v>27</v>
      </c>
      <c r="J122" s="1" t="s">
        <v>85</v>
      </c>
      <c r="M122" s="5"/>
      <c r="O122" s="5"/>
      <c r="P122" s="1" t="s">
        <v>46</v>
      </c>
      <c r="T122" s="6" t="s">
        <v>1000</v>
      </c>
      <c r="U122" s="41" t="s">
        <v>1001</v>
      </c>
      <c r="V122" s="4" t="s">
        <v>1002</v>
      </c>
      <c r="W122" s="5"/>
      <c r="X122" s="7" t="str">
        <f>", '"&amp;A122&amp;"': {megami: '"&amp;B122&amp;"'"&amp;IF(C122&lt;&gt;"",", anotherID: '"&amp;C122&amp;"', replace: '"&amp;D122&amp;"'","")&amp;", name: '"&amp;E122&amp;"', nameEn: '"&amp;SUBSTITUTE(H122,"'","\'")&amp;"', ruby: '"&amp;F122&amp;"', baseType: '"&amp;VLOOKUP(I122,Sheet2!$A$1:$B$99,2,FALSE)&amp;"', types: ['"&amp;VLOOKUP(J122,Sheet2!$D$1:$E$99,2,FALSE)&amp;"'"&amp;IF(K122&lt;&gt;"",", '"&amp;VLOOKUP(K122,Sheet2!$D$1:$E$99,2,FALSE)&amp;"'","")&amp;"]"&amp;IF(L122&lt;&gt;"",", range: '"&amp;L122&amp;"'","")&amp;IF(N122&lt;&gt;"",", damage: '"&amp;N122&amp;"'","")&amp;IF(P122&lt;&gt;"",", capacity: '"&amp;P122&amp;"'","")&amp;IF(Q122&lt;&gt;"",", cost: '"&amp;Q122&amp;"'","")&amp;", text: '"&amp;SUBSTITUTE(T122,CHAR(10),"\n")&amp;"', textEn: '"&amp;SUBSTITUTE(SUBSTITUTE(V122,CHAR(10),"\n"),"'","\'")&amp;"'"&amp;IF(R122="○",", sealable: true","")&amp;IF(S122="○",", removable: true","")&amp;"}"</f>
        <v>, '10-kururu-o-n-6': {megami: 'kururu', name: 'もじゅるー', nameEn: 'Mozule', ruby: '', baseType: 'normal', types: ['enhance'], capacity: '3', text: '【展開中】あなたが《行動》カードを使用した時、その解決後に基本動作を1回行ってもよい。', textEn: 'Ongoing: Whenever you play an Action card, you may perform a basic action after it resolves.'}</v>
      </c>
    </row>
    <row r="123" ht="84" spans="1:24">
      <c r="A123" s="1" t="s">
        <v>1003</v>
      </c>
      <c r="B123" s="1" t="s">
        <v>961</v>
      </c>
      <c r="E123" s="1" t="s">
        <v>1004</v>
      </c>
      <c r="G123" s="3" t="s">
        <v>1005</v>
      </c>
      <c r="H123" s="4" t="s">
        <v>1006</v>
      </c>
      <c r="I123" s="1" t="s">
        <v>27</v>
      </c>
      <c r="J123" s="1" t="s">
        <v>85</v>
      </c>
      <c r="M123" s="5"/>
      <c r="O123" s="5"/>
      <c r="P123" s="1" t="s">
        <v>341</v>
      </c>
      <c r="T123" s="6" t="s">
        <v>1007</v>
      </c>
      <c r="U123" s="36" t="s">
        <v>1008</v>
      </c>
      <c r="V123" s="11" t="s">
        <v>1009</v>
      </c>
      <c r="W123" s="5"/>
      <c r="X123" s="7" t="str">
        <f>", '"&amp;A123&amp;"': {megami: '"&amp;B123&amp;"'"&amp;IF(C123&lt;&gt;"",", anotherID: '"&amp;C123&amp;"', replace: '"&amp;D123&amp;"'","")&amp;", name: '"&amp;E123&amp;"', nameEn: '"&amp;SUBSTITUTE(H123,"'","\'")&amp;"', ruby: '"&amp;F123&amp;"', baseType: '"&amp;VLOOKUP(I123,Sheet2!$A$1:$B$99,2,FALSE)&amp;"', types: ['"&amp;VLOOKUP(J123,Sheet2!$D$1:$E$99,2,FALSE)&amp;"'"&amp;IF(K123&lt;&gt;"",", '"&amp;VLOOKUP(K123,Sheet2!$D$1:$E$99,2,FALSE)&amp;"'","")&amp;"]"&amp;IF(L123&lt;&gt;"",", range: '"&amp;L123&amp;"'","")&amp;IF(N123&lt;&gt;"",", damage: '"&amp;N123&amp;"'","")&amp;IF(P123&lt;&gt;"",", capacity: '"&amp;P123&amp;"'","")&amp;IF(Q123&lt;&gt;"",", cost: '"&amp;Q123&amp;"'","")&amp;", text: '"&amp;SUBSTITUTE(T123,CHAR(10),"\n")&amp;"', textEn: '"&amp;SUBSTITUTE(SUBSTITUTE(V123,CHAR(10),"\n"),"'","\'")&amp;"'"&amp;IF(R123="○",", sealable: true","")&amp;IF(S123="○",", removable: true","")&amp;"}"</f>
        <v>, '10-kururu-o-n-7': {megami: 'kururu', name: 'りふれくた', nameEn: 'Reflecta', ruby: '', baseType: 'normal', types: ['enhance'], capacity: '0', text: '----\n&lt;攻対&gt; 【展開時】このカードの上に桜花結晶を4個ダストから置く。 \n----\n【展開中】各ターンにおける相手の2回目の《攻撃》は打ち消される。\n', textEn: 'Mechanism (ATK REA) - Initialize: Move 4 Sakura tokens from Shadow to this card.\n\n----------\n\nOngoing: Your opponent\'s second attack each turn is automatically cancelled.'}</v>
      </c>
    </row>
    <row r="124" ht="60" spans="1:24">
      <c r="A124" s="1" t="s">
        <v>1010</v>
      </c>
      <c r="B124" s="1" t="s">
        <v>961</v>
      </c>
      <c r="E124" s="1" t="s">
        <v>1011</v>
      </c>
      <c r="G124" s="3" t="s">
        <v>1012</v>
      </c>
      <c r="H124" s="4" t="s">
        <v>1013</v>
      </c>
      <c r="I124" s="1" t="s">
        <v>112</v>
      </c>
      <c r="J124" s="1" t="s">
        <v>76</v>
      </c>
      <c r="K124" s="1" t="s">
        <v>94</v>
      </c>
      <c r="M124" s="5"/>
      <c r="O124" s="5"/>
      <c r="Q124" s="1" t="s">
        <v>36</v>
      </c>
      <c r="T124" s="6" t="s">
        <v>1014</v>
      </c>
      <c r="U124" s="14" t="s">
        <v>1015</v>
      </c>
      <c r="V124" s="10" t="s">
        <v>1016</v>
      </c>
      <c r="W124" s="5"/>
      <c r="X124" s="7" t="str">
        <f>", '"&amp;A124&amp;"': {megami: '"&amp;B124&amp;"'"&amp;IF(C124&lt;&gt;"",", anotherID: '"&amp;C124&amp;"', replace: '"&amp;D124&amp;"'","")&amp;", name: '"&amp;E124&amp;"', nameEn: '"&amp;SUBSTITUTE(H124,"'","\'")&amp;"', ruby: '"&amp;F124&amp;"', baseType: '"&amp;VLOOKUP(I124,Sheet2!$A$1:$B$99,2,FALSE)&amp;"', types: ['"&amp;VLOOKUP(J124,Sheet2!$D$1:$E$99,2,FALSE)&amp;"'"&amp;IF(K124&lt;&gt;"",", '"&amp;VLOOKUP(K124,Sheet2!$D$1:$E$99,2,FALSE)&amp;"'","")&amp;"]"&amp;IF(L124&lt;&gt;"",", range: '"&amp;L124&amp;"'","")&amp;IF(N124&lt;&gt;"",", damage: '"&amp;N124&amp;"'","")&amp;IF(P124&lt;&gt;"",", capacity: '"&amp;P124&amp;"'","")&amp;IF(Q124&lt;&gt;"",", cost: '"&amp;Q124&amp;"'","")&amp;", text: '"&amp;SUBSTITUTE(T124,CHAR(10),"\n")&amp;"', textEn: '"&amp;SUBSTITUTE(SUBSTITUTE(V124,CHAR(10),"\n"),"'","\'")&amp;"'"&amp;IF(R124="○",", sealable: true","")&amp;IF(S124="○",", removable: true","")&amp;"}"</f>
        <v>, '10-kururu-o-s-1': {megami: 'kururu', name: 'どれーんでびる', nameEn: 'Drain Devil', ruby: '', baseType: 'special', types: ['action', 'reaction'], cost: '2', text: '相オーラ→自オーラ：1 \n【使用済】あなたの使用済の切札が未使用に戻った時、このカードを消費を支払わずに使用してもよい。', textEn: 'Opponent\'s Aura (1)→ Your Aura\n\nDevoted: Whenever one of your Devoted Special cards is turned face-down, you may play this card without paying its cost.'}</v>
      </c>
    </row>
    <row r="125" ht="96" spans="1:24">
      <c r="A125" s="1" t="s">
        <v>1017</v>
      </c>
      <c r="B125" s="1" t="s">
        <v>961</v>
      </c>
      <c r="E125" s="1" t="s">
        <v>1018</v>
      </c>
      <c r="G125" s="3" t="s">
        <v>1019</v>
      </c>
      <c r="H125" s="4" t="s">
        <v>1020</v>
      </c>
      <c r="I125" s="1" t="s">
        <v>112</v>
      </c>
      <c r="J125" s="1" t="s">
        <v>76</v>
      </c>
      <c r="M125" s="5"/>
      <c r="O125" s="5"/>
      <c r="Q125" s="1" t="s">
        <v>104</v>
      </c>
      <c r="T125" s="6" t="s">
        <v>1021</v>
      </c>
      <c r="U125" s="36" t="s">
        <v>1022</v>
      </c>
      <c r="V125" s="11" t="s">
        <v>1023</v>
      </c>
      <c r="W125" s="5"/>
      <c r="X125" s="7" t="str">
        <f>", '"&amp;A125&amp;"': {megami: '"&amp;B125&amp;"'"&amp;IF(C125&lt;&gt;"",", anotherID: '"&amp;C125&amp;"', replace: '"&amp;D125&amp;"'","")&amp;", name: '"&amp;E125&amp;"', nameEn: '"&amp;SUBSTITUTE(H125,"'","\'")&amp;"', ruby: '"&amp;F125&amp;"', baseType: '"&amp;VLOOKUP(I125,Sheet2!$A$1:$B$99,2,FALSE)&amp;"', types: ['"&amp;VLOOKUP(J125,Sheet2!$D$1:$E$99,2,FALSE)&amp;"'"&amp;IF(K125&lt;&gt;"",", '"&amp;VLOOKUP(K125,Sheet2!$D$1:$E$99,2,FALSE)&amp;"'","")&amp;"]"&amp;IF(L125&lt;&gt;"",", range: '"&amp;L125&amp;"'","")&amp;IF(N125&lt;&gt;"",", damage: '"&amp;N125&amp;"'","")&amp;IF(P125&lt;&gt;"",", capacity: '"&amp;P125&amp;"'","")&amp;IF(Q125&lt;&gt;"",", cost: '"&amp;Q125&amp;"'","")&amp;", text: '"&amp;SUBSTITUTE(T125,CHAR(10),"\n")&amp;"', textEn: '"&amp;SUBSTITUTE(SUBSTITUTE(V125,CHAR(10),"\n"),"'","\'")&amp;"'"&amp;IF(R125="○",", sealable: true","")&amp;IF(S125="○",", removable: true","")&amp;"}"</f>
        <v>, '10-kururu-o-s-2': {megami: 'kururu', name: 'びっぐごーれむ', nameEn: 'Big Golem',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textEn: 'Mechanism (REA THR THR) - Devoted: At the end of your turn, you may deal 1 damage to your opponent\'s Life. If you do, reshuffle your deck.\n\n----------\n\nDevoted: Whenever you play a Throughout card, you may perform a basic action after it resolves.'}</v>
      </c>
    </row>
    <row r="126" ht="91.2" spans="1:24">
      <c r="A126" s="1" t="s">
        <v>1024</v>
      </c>
      <c r="B126" s="1" t="s">
        <v>961</v>
      </c>
      <c r="E126" s="1" t="s">
        <v>1025</v>
      </c>
      <c r="G126" s="3" t="s">
        <v>1026</v>
      </c>
      <c r="H126" s="4" t="s">
        <v>1027</v>
      </c>
      <c r="I126" s="1" t="s">
        <v>112</v>
      </c>
      <c r="J126" s="1" t="s">
        <v>76</v>
      </c>
      <c r="M126" s="5"/>
      <c r="O126" s="5"/>
      <c r="Q126" s="1" t="s">
        <v>206</v>
      </c>
      <c r="R126" s="1" t="s">
        <v>710</v>
      </c>
      <c r="T126" s="6" t="s">
        <v>1028</v>
      </c>
      <c r="U126" s="14" t="s">
        <v>1029</v>
      </c>
      <c r="V126" s="13" t="s">
        <v>1030</v>
      </c>
      <c r="W126" s="5"/>
      <c r="X126" s="7" t="str">
        <f>", '"&amp;A126&amp;"': {megami: '"&amp;B126&amp;"'"&amp;IF(C126&lt;&gt;"",", anotherID: '"&amp;C126&amp;"', replace: '"&amp;D126&amp;"'","")&amp;", name: '"&amp;E126&amp;"', nameEn: '"&amp;SUBSTITUTE(H126,"'","\'")&amp;"', ruby: '"&amp;F126&amp;"', baseType: '"&amp;VLOOKUP(I126,Sheet2!$A$1:$B$99,2,FALSE)&amp;"', types: ['"&amp;VLOOKUP(J126,Sheet2!$D$1:$E$99,2,FALSE)&amp;"'"&amp;IF(K126&lt;&gt;"",", '"&amp;VLOOKUP(K126,Sheet2!$D$1:$E$99,2,FALSE)&amp;"'","")&amp;"]"&amp;IF(L126&lt;&gt;"",", range: '"&amp;L126&amp;"'","")&amp;IF(N126&lt;&gt;"",", damage: '"&amp;N126&amp;"'","")&amp;IF(P126&lt;&gt;"",", capacity: '"&amp;P126&amp;"'","")&amp;IF(Q126&lt;&gt;"",", cost: '"&amp;Q126&amp;"'","")&amp;", text: '"&amp;SUBSTITUTE(T126,CHAR(10),"\n")&amp;"', textEn: '"&amp;SUBSTITUTE(SUBSTITUTE(V126,CHAR(10),"\n"),"'","\'")&amp;"'"&amp;IF(R126="○",", sealable: true","")&amp;IF(S126="○",", removable: true","")&amp;"}"</f>
        <v>, '10-kururu-o-s-3': {megami: 'kururu', name: 'いんだすとりあ', nameEn: 'Industria',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textEn: 'If no card is sealed under this card, you may choose a non-Enhancement card in your hand and seal it under this card, face-up.\n\nPut one of your set aside "Dupligear" on the bottom of your deck.\n\nImmediate Resurgence: You reshuffle your deck.', sealable: true}</v>
      </c>
    </row>
    <row r="127" ht="108" spans="1:24">
      <c r="A127" s="1" t="s">
        <v>1031</v>
      </c>
      <c r="B127" s="1" t="s">
        <v>961</v>
      </c>
      <c r="E127" s="1" t="s">
        <v>1032</v>
      </c>
      <c r="F127" s="1" t="s">
        <v>1033</v>
      </c>
      <c r="G127" s="3" t="s">
        <v>1034</v>
      </c>
      <c r="H127" s="4" t="s">
        <v>1035</v>
      </c>
      <c r="I127" s="1" t="s">
        <v>112</v>
      </c>
      <c r="J127" s="1" t="s">
        <v>76</v>
      </c>
      <c r="M127" s="5"/>
      <c r="O127" s="5"/>
      <c r="Q127" s="1" t="s">
        <v>46</v>
      </c>
      <c r="S127" s="1" t="s">
        <v>710</v>
      </c>
      <c r="T127" s="6" t="s">
        <v>1036</v>
      </c>
      <c r="U127" s="36" t="s">
        <v>1037</v>
      </c>
      <c r="V127" s="11" t="s">
        <v>1038</v>
      </c>
      <c r="W127" s="5"/>
      <c r="X127" s="7" t="str">
        <f>", '"&amp;A127&amp;"': {megami: '"&amp;B127&amp;"'"&amp;IF(C127&lt;&gt;"",", anotherID: '"&amp;C127&amp;"', replace: '"&amp;D127&amp;"'","")&amp;", name: '"&amp;E127&amp;"', nameEn: '"&amp;SUBSTITUTE(H127,"'","\'")&amp;"', ruby: '"&amp;F127&amp;"', baseType: '"&amp;VLOOKUP(I127,Sheet2!$A$1:$B$99,2,FALSE)&amp;"', types: ['"&amp;VLOOKUP(J127,Sheet2!$D$1:$E$99,2,FALSE)&amp;"'"&amp;IF(K127&lt;&gt;"",", '"&amp;VLOOKUP(K127,Sheet2!$D$1:$E$99,2,FALSE)&amp;"'","")&amp;"]"&amp;IF(L127&lt;&gt;"",", range: '"&amp;L127&amp;"'","")&amp;IF(N127&lt;&gt;"",", damage: '"&amp;N127&amp;"'","")&amp;IF(P127&lt;&gt;"",", capacity: '"&amp;P127&amp;"'","")&amp;IF(Q127&lt;&gt;"",", cost: '"&amp;Q127&amp;"'","")&amp;", text: '"&amp;SUBSTITUTE(T127,CHAR(10),"\n")&amp;"', textEn: '"&amp;SUBSTITUTE(SUBSTITUTE(V127,CHAR(10),"\n"),"'","\'")&amp;"'"&amp;IF(R127="○",", sealable: true","")&amp;IF(S127="○",", removable: true","")&amp;"}"</f>
        <v>, '10-kururu-o-s-4': {megami: 'kururu', name: '神渉装置:枢式', nameEn: 'Godly Intervention Simulator: Kururu-Type',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ht="57.6" spans="1:24">
      <c r="A128" s="1" t="s">
        <v>1039</v>
      </c>
      <c r="B128" s="1" t="s">
        <v>961</v>
      </c>
      <c r="E128" s="1" t="s">
        <v>1040</v>
      </c>
      <c r="G128" s="3" t="s">
        <v>1041</v>
      </c>
      <c r="H128" s="4" t="s">
        <v>1042</v>
      </c>
      <c r="I128" s="1" t="s">
        <v>932</v>
      </c>
      <c r="J128" s="1" t="s">
        <v>1043</v>
      </c>
      <c r="M128" s="5"/>
      <c r="O128" s="5"/>
      <c r="T128" s="6" t="s">
        <v>1044</v>
      </c>
      <c r="U128" s="14" t="s">
        <v>1045</v>
      </c>
      <c r="V128" s="10" t="s">
        <v>1046</v>
      </c>
      <c r="W128" s="5"/>
      <c r="X128" s="7" t="str">
        <f>", '"&amp;A128&amp;"': {megami: '"&amp;B128&amp;"'"&amp;IF(C128&lt;&gt;"",", anotherID: '"&amp;C128&amp;"', replace: '"&amp;D128&amp;"'","")&amp;", name: '"&amp;E128&amp;"', nameEn: '"&amp;SUBSTITUTE(H128,"'","\'")&amp;"', ruby: '"&amp;F128&amp;"', baseType: '"&amp;VLOOKUP(I128,Sheet2!$A$1:$B$99,2,FALSE)&amp;"', types: ['"&amp;VLOOKUP(J128,Sheet2!$D$1:$E$99,2,FALSE)&amp;"'"&amp;IF(K128&lt;&gt;"",", '"&amp;VLOOKUP(K128,Sheet2!$D$1:$E$99,2,FALSE)&amp;"'","")&amp;"]"&amp;IF(L128&lt;&gt;"",", range: '"&amp;L128&amp;"'","")&amp;IF(N128&lt;&gt;"",", damage: '"&amp;N128&amp;"'","")&amp;IF(P128&lt;&gt;"",", capacity: '"&amp;P128&amp;"'","")&amp;IF(Q128&lt;&gt;"",", cost: '"&amp;Q128&amp;"'","")&amp;", text: '"&amp;SUBSTITUTE(T128,CHAR(10),"\n")&amp;"', textEn: '"&amp;SUBSTITUTE(SUBSTITUTE(V128,CHAR(10),"\n"),"'","\'")&amp;"'"&amp;IF(R128="○",", sealable: true","")&amp;IF(S128="○",", removable: true","")&amp;"}"</f>
        <v>, '10-kururu-o-s-3-ex1': {megami: 'kururu', name: 'でゅーぷりぎあ', nameEn: 'Dupligear',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textEn: 'Forced: This card is a copy of the card sealed under your "Industria", except its name is still "Dupligear".\n(If your "Industria" is face-down, this does not copy anything and cannot be played.)'}</v>
      </c>
    </row>
    <row r="129" ht="14.4" spans="1:24">
      <c r="A129" s="1" t="s">
        <v>1047</v>
      </c>
      <c r="B129" s="1" t="s">
        <v>1048</v>
      </c>
      <c r="E129" s="1" t="s">
        <v>1049</v>
      </c>
      <c r="F129" s="1" t="s">
        <v>1050</v>
      </c>
      <c r="G129" s="1" t="s">
        <v>1049</v>
      </c>
      <c r="H129" s="4" t="s">
        <v>1049</v>
      </c>
      <c r="I129" s="1" t="s">
        <v>27</v>
      </c>
      <c r="J129" s="1" t="s">
        <v>28</v>
      </c>
      <c r="L129" s="1" t="s">
        <v>172</v>
      </c>
      <c r="M129" s="5"/>
      <c r="N129" s="43" t="s">
        <v>37</v>
      </c>
      <c r="O129" s="5"/>
      <c r="T129" s="1" t="s">
        <v>1051</v>
      </c>
      <c r="U129" s="32" t="s">
        <v>1052</v>
      </c>
      <c r="V129" s="4" t="s">
        <v>1053</v>
      </c>
      <c r="W129" s="5"/>
      <c r="X129" s="7" t="str">
        <f>", '"&amp;A129&amp;"': {megami: '"&amp;B129&amp;"'"&amp;IF(C129&lt;&gt;"",", anotherID: '"&amp;C129&amp;"', replace: '"&amp;D129&amp;"'","")&amp;", name: '"&amp;E129&amp;"', nameEn: '"&amp;SUBSTITUTE(H129,"'","\'")&amp;"', ruby: '"&amp;F129&amp;"', baseType: '"&amp;VLOOKUP(I129,Sheet2!$A$1:$B$99,2,FALSE)&amp;"', types: ['"&amp;VLOOKUP(J129,Sheet2!$D$1:$E$99,2,FALSE)&amp;"'"&amp;IF(K129&lt;&gt;"",", '"&amp;VLOOKUP(K129,Sheet2!$D$1:$E$99,2,FALSE)&amp;"'","")&amp;"]"&amp;IF(L129&lt;&gt;"",", range: '"&amp;L129&amp;"'","")&amp;IF(N129&lt;&gt;"",", damage: '"&amp;N129&amp;"'","")&amp;IF(P129&lt;&gt;"",", capacity: '"&amp;P129&amp;"'","")&amp;IF(Q129&lt;&gt;"",", cost: '"&amp;Q129&amp;"'","")&amp;", text: '"&amp;SUBSTITUTE(T129,CHAR(10),"\n")&amp;"', textEn: '"&amp;SUBSTITUTE(SUBSTITUTE(V129,CHAR(10),"\n"),"'","\'")&amp;"'"&amp;IF(R129="○",", sealable: true","")&amp;IF(S129="○",", removable: true","")&amp;"}"</f>
        <v>, '11-thallya-o-n-1': {megami: 'thallya', name: 'Burning Steam', nameEn: 'Burning Steam', ruby: 'バーニングスチーム', baseType: 'normal', types: ['attack'], range: '3-5', damage: '2/1', text: '【攻撃後】騎動を行う。', textEn: 'After Attack: Maneuver.'}</v>
      </c>
    </row>
    <row r="130" ht="28.8" spans="1:24">
      <c r="A130" s="1" t="s">
        <v>1054</v>
      </c>
      <c r="B130" s="1" t="s">
        <v>1048</v>
      </c>
      <c r="E130" s="1" t="s">
        <v>1055</v>
      </c>
      <c r="F130" s="1" t="s">
        <v>1056</v>
      </c>
      <c r="G130" s="1" t="s">
        <v>1055</v>
      </c>
      <c r="H130" s="4" t="s">
        <v>1055</v>
      </c>
      <c r="I130" s="1" t="s">
        <v>27</v>
      </c>
      <c r="J130" s="1" t="s">
        <v>28</v>
      </c>
      <c r="L130" s="1" t="s">
        <v>286</v>
      </c>
      <c r="M130" s="5"/>
      <c r="N130" s="43" t="s">
        <v>30</v>
      </c>
      <c r="O130" s="5"/>
      <c r="T130" s="6" t="s">
        <v>1057</v>
      </c>
      <c r="U130" s="15" t="s">
        <v>1058</v>
      </c>
      <c r="V130" s="4" t="s">
        <v>1059</v>
      </c>
      <c r="W130" s="5"/>
      <c r="X130" s="7" t="str">
        <f>", '"&amp;A130&amp;"': {megami: '"&amp;B130&amp;"'"&amp;IF(C130&lt;&gt;"",", anotherID: '"&amp;C130&amp;"', replace: '"&amp;D130&amp;"'","")&amp;", name: '"&amp;E130&amp;"', nameEn: '"&amp;SUBSTITUTE(H130,"'","\'")&amp;"', ruby: '"&amp;F130&amp;"', baseType: '"&amp;VLOOKUP(I130,Sheet2!$A$1:$B$99,2,FALSE)&amp;"', types: ['"&amp;VLOOKUP(J130,Sheet2!$D$1:$E$99,2,FALSE)&amp;"'"&amp;IF(K130&lt;&gt;"",", '"&amp;VLOOKUP(K130,Sheet2!$D$1:$E$99,2,FALSE)&amp;"'","")&amp;"]"&amp;IF(L130&lt;&gt;"",", range: '"&amp;L130&amp;"'","")&amp;IF(N130&lt;&gt;"",", damage: '"&amp;N130&amp;"'","")&amp;IF(P130&lt;&gt;"",", capacity: '"&amp;P130&amp;"'","")&amp;IF(Q130&lt;&gt;"",", cost: '"&amp;Q130&amp;"'","")&amp;", text: '"&amp;SUBSTITUTE(T130,CHAR(10),"\n")&amp;"', textEn: '"&amp;SUBSTITUTE(SUBSTITUTE(V130,CHAR(10),"\n"),"'","\'")&amp;"'"&amp;IF(R130="○",", sealable: true","")&amp;IF(S130="○",", removable: true","")&amp;"}"</f>
        <v>, '11-thallya-o-n-2': {megami: 'thallya', name: 'Waving Edge', nameEn: 'Waving Edge', ruby: 'ウェービングエッジ', baseType: 'normal', types: ['attack'], range: '1-3', damage: '3/1', text: '燃焼 \n【攻撃後】騎動を行う。', textEn: 'Combust\n\nAfter Attack: Maneuver.'}</v>
      </c>
    </row>
    <row r="131" ht="43.2" spans="1:24">
      <c r="A131" s="1" t="s">
        <v>1060</v>
      </c>
      <c r="B131" s="1" t="s">
        <v>1048</v>
      </c>
      <c r="E131" s="1" t="s">
        <v>1061</v>
      </c>
      <c r="F131" s="1" t="s">
        <v>1062</v>
      </c>
      <c r="G131" s="1" t="s">
        <v>1061</v>
      </c>
      <c r="H131" s="4" t="s">
        <v>1061</v>
      </c>
      <c r="I131" s="1" t="s">
        <v>27</v>
      </c>
      <c r="J131" s="1" t="s">
        <v>28</v>
      </c>
      <c r="L131" s="1" t="s">
        <v>206</v>
      </c>
      <c r="M131" s="5"/>
      <c r="N131" s="43" t="s">
        <v>295</v>
      </c>
      <c r="O131" s="5"/>
      <c r="T131" s="6" t="s">
        <v>1063</v>
      </c>
      <c r="U131" s="15" t="s">
        <v>1064</v>
      </c>
      <c r="V131" s="4" t="s">
        <v>1065</v>
      </c>
      <c r="W131" s="5"/>
      <c r="X131" s="7" t="str">
        <f>", '"&amp;A131&amp;"': {megami: '"&amp;B131&amp;"'"&amp;IF(C131&lt;&gt;"",", anotherID: '"&amp;C131&amp;"', replace: '"&amp;D131&amp;"'","")&amp;", name: '"&amp;E131&amp;"', nameEn: '"&amp;SUBSTITUTE(H131,"'","\'")&amp;"', ruby: '"&amp;F131&amp;"', baseType: '"&amp;VLOOKUP(I131,Sheet2!$A$1:$B$99,2,FALSE)&amp;"', types: ['"&amp;VLOOKUP(J131,Sheet2!$D$1:$E$99,2,FALSE)&amp;"'"&amp;IF(K131&lt;&gt;"",", '"&amp;VLOOKUP(K131,Sheet2!$D$1:$E$99,2,FALSE)&amp;"'","")&amp;"]"&amp;IF(L131&lt;&gt;"",", range: '"&amp;L131&amp;"'","")&amp;IF(N131&lt;&gt;"",", damage: '"&amp;N131&amp;"'","")&amp;IF(P131&lt;&gt;"",", capacity: '"&amp;P131&amp;"'","")&amp;IF(Q131&lt;&gt;"",", cost: '"&amp;Q131&amp;"'","")&amp;", text: '"&amp;SUBSTITUTE(T131,CHAR(10),"\n")&amp;"', textEn: '"&amp;SUBSTITUTE(SUBSTITUTE(V131,CHAR(10),"\n"),"'","\'")&amp;"'"&amp;IF(R131="○",", sealable: true","")&amp;IF(S131="○",", removable: true","")&amp;"}"</f>
        <v>, '11-thallya-o-n-3': {megami: 'thallya', name: 'Shield Charge', nameEn: 'Shield Charge', ruby: 'シールドチャージ', baseType: 'normal', types: ['attack'], range: '1', damage: '3/2', text: '燃焼 \n【常時】この《攻撃》のダメージにより移動する桜花結晶は、ダストやフレアでなく間合に動かす。', textEn: 'Combust\n\nForced: Damage dealt by this attack moves Sakura tokens to Distance instead of to Shadow or to Flare.'}</v>
      </c>
    </row>
    <row r="132" ht="14.4" spans="1:24">
      <c r="A132" s="1" t="s">
        <v>1066</v>
      </c>
      <c r="B132" s="1" t="s">
        <v>1048</v>
      </c>
      <c r="E132" s="1" t="s">
        <v>1067</v>
      </c>
      <c r="F132" s="1" t="s">
        <v>1068</v>
      </c>
      <c r="G132" s="1" t="s">
        <v>1067</v>
      </c>
      <c r="H132" s="4" t="s">
        <v>1067</v>
      </c>
      <c r="I132" s="1" t="s">
        <v>27</v>
      </c>
      <c r="J132" s="1" t="s">
        <v>28</v>
      </c>
      <c r="K132" s="1" t="s">
        <v>65</v>
      </c>
      <c r="L132" s="1" t="s">
        <v>1069</v>
      </c>
      <c r="M132" s="5"/>
      <c r="N132" s="43" t="s">
        <v>1070</v>
      </c>
      <c r="O132" s="5"/>
      <c r="T132" s="1" t="s">
        <v>1071</v>
      </c>
      <c r="U132" s="42" t="s">
        <v>1072</v>
      </c>
      <c r="V132" s="21" t="s">
        <v>1073</v>
      </c>
      <c r="W132" s="5"/>
      <c r="X132" s="7" t="str">
        <f>", '"&amp;A132&amp;"': {megami: '"&amp;B132&amp;"'"&amp;IF(C132&lt;&gt;"",", anotherID: '"&amp;C132&amp;"', replace: '"&amp;D132&amp;"'","")&amp;", name: '"&amp;E132&amp;"', nameEn: '"&amp;SUBSTITUTE(H132,"'","\'")&amp;"', ruby: '"&amp;F132&amp;"', baseType: '"&amp;VLOOKUP(I132,Sheet2!$A$1:$B$99,2,FALSE)&amp;"', types: ['"&amp;VLOOKUP(J132,Sheet2!$D$1:$E$99,2,FALSE)&amp;"'"&amp;IF(K132&lt;&gt;"",", '"&amp;VLOOKUP(K132,Sheet2!$D$1:$E$99,2,FALSE)&amp;"'","")&amp;"]"&amp;IF(L132&lt;&gt;"",", range: '"&amp;L132&amp;"'","")&amp;IF(N132&lt;&gt;"",", damage: '"&amp;N132&amp;"'","")&amp;IF(P132&lt;&gt;"",", capacity: '"&amp;P132&amp;"'","")&amp;IF(Q132&lt;&gt;"",", cost: '"&amp;Q132&amp;"'","")&amp;", text: '"&amp;SUBSTITUTE(T132,CHAR(10),"\n")&amp;"', textEn: '"&amp;SUBSTITUTE(SUBSTITUTE(V132,CHAR(10),"\n"),"'","\'")&amp;"'"&amp;IF(R132="○",", sealable: true","")&amp;IF(S132="○",", removable: true","")&amp;"}"</f>
        <v>, '11-thallya-o-n-4': {megami: 'thallya', name: 'Steam Cannon', nameEn: 'Steam Cannon', ruby: 'スチームカノン', baseType: 'normal', types: ['attack', 'fullpower'], range: '2-8', damage: '3/3', text: '燃焼', textEn: 'Combust'}</v>
      </c>
    </row>
    <row r="133" ht="28.8" spans="1:24">
      <c r="A133" s="1" t="s">
        <v>1074</v>
      </c>
      <c r="B133" s="1" t="s">
        <v>1048</v>
      </c>
      <c r="E133" s="1" t="s">
        <v>1075</v>
      </c>
      <c r="F133" s="1" t="s">
        <v>1076</v>
      </c>
      <c r="G133" s="1" t="s">
        <v>1075</v>
      </c>
      <c r="H133" s="4" t="s">
        <v>1075</v>
      </c>
      <c r="I133" s="1" t="s">
        <v>27</v>
      </c>
      <c r="J133" s="1" t="s">
        <v>76</v>
      </c>
      <c r="M133" s="5"/>
      <c r="N133" s="43"/>
      <c r="O133" s="5"/>
      <c r="T133" s="6" t="s">
        <v>1077</v>
      </c>
      <c r="U133" s="41" t="s">
        <v>1078</v>
      </c>
      <c r="V133" s="4" t="s">
        <v>1079</v>
      </c>
      <c r="W133" s="5"/>
      <c r="X133" s="7" t="str">
        <f>", '"&amp;A133&amp;"': {megami: '"&amp;B133&amp;"'"&amp;IF(C133&lt;&gt;"",", anotherID: '"&amp;C133&amp;"', replace: '"&amp;D133&amp;"'","")&amp;", name: '"&amp;E133&amp;"', nameEn: '"&amp;SUBSTITUTE(H133,"'","\'")&amp;"', ruby: '"&amp;F133&amp;"', baseType: '"&amp;VLOOKUP(I133,Sheet2!$A$1:$B$99,2,FALSE)&amp;"', types: ['"&amp;VLOOKUP(J133,Sheet2!$D$1:$E$99,2,FALSE)&amp;"'"&amp;IF(K133&lt;&gt;"",", '"&amp;VLOOKUP(K133,Sheet2!$D$1:$E$99,2,FALSE)&amp;"'","")&amp;"]"&amp;IF(L133&lt;&gt;"",", range: '"&amp;L133&amp;"'","")&amp;IF(N133&lt;&gt;"",", damage: '"&amp;N133&amp;"'","")&amp;IF(P133&lt;&gt;"",", capacity: '"&amp;P133&amp;"'","")&amp;IF(Q133&lt;&gt;"",", cost: '"&amp;Q133&amp;"'","")&amp;", text: '"&amp;SUBSTITUTE(T133,CHAR(10),"\n")&amp;"', textEn: '"&amp;SUBSTITUTE(SUBSTITUTE(V133,CHAR(10),"\n"),"'","\'")&amp;"'"&amp;IF(R133="○",", sealable: true","")&amp;IF(S133="○",", removable: true","")&amp;"}"</f>
        <v>, '11-thallya-o-n-5': {megami: 'thallya', name: 'Stunt', nameEn: 'Stunt', ruby: 'スタント', baseType: 'normal', types: ['action'], text: '相手を畏縮させる。 \n自オーラ→自フレア：2', textEn: 'Flinch your opponent.\n\nYour Aura (2)→ Your Flare'}</v>
      </c>
    </row>
    <row r="134" ht="72" spans="1:24">
      <c r="A134" s="1" t="s">
        <v>1080</v>
      </c>
      <c r="B134" s="1" t="s">
        <v>1048</v>
      </c>
      <c r="E134" s="1" t="s">
        <v>1081</v>
      </c>
      <c r="F134" s="1" t="s">
        <v>1082</v>
      </c>
      <c r="G134" s="1" t="s">
        <v>1081</v>
      </c>
      <c r="H134" s="4" t="s">
        <v>1081</v>
      </c>
      <c r="I134" s="1" t="s">
        <v>27</v>
      </c>
      <c r="J134" s="1" t="s">
        <v>76</v>
      </c>
      <c r="M134" s="5"/>
      <c r="N134" s="43"/>
      <c r="O134" s="5"/>
      <c r="T134" s="6" t="s">
        <v>1083</v>
      </c>
      <c r="U134" s="41" t="s">
        <v>1084</v>
      </c>
      <c r="V134" s="4" t="s">
        <v>1085</v>
      </c>
      <c r="W134" s="5"/>
      <c r="X134" s="7" t="str">
        <f>", '"&amp;A134&amp;"': {megami: '"&amp;B134&amp;"'"&amp;IF(C134&lt;&gt;"",", anotherID: '"&amp;C134&amp;"', replace: '"&amp;D134&amp;"'","")&amp;", name: '"&amp;E134&amp;"', nameEn: '"&amp;SUBSTITUTE(H134,"'","\'")&amp;"', ruby: '"&amp;F134&amp;"', baseType: '"&amp;VLOOKUP(I134,Sheet2!$A$1:$B$99,2,FALSE)&amp;"', types: ['"&amp;VLOOKUP(J134,Sheet2!$D$1:$E$99,2,FALSE)&amp;"'"&amp;IF(K134&lt;&gt;"",", '"&amp;VLOOKUP(K134,Sheet2!$D$1:$E$99,2,FALSE)&amp;"'","")&amp;"]"&amp;IF(L134&lt;&gt;"",", range: '"&amp;L134&amp;"'","")&amp;IF(N134&lt;&gt;"",", damage: '"&amp;N134&amp;"'","")&amp;IF(P134&lt;&gt;"",", capacity: '"&amp;P134&amp;"'","")&amp;IF(Q134&lt;&gt;"",", cost: '"&amp;Q134&amp;"'","")&amp;", text: '"&amp;SUBSTITUTE(T134,CHAR(10),"\n")&amp;"', textEn: '"&amp;SUBSTITUTE(SUBSTITUTE(V134,CHAR(10),"\n"),"'","\'")&amp;"'"&amp;IF(R134="○",", sealable: true","")&amp;IF(S134="○",", removable: true","")&amp;"}"</f>
        <v>, '11-thallya-o-n-6': {megami: 'thallya', name: 'Roaring', nameEn: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textEn: 'You may burn 2 Artificial Sakura tokens on your machine. If you do, gain 1 Vigor, your opponent loses 1 Vigor, and flinch your opponent.\n\nYou may spend 2 Vigor. If you do, recover 3 burned Artificial Sakura tokens.'}</v>
      </c>
    </row>
    <row r="135" ht="28.8" spans="1:24">
      <c r="A135" s="1" t="s">
        <v>1086</v>
      </c>
      <c r="B135" s="1" t="s">
        <v>1048</v>
      </c>
      <c r="E135" s="1" t="s">
        <v>1087</v>
      </c>
      <c r="F135" s="1" t="s">
        <v>1088</v>
      </c>
      <c r="G135" s="1" t="s">
        <v>1087</v>
      </c>
      <c r="H135" s="4" t="s">
        <v>1087</v>
      </c>
      <c r="I135" s="1" t="s">
        <v>27</v>
      </c>
      <c r="J135" s="1" t="s">
        <v>76</v>
      </c>
      <c r="K135" s="1" t="s">
        <v>94</v>
      </c>
      <c r="M135" s="5"/>
      <c r="N135" s="43"/>
      <c r="O135" s="5"/>
      <c r="T135" s="6" t="s">
        <v>1089</v>
      </c>
      <c r="U135" s="39" t="s">
        <v>1090</v>
      </c>
      <c r="V135" s="4" t="s">
        <v>1091</v>
      </c>
      <c r="W135" s="5"/>
      <c r="X135" s="7" t="str">
        <f>", '"&amp;A135&amp;"': {megami: '"&amp;B135&amp;"'"&amp;IF(C135&lt;&gt;"",", anotherID: '"&amp;C135&amp;"', replace: '"&amp;D135&amp;"'","")&amp;", name: '"&amp;E135&amp;"', nameEn: '"&amp;SUBSTITUTE(H135,"'","\'")&amp;"', ruby: '"&amp;F135&amp;"', baseType: '"&amp;VLOOKUP(I135,Sheet2!$A$1:$B$99,2,FALSE)&amp;"', types: ['"&amp;VLOOKUP(J135,Sheet2!$D$1:$E$99,2,FALSE)&amp;"'"&amp;IF(K135&lt;&gt;"",", '"&amp;VLOOKUP(K135,Sheet2!$D$1:$E$99,2,FALSE)&amp;"'","")&amp;"]"&amp;IF(L135&lt;&gt;"",", range: '"&amp;L135&amp;"'","")&amp;IF(N135&lt;&gt;"",", damage: '"&amp;N135&amp;"'","")&amp;IF(P135&lt;&gt;"",", capacity: '"&amp;P135&amp;"'","")&amp;IF(Q135&lt;&gt;"",", cost: '"&amp;Q135&amp;"'","")&amp;", text: '"&amp;SUBSTITUTE(T135,CHAR(10),"\n")&amp;"', textEn: '"&amp;SUBSTITUTE(SUBSTITUTE(V135,CHAR(10),"\n"),"'","\'")&amp;"'"&amp;IF(R135="○",", sealable: true","")&amp;IF(S135="○",", removable: true","")&amp;"}"</f>
        <v>, '11-thallya-o-n-7': {megami: 'thallya', name: 'Turbo Switch', nameEn: 'Turbo Switch', ruby: 'ターボスイッチ', baseType: 'normal', types: ['action', 'reaction'], text: '燃焼 \n騎動を行う。', textEn: 'Combust\n\nManeuver.'}</v>
      </c>
    </row>
    <row r="136" ht="14.4" spans="1:24">
      <c r="A136" s="1" t="s">
        <v>1092</v>
      </c>
      <c r="B136" s="1" t="s">
        <v>1048</v>
      </c>
      <c r="E136" s="1" t="s">
        <v>1093</v>
      </c>
      <c r="F136" s="1" t="s">
        <v>1094</v>
      </c>
      <c r="G136" s="1" t="s">
        <v>1093</v>
      </c>
      <c r="H136" s="4" t="s">
        <v>1093</v>
      </c>
      <c r="I136" s="1" t="s">
        <v>112</v>
      </c>
      <c r="J136" s="1" t="s">
        <v>28</v>
      </c>
      <c r="L136" s="1" t="s">
        <v>1095</v>
      </c>
      <c r="M136" s="5"/>
      <c r="N136" s="43" t="s">
        <v>173</v>
      </c>
      <c r="O136" s="5"/>
      <c r="Q136" s="1" t="s">
        <v>206</v>
      </c>
      <c r="T136" s="6" t="s">
        <v>1096</v>
      </c>
      <c r="U136" s="3" t="s">
        <v>1097</v>
      </c>
      <c r="V136" s="4" t="s">
        <v>1098</v>
      </c>
      <c r="W136" s="5"/>
      <c r="X136" s="7" t="str">
        <f>", '"&amp;A136&amp;"': {megami: '"&amp;B136&amp;"'"&amp;IF(C136&lt;&gt;"",", anotherID: '"&amp;C136&amp;"', replace: '"&amp;D136&amp;"'","")&amp;", name: '"&amp;E136&amp;"', nameEn: '"&amp;SUBSTITUTE(H136,"'","\'")&amp;"', ruby: '"&amp;F136&amp;"', baseType: '"&amp;VLOOKUP(I136,Sheet2!$A$1:$B$99,2,FALSE)&amp;"', types: ['"&amp;VLOOKUP(J136,Sheet2!$D$1:$E$99,2,FALSE)&amp;"'"&amp;IF(K136&lt;&gt;"",", '"&amp;VLOOKUP(K136,Sheet2!$D$1:$E$99,2,FALSE)&amp;"'","")&amp;"]"&amp;IF(L136&lt;&gt;"",", range: '"&amp;L136&amp;"'","")&amp;IF(N136&lt;&gt;"",", damage: '"&amp;N136&amp;"'","")&amp;IF(P136&lt;&gt;"",", capacity: '"&amp;P136&amp;"'","")&amp;IF(Q136&lt;&gt;"",", cost: '"&amp;Q136&amp;"'","")&amp;", text: '"&amp;SUBSTITUTE(T136,CHAR(10),"\n")&amp;"', textEn: '"&amp;SUBSTITUTE(SUBSTITUTE(V136,CHAR(10),"\n"),"'","\'")&amp;"'"&amp;IF(R136="○",", sealable: true","")&amp;IF(S136="○",", removable: true","")&amp;"}"</f>
        <v>, '11-thallya-o-s-1': {megami: 'thallya', name: 'Alpha-Edge', nameEn: 'Alpha-Edge', ruby: 'アルファエッジ', baseType: 'special', types: ['attack'], range: '1,3,5,7', damage: '1/1', cost: '1', text: '【即再起】あなたが騎動により間合を変化させる。', textEn: 'Immediate Resurgence: Your Maneuver changes the Distance.'}</v>
      </c>
    </row>
    <row r="137" ht="43.2" spans="1:24">
      <c r="A137" s="1" t="s">
        <v>1099</v>
      </c>
      <c r="B137" s="1" t="s">
        <v>1048</v>
      </c>
      <c r="E137" s="1" t="s">
        <v>1100</v>
      </c>
      <c r="F137" s="1" t="s">
        <v>1101</v>
      </c>
      <c r="G137" s="1" t="s">
        <v>1100</v>
      </c>
      <c r="H137" s="4" t="s">
        <v>1100</v>
      </c>
      <c r="I137" s="1" t="s">
        <v>112</v>
      </c>
      <c r="J137" s="1" t="s">
        <v>76</v>
      </c>
      <c r="K137" s="1" t="s">
        <v>94</v>
      </c>
      <c r="M137" s="5"/>
      <c r="N137" s="43"/>
      <c r="O137" s="5"/>
      <c r="Q137" s="1" t="s">
        <v>104</v>
      </c>
      <c r="T137" s="6" t="s">
        <v>1102</v>
      </c>
      <c r="U137" s="14" t="s">
        <v>1103</v>
      </c>
      <c r="V137" s="4" t="s">
        <v>1104</v>
      </c>
      <c r="W137" s="5"/>
      <c r="X137" s="7" t="str">
        <f>", '"&amp;A137&amp;"': {megami: '"&amp;B137&amp;"'"&amp;IF(C137&lt;&gt;"",", anotherID: '"&amp;C137&amp;"', replace: '"&amp;D137&amp;"'","")&amp;", name: '"&amp;E137&amp;"', nameEn: '"&amp;SUBSTITUTE(H137,"'","\'")&amp;"', ruby: '"&amp;F137&amp;"', baseType: '"&amp;VLOOKUP(I137,Sheet2!$A$1:$B$99,2,FALSE)&amp;"', types: ['"&amp;VLOOKUP(J137,Sheet2!$D$1:$E$99,2,FALSE)&amp;"'"&amp;IF(K137&lt;&gt;"",", '"&amp;VLOOKUP(K137,Sheet2!$D$1:$E$99,2,FALSE)&amp;"'","")&amp;"]"&amp;IF(L137&lt;&gt;"",", range: '"&amp;L137&amp;"'","")&amp;IF(N137&lt;&gt;"",", damage: '"&amp;N137&amp;"'","")&amp;IF(P137&lt;&gt;"",", capacity: '"&amp;P137&amp;"'","")&amp;IF(Q137&lt;&gt;"",", cost: '"&amp;Q137&amp;"'","")&amp;", text: '"&amp;SUBSTITUTE(T137,CHAR(10),"\n")&amp;"', textEn: '"&amp;SUBSTITUTE(SUBSTITUTE(V137,CHAR(10),"\n"),"'","\'")&amp;"'"&amp;IF(R137="○",", sealable: true","")&amp;IF(S137="○",", removable: true","")&amp;"}"</f>
        <v>, '11-thallya-o-s-2': {megami: 'thallya', name: 'Omega-Burst', nameEn: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 textEn: 'Recover all your burned Artificial Sakura tokens.\n\nCancel the attack you played this as a Reaction to if its Damage to Aura is "-", or if its Damage to Aura is X or less. X is the number of Artificial Sakura tokens recovered by this card.'}</v>
      </c>
    </row>
    <row r="138" ht="11.25" customHeight="1" spans="1:24">
      <c r="A138" s="1" t="s">
        <v>1105</v>
      </c>
      <c r="B138" s="1" t="s">
        <v>1048</v>
      </c>
      <c r="E138" s="1" t="s">
        <v>1106</v>
      </c>
      <c r="F138" s="1" t="s">
        <v>1107</v>
      </c>
      <c r="G138" s="1" t="s">
        <v>1108</v>
      </c>
      <c r="H138" s="4" t="s">
        <v>1108</v>
      </c>
      <c r="I138" s="1" t="s">
        <v>112</v>
      </c>
      <c r="J138" s="1" t="s">
        <v>76</v>
      </c>
      <c r="K138" s="1" t="s">
        <v>65</v>
      </c>
      <c r="M138" s="5"/>
      <c r="N138" s="43"/>
      <c r="O138" s="5"/>
      <c r="Q138" s="1" t="s">
        <v>341</v>
      </c>
      <c r="T138" s="28" t="s">
        <v>1109</v>
      </c>
      <c r="U138" s="28" t="s">
        <v>1110</v>
      </c>
      <c r="V138" s="4" t="s">
        <v>1111</v>
      </c>
      <c r="W138" s="5"/>
      <c r="X138" s="7" t="str">
        <f>", '"&amp;A138&amp;"': {megami: '"&amp;B138&amp;"'"&amp;IF(C138&lt;&gt;"",", anotherID: '"&amp;C138&amp;"', replace: '"&amp;D138&amp;"'","")&amp;", name: '"&amp;E138&amp;"', nameEn: '"&amp;SUBSTITUTE(H138,"'","\'")&amp;"', ruby: '"&amp;F138&amp;"', baseType: '"&amp;VLOOKUP(I138,Sheet2!$A$1:$B$99,2,FALSE)&amp;"', types: ['"&amp;VLOOKUP(J138,Sheet2!$D$1:$E$99,2,FALSE)&amp;"'"&amp;IF(K138&lt;&gt;"",", '"&amp;VLOOKUP(K138,Sheet2!$D$1:$E$99,2,FALSE)&amp;"'","")&amp;"]"&amp;IF(L138&lt;&gt;"",", range: '"&amp;L138&amp;"'","")&amp;IF(N138&lt;&gt;"",", damage: '"&amp;N138&amp;"'","")&amp;IF(P138&lt;&gt;"",", capacity: '"&amp;P138&amp;"'","")&amp;IF(Q138&lt;&gt;"",", cost: '"&amp;Q138&amp;"'","")&amp;", text: '"&amp;SUBSTITUTE(T138,CHAR(10),"\n")&amp;"', textEn: '"&amp;SUBSTITUTE(SUBSTITUTE(V138,CHAR(10),"\n"),"'","\'")&amp;"'"&amp;IF(R138="○",", sealable: true","")&amp;IF(S138="○",", removable: true","")&amp;"}"</f>
        <v>, '11-thallya-o-s-4': {megami: 'thallya', name: 'Julia\'s BlackBox', nameEn: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 textEn: 'If there are no Artificial Sakura tokens on your machine, TransForm it and recover 2 burned Artificial Sakura tokens. Otherwise, turn this card face-down.'}</v>
      </c>
    </row>
    <row r="139" ht="14.4" spans="1:24">
      <c r="A139" s="1" t="s">
        <v>1112</v>
      </c>
      <c r="B139" s="1" t="s">
        <v>1113</v>
      </c>
      <c r="E139" s="1" t="s">
        <v>1114</v>
      </c>
      <c r="F139" s="1" t="s">
        <v>1115</v>
      </c>
      <c r="G139" s="3" t="s">
        <v>1116</v>
      </c>
      <c r="H139" s="4" t="s">
        <v>1117</v>
      </c>
      <c r="I139" s="1" t="s">
        <v>27</v>
      </c>
      <c r="J139" s="1" t="s">
        <v>28</v>
      </c>
      <c r="L139" s="1" t="s">
        <v>56</v>
      </c>
      <c r="M139" s="5"/>
      <c r="N139" s="1" t="s">
        <v>30</v>
      </c>
      <c r="O139" s="5"/>
      <c r="U139" s="32"/>
      <c r="W139" s="5"/>
      <c r="X139" s="7" t="str">
        <f>", '"&amp;A139&amp;"': {megami: '"&amp;B139&amp;"'"&amp;IF(C139&lt;&gt;"",", anotherID: '"&amp;C139&amp;"', replace: '"&amp;D139&amp;"'","")&amp;", name: '"&amp;E139&amp;"', nameEn: '"&amp;SUBSTITUTE(H139,"'","\'")&amp;"', ruby: '"&amp;F139&amp;"', baseType: '"&amp;VLOOKUP(I139,Sheet2!$A$1:$B$99,2,FALSE)&amp;"', types: ['"&amp;VLOOKUP(J139,Sheet2!$D$1:$E$99,2,FALSE)&amp;"'"&amp;IF(K139&lt;&gt;"",", '"&amp;VLOOKUP(K139,Sheet2!$D$1:$E$99,2,FALSE)&amp;"'","")&amp;"]"&amp;IF(L139&lt;&gt;"",", range: '"&amp;L139&amp;"'","")&amp;IF(N139&lt;&gt;"",", damage: '"&amp;N139&amp;"'","")&amp;IF(P139&lt;&gt;"",", capacity: '"&amp;P139&amp;"'","")&amp;IF(Q139&lt;&gt;"",", cost: '"&amp;Q139&amp;"'","")&amp;", text: '"&amp;SUBSTITUTE(T139,CHAR(10),"\n")&amp;"', textEn: '"&amp;SUBSTITUTE(SUBSTITUTE(V139,CHAR(10),"\n"),"'","\'")&amp;"'"&amp;IF(R139="○",", sealable: true","")&amp;IF(S139="○",", removable: true","")&amp;"}"</f>
        <v>, '12-raira-o-n-1': {megami: 'raira', name: '獣爪', nameEn: 'Bestial Claw', ruby: 'じゅうそう', baseType: 'normal', types: ['attack'], range: '1-2', damage: '3/1', text: '', textEn: ''}</v>
      </c>
    </row>
    <row r="140" ht="14.4" spans="1:24">
      <c r="A140" s="1" t="s">
        <v>1118</v>
      </c>
      <c r="B140" s="1" t="s">
        <v>1113</v>
      </c>
      <c r="E140" s="1" t="s">
        <v>1119</v>
      </c>
      <c r="F140" s="1" t="s">
        <v>1120</v>
      </c>
      <c r="G140" s="3" t="s">
        <v>1121</v>
      </c>
      <c r="H140" s="4" t="s">
        <v>1122</v>
      </c>
      <c r="I140" s="1" t="s">
        <v>27</v>
      </c>
      <c r="J140" s="1" t="s">
        <v>28</v>
      </c>
      <c r="L140" s="1" t="s">
        <v>36</v>
      </c>
      <c r="M140" s="5"/>
      <c r="N140" s="1" t="s">
        <v>1123</v>
      </c>
      <c r="O140" s="5"/>
      <c r="T140" s="1" t="s">
        <v>1124</v>
      </c>
      <c r="U140" s="3" t="s">
        <v>1125</v>
      </c>
      <c r="V140" s="8" t="s">
        <v>1126</v>
      </c>
      <c r="W140" s="5"/>
      <c r="X140" s="7" t="str">
        <f>", '"&amp;A140&amp;"': {megami: '"&amp;B140&amp;"'"&amp;IF(C140&lt;&gt;"",", anotherID: '"&amp;C140&amp;"', replace: '"&amp;D140&amp;"'","")&amp;", name: '"&amp;E140&amp;"', nameEn: '"&amp;SUBSTITUTE(H140,"'","\'")&amp;"', ruby: '"&amp;F140&amp;"', baseType: '"&amp;VLOOKUP(I140,Sheet2!$A$1:$B$99,2,FALSE)&amp;"', types: ['"&amp;VLOOKUP(J140,Sheet2!$D$1:$E$99,2,FALSE)&amp;"'"&amp;IF(K140&lt;&gt;"",", '"&amp;VLOOKUP(K140,Sheet2!$D$1:$E$99,2,FALSE)&amp;"'","")&amp;"]"&amp;IF(L140&lt;&gt;"",", range: '"&amp;L140&amp;"'","")&amp;IF(N140&lt;&gt;"",", damage: '"&amp;N140&amp;"'","")&amp;IF(P140&lt;&gt;"",", capacity: '"&amp;P140&amp;"'","")&amp;IF(Q140&lt;&gt;"",", cost: '"&amp;Q140&amp;"'","")&amp;", text: '"&amp;SUBSTITUTE(T140,CHAR(10),"\n")&amp;"', textEn: '"&amp;SUBSTITUTE(SUBSTITUTE(V140,CHAR(10),"\n"),"'","\'")&amp;"'"&amp;IF(R140="○",", sealable: true","")&amp;IF(S140="○",", removable: true","")&amp;"}"</f>
        <v>, '12-raira-o-n-2': {megami: 'raira', name: '風雷撃', nameEn: 'Wind and Thunder', ruby: 'ふうらいげき', baseType: 'normal', types: ['attack'], range: '2', damage: 'X/2', text: '【常時】Xは風神ゲージと雷神ゲージのうち、小さい方の値である。', textEn: 'Forced: X is equal to the lower of your Wind and Thunder God gauges.'}</v>
      </c>
    </row>
    <row r="141" ht="28.8" spans="1:24">
      <c r="A141" s="1" t="s">
        <v>1127</v>
      </c>
      <c r="B141" s="1" t="s">
        <v>1113</v>
      </c>
      <c r="E141" s="1" t="s">
        <v>1128</v>
      </c>
      <c r="F141" s="1" t="s">
        <v>1129</v>
      </c>
      <c r="G141" s="3" t="s">
        <v>1130</v>
      </c>
      <c r="H141" s="4" t="s">
        <v>1131</v>
      </c>
      <c r="I141" s="1" t="s">
        <v>27</v>
      </c>
      <c r="J141" s="1" t="s">
        <v>28</v>
      </c>
      <c r="L141" s="1" t="s">
        <v>56</v>
      </c>
      <c r="M141" s="5"/>
      <c r="N141" s="1" t="s">
        <v>37</v>
      </c>
      <c r="O141" s="5"/>
      <c r="T141" s="6" t="s">
        <v>1132</v>
      </c>
      <c r="U141" s="14" t="s">
        <v>1133</v>
      </c>
      <c r="V141" s="4" t="s">
        <v>1134</v>
      </c>
      <c r="W141" s="5"/>
      <c r="X141" s="7" t="str">
        <f>", '"&amp;A141&amp;"': {megami: '"&amp;B141&amp;"'"&amp;IF(C141&lt;&gt;"",", anotherID: '"&amp;C141&amp;"', replace: '"&amp;D141&amp;"'","")&amp;", name: '"&amp;E141&amp;"', nameEn: '"&amp;SUBSTITUTE(H141,"'","\'")&amp;"', ruby: '"&amp;F141&amp;"', baseType: '"&amp;VLOOKUP(I141,Sheet2!$A$1:$B$99,2,FALSE)&amp;"', types: ['"&amp;VLOOKUP(J141,Sheet2!$D$1:$E$99,2,FALSE)&amp;"'"&amp;IF(K141&lt;&gt;"",", '"&amp;VLOOKUP(K141,Sheet2!$D$1:$E$99,2,FALSE)&amp;"'","")&amp;"]"&amp;IF(L141&lt;&gt;"",", range: '"&amp;L141&amp;"'","")&amp;IF(N141&lt;&gt;"",", damage: '"&amp;N141&amp;"'","")&amp;IF(P141&lt;&gt;"",", capacity: '"&amp;P141&amp;"'","")&amp;IF(Q141&lt;&gt;"",", cost: '"&amp;Q141&amp;"'","")&amp;", text: '"&amp;SUBSTITUTE(T141,CHAR(10),"\n")&amp;"', textEn: '"&amp;SUBSTITUTE(SUBSTITUTE(V141,CHAR(10),"\n"),"'","\'")&amp;"'"&amp;IF(R141="○",", sealable: true","")&amp;IF(S141="○",", removable: true","")&amp;"}"</f>
        <v>, '12-raira-o-n-3': {megami: 'raira', name: '流転爪', nameEn: 'Claw of Regrowth', ruby: 'るてんそう', baseType: 'normal', types: ['attack'], range: '1-2', damage: '2/1', text: '【攻撃後】あなたの捨て札にある《攻撃》カード1枚を選び、山札の一番上に置いてもよい。', textEn: 'After Attack: You may put an Attack card from your played pile on top of your deck.'}</v>
      </c>
    </row>
    <row r="142" ht="14.4" spans="1:24">
      <c r="A142" s="1" t="s">
        <v>1135</v>
      </c>
      <c r="B142" s="1" t="s">
        <v>1113</v>
      </c>
      <c r="E142" s="1" t="s">
        <v>1136</v>
      </c>
      <c r="F142" s="1" t="s">
        <v>1137</v>
      </c>
      <c r="G142" s="3" t="s">
        <v>1138</v>
      </c>
      <c r="H142" s="4" t="s">
        <v>1139</v>
      </c>
      <c r="I142" s="1" t="s">
        <v>27</v>
      </c>
      <c r="J142" s="1" t="s">
        <v>76</v>
      </c>
      <c r="M142" s="5"/>
      <c r="O142" s="5"/>
      <c r="T142" s="1" t="s">
        <v>1140</v>
      </c>
      <c r="U142" s="3" t="s">
        <v>1141</v>
      </c>
      <c r="V142" s="4" t="s">
        <v>1142</v>
      </c>
      <c r="W142" s="5"/>
      <c r="X142" s="7" t="str">
        <f>", '"&amp;A142&amp;"': {megami: '"&amp;B142&amp;"'"&amp;IF(C142&lt;&gt;"",", anotherID: '"&amp;C142&amp;"', replace: '"&amp;D142&amp;"'","")&amp;", name: '"&amp;E142&amp;"', nameEn: '"&amp;SUBSTITUTE(H142,"'","\'")&amp;"', ruby: '"&amp;F142&amp;"', baseType: '"&amp;VLOOKUP(I142,Sheet2!$A$1:$B$99,2,FALSE)&amp;"', types: ['"&amp;VLOOKUP(J142,Sheet2!$D$1:$E$99,2,FALSE)&amp;"'"&amp;IF(K142&lt;&gt;"",", '"&amp;VLOOKUP(K142,Sheet2!$D$1:$E$99,2,FALSE)&amp;"'","")&amp;"]"&amp;IF(L142&lt;&gt;"",", range: '"&amp;L142&amp;"'","")&amp;IF(N142&lt;&gt;"",", damage: '"&amp;N142&amp;"'","")&amp;IF(P142&lt;&gt;"",", capacity: '"&amp;P142&amp;"'","")&amp;IF(Q142&lt;&gt;"",", cost: '"&amp;Q142&amp;"'","")&amp;", text: '"&amp;SUBSTITUTE(T142,CHAR(10),"\n")&amp;"', textEn: '"&amp;SUBSTITUTE(SUBSTITUTE(V142,CHAR(10),"\n"),"'","\'")&amp;"'"&amp;IF(R142="○",", sealable: true","")&amp;IF(S142="○",", removable: true","")&amp;"}"</f>
        <v>, '12-raira-o-n-4': {megami: 'raira', name: '風走り', nameEn: 'Windrun', ruby: 'かぜばしり', baseType: 'normal', types: ['action'], text: '現在の間合が3以上ならば、間合→ダスト：2', textEn: 'If the current Distance is 3 or more:\nDistance (2)→ Shadow'}</v>
      </c>
    </row>
    <row r="143" ht="36" spans="1:24">
      <c r="A143" s="1" t="s">
        <v>1143</v>
      </c>
      <c r="B143" s="1" t="s">
        <v>1113</v>
      </c>
      <c r="E143" s="1" t="s">
        <v>1144</v>
      </c>
      <c r="F143" s="1" t="s">
        <v>1145</v>
      </c>
      <c r="G143" s="3" t="s">
        <v>1146</v>
      </c>
      <c r="H143" s="4" t="s">
        <v>1147</v>
      </c>
      <c r="I143" s="1" t="s">
        <v>27</v>
      </c>
      <c r="J143" s="1" t="s">
        <v>76</v>
      </c>
      <c r="M143" s="5"/>
      <c r="O143" s="5"/>
      <c r="T143" s="6" t="s">
        <v>1148</v>
      </c>
      <c r="U143" s="32" t="s">
        <v>1149</v>
      </c>
      <c r="V143" s="4" t="s">
        <v>1150</v>
      </c>
      <c r="W143" s="5"/>
      <c r="X143" s="7" t="str">
        <f>", '"&amp;A143&amp;"': {megami: '"&amp;B143&amp;"'"&amp;IF(C143&lt;&gt;"",", anotherID: '"&amp;C143&amp;"', replace: '"&amp;D143&amp;"'","")&amp;", name: '"&amp;E143&amp;"', nameEn: '"&amp;SUBSTITUTE(H143,"'","\'")&amp;"', ruby: '"&amp;F143&amp;"', baseType: '"&amp;VLOOKUP(I143,Sheet2!$A$1:$B$99,2,FALSE)&amp;"', types: ['"&amp;VLOOKUP(J143,Sheet2!$D$1:$E$99,2,FALSE)&amp;"'"&amp;IF(K143&lt;&gt;"",", '"&amp;VLOOKUP(K143,Sheet2!$D$1:$E$99,2,FALSE)&amp;"'","")&amp;"]"&amp;IF(L143&lt;&gt;"",", range: '"&amp;L143&amp;"'","")&amp;IF(N143&lt;&gt;"",", damage: '"&amp;N143&amp;"'","")&amp;IF(P143&lt;&gt;"",", capacity: '"&amp;P143&amp;"'","")&amp;IF(Q143&lt;&gt;"",", cost: '"&amp;Q143&amp;"'","")&amp;", text: '"&amp;SUBSTITUTE(T143,CHAR(10),"\n")&amp;"', textEn: '"&amp;SUBSTITUTE(SUBSTITUTE(V143,CHAR(10),"\n"),"'","\'")&amp;"'"&amp;IF(R143="○",", sealable: true","")&amp;IF(S143="○",", removable: true","")&amp;"}"</f>
        <v>, '12-raira-o-n-5': {megami: 'raira', name: '風雷の知恵', nameEn: 'Wisdom of the Gods',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 textEn: 'If the total of your Wind and Thunder God gauges is 4 or more, you may put one of your other Megami\'s cards from your played pile on top of your deck.\n\nIncrease your Wind God or Thunder God gauge by 1.'}</v>
      </c>
    </row>
    <row r="144" ht="43.2" spans="1:24">
      <c r="A144" s="1" t="s">
        <v>1151</v>
      </c>
      <c r="B144" s="1" t="s">
        <v>1113</v>
      </c>
      <c r="E144" s="1" t="s">
        <v>1152</v>
      </c>
      <c r="F144" s="1" t="s">
        <v>1153</v>
      </c>
      <c r="G144" s="3" t="s">
        <v>1154</v>
      </c>
      <c r="H144" s="4" t="s">
        <v>1155</v>
      </c>
      <c r="I144" s="1" t="s">
        <v>27</v>
      </c>
      <c r="J144" s="1" t="s">
        <v>76</v>
      </c>
      <c r="K144" s="1" t="s">
        <v>65</v>
      </c>
      <c r="M144" s="5"/>
      <c r="O144" s="5"/>
      <c r="T144" s="6" t="s">
        <v>1156</v>
      </c>
      <c r="U144" s="15" t="s">
        <v>1157</v>
      </c>
      <c r="V144" s="4" t="s">
        <v>1158</v>
      </c>
      <c r="W144" s="5"/>
      <c r="X144" s="7" t="str">
        <f>", '"&amp;A144&amp;"': {megami: '"&amp;B144&amp;"'"&amp;IF(C144&lt;&gt;"",", anotherID: '"&amp;C144&amp;"', replace: '"&amp;D144&amp;"'","")&amp;", name: '"&amp;E144&amp;"', nameEn: '"&amp;SUBSTITUTE(H144,"'","\'")&amp;"', ruby: '"&amp;F144&amp;"', baseType: '"&amp;VLOOKUP(I144,Sheet2!$A$1:$B$99,2,FALSE)&amp;"', types: ['"&amp;VLOOKUP(J144,Sheet2!$D$1:$E$99,2,FALSE)&amp;"'"&amp;IF(K144&lt;&gt;"",", '"&amp;VLOOKUP(K144,Sheet2!$D$1:$E$99,2,FALSE)&amp;"'","")&amp;"]"&amp;IF(L144&lt;&gt;"",", range: '"&amp;L144&amp;"'","")&amp;IF(N144&lt;&gt;"",", damage: '"&amp;N144&amp;"'","")&amp;IF(P144&lt;&gt;"",", capacity: '"&amp;P144&amp;"'","")&amp;IF(Q144&lt;&gt;"",", cost: '"&amp;Q144&amp;"'","")&amp;", text: '"&amp;SUBSTITUTE(T144,CHAR(10),"\n")&amp;"', textEn: '"&amp;SUBSTITUTE(SUBSTITUTE(V144,CHAR(10),"\n"),"'","\'")&amp;"'"&amp;IF(R144="○",", sealable: true","")&amp;IF(S144="○",", removable: true","")&amp;"}"</f>
        <v>, '12-raira-o-n-6': {megami: 'raira', name: '呼び声', nameEn: 'Roar', ruby: 'よびごえ', baseType: 'normal', types: ['action', 'fullpower'], text: '相手を畏縮させ、以下から1つを選ぶ。\n・風神ゲージと雷神ゲージを1ずつ上げる。\n・手札を全て伏せ札にし、雷神ゲージを2倍にする。', textEn: 'Flinch your opponent. Choose one:\n・Increase your Wind and Thunder God gauges by 1 each.\n・Discard your hand. Double your Thunder God gauge.'}</v>
      </c>
    </row>
    <row r="145" ht="14.4" spans="1:24">
      <c r="A145" s="1" t="s">
        <v>1159</v>
      </c>
      <c r="B145" s="1" t="s">
        <v>1113</v>
      </c>
      <c r="E145" s="1" t="s">
        <v>1160</v>
      </c>
      <c r="F145" s="1" t="s">
        <v>1161</v>
      </c>
      <c r="G145" s="3" t="s">
        <v>1162</v>
      </c>
      <c r="H145" s="4" t="s">
        <v>1163</v>
      </c>
      <c r="I145" s="1" t="s">
        <v>27</v>
      </c>
      <c r="J145" s="1" t="s">
        <v>76</v>
      </c>
      <c r="K145" s="1" t="s">
        <v>65</v>
      </c>
      <c r="M145" s="5"/>
      <c r="O145" s="5"/>
      <c r="T145" s="1" t="s">
        <v>1164</v>
      </c>
      <c r="U145" s="3" t="s">
        <v>1165</v>
      </c>
      <c r="V145" s="8" t="s">
        <v>1166</v>
      </c>
      <c r="W145" s="5"/>
      <c r="X145" s="7" t="str">
        <f>", '"&amp;A145&amp;"': {megami: '"&amp;B145&amp;"'"&amp;IF(C145&lt;&gt;"",", anotherID: '"&amp;C145&amp;"', replace: '"&amp;D145&amp;"'","")&amp;", name: '"&amp;E145&amp;"', nameEn: '"&amp;SUBSTITUTE(H145,"'","\'")&amp;"', ruby: '"&amp;F145&amp;"', baseType: '"&amp;VLOOKUP(I145,Sheet2!$A$1:$B$99,2,FALSE)&amp;"', types: ['"&amp;VLOOKUP(J145,Sheet2!$D$1:$E$99,2,FALSE)&amp;"'"&amp;IF(K145&lt;&gt;"",", '"&amp;VLOOKUP(K145,Sheet2!$D$1:$E$99,2,FALSE)&amp;"'","")&amp;"]"&amp;IF(L145&lt;&gt;"",", range: '"&amp;L145&amp;"'","")&amp;IF(N145&lt;&gt;"",", damage: '"&amp;N145&amp;"'","")&amp;IF(P145&lt;&gt;"",", capacity: '"&amp;P145&amp;"'","")&amp;IF(Q145&lt;&gt;"",", cost: '"&amp;Q145&amp;"'","")&amp;", text: '"&amp;SUBSTITUTE(T145,CHAR(10),"\n")&amp;"', textEn: '"&amp;SUBSTITUTE(SUBSTITUTE(V145,CHAR(10),"\n"),"'","\'")&amp;"'"&amp;IF(R145="○",", sealable: true","")&amp;IF(S145="○",", removable: true","")&amp;"}"</f>
        <v>, '12-raira-o-n-7': {megami: 'raira', name: '空駆け', nameEn: 'Pounce', ruby: 'そらかけ', baseType: 'normal', types: ['action', 'fullpower'], text: '間合⇔ダスト：3', textEn: 'Distance (3)⇔ Shadow'}</v>
      </c>
    </row>
    <row r="146" ht="36" spans="1:24">
      <c r="A146" s="1" t="s">
        <v>1167</v>
      </c>
      <c r="B146" s="1" t="s">
        <v>1113</v>
      </c>
      <c r="E146" s="1" t="s">
        <v>1168</v>
      </c>
      <c r="F146" s="1" t="s">
        <v>1169</v>
      </c>
      <c r="G146" s="3" t="s">
        <v>1170</v>
      </c>
      <c r="H146" s="4" t="s">
        <v>1171</v>
      </c>
      <c r="I146" s="1" t="s">
        <v>112</v>
      </c>
      <c r="J146" s="1" t="s">
        <v>28</v>
      </c>
      <c r="L146" s="1" t="s">
        <v>56</v>
      </c>
      <c r="M146" s="5"/>
      <c r="N146" s="1" t="s">
        <v>47</v>
      </c>
      <c r="O146" s="5"/>
      <c r="Q146" s="1" t="s">
        <v>46</v>
      </c>
      <c r="T146" s="6" t="s">
        <v>1172</v>
      </c>
      <c r="U146" s="3" t="s">
        <v>1173</v>
      </c>
      <c r="V146" s="4" t="s">
        <v>1174</v>
      </c>
      <c r="W146" s="5"/>
      <c r="X146" s="7" t="str">
        <f>", '"&amp;A146&amp;"': {megami: '"&amp;B146&amp;"'"&amp;IF(C146&lt;&gt;"",", anotherID: '"&amp;C146&amp;"', replace: '"&amp;D146&amp;"'","")&amp;", name: '"&amp;E146&amp;"', nameEn: '"&amp;SUBSTITUTE(H146,"'","\'")&amp;"', ruby: '"&amp;F146&amp;"', baseType: '"&amp;VLOOKUP(I146,Sheet2!$A$1:$B$99,2,FALSE)&amp;"', types: ['"&amp;VLOOKUP(J146,Sheet2!$D$1:$E$99,2,FALSE)&amp;"'"&amp;IF(K146&lt;&gt;"",", '"&amp;VLOOKUP(K146,Sheet2!$D$1:$E$99,2,FALSE)&amp;"'","")&amp;"]"&amp;IF(L146&lt;&gt;"",", range: '"&amp;L146&amp;"'","")&amp;IF(N146&lt;&gt;"",", damage: '"&amp;N146&amp;"'","")&amp;IF(P146&lt;&gt;"",", capacity: '"&amp;P146&amp;"'","")&amp;IF(Q146&lt;&gt;"",", cost: '"&amp;Q146&amp;"'","")&amp;", text: '"&amp;SUBSTITUTE(T146,CHAR(10),"\n")&amp;"', textEn: '"&amp;SUBSTITUTE(SUBSTITUTE(V146,CHAR(10),"\n"),"'","\'")&amp;"'"&amp;IF(R146="○",", sealable: true","")&amp;IF(S146="○",", removable: true","")&amp;"}"</f>
        <v>, '12-raira-o-s-1': {megami: 'raira', name: '雷螺風神爪', nameEn: 'Stormcharged Claw', ruby: 'らいらふうじんそう', baseType: 'special', types: ['attack'], range: '1-2', damage: '2/2', cost: '3', text: '【常時】あなたの雷神ゲージが4以上ならば、この《攻撃》は+1/+0となる。 \n----\n【再起】あなたの風神ゲージが4以上である。', textEn: 'Forced: This attack gains +1/+0 if your Thunder God gauge is 4 or more.\n\nResurgence: Your Wind God gauge is 4 or more.'}</v>
      </c>
    </row>
    <row r="147" ht="14.4" spans="1:24">
      <c r="A147" s="1" t="s">
        <v>1175</v>
      </c>
      <c r="B147" s="1" t="s">
        <v>1113</v>
      </c>
      <c r="E147" s="1" t="s">
        <v>1176</v>
      </c>
      <c r="F147" s="1" t="s">
        <v>1177</v>
      </c>
      <c r="G147" s="3" t="s">
        <v>1178</v>
      </c>
      <c r="H147" s="4" t="s">
        <v>1179</v>
      </c>
      <c r="I147" s="1" t="s">
        <v>112</v>
      </c>
      <c r="J147" s="1" t="s">
        <v>76</v>
      </c>
      <c r="K147" s="1" t="s">
        <v>65</v>
      </c>
      <c r="M147" s="5"/>
      <c r="O147" s="5"/>
      <c r="Q147" s="1" t="s">
        <v>230</v>
      </c>
      <c r="T147" s="1" t="s">
        <v>1180</v>
      </c>
      <c r="U147" s="3" t="s">
        <v>1181</v>
      </c>
      <c r="V147" s="4" t="s">
        <v>1182</v>
      </c>
      <c r="W147" s="5"/>
      <c r="X147" s="7" t="str">
        <f>", '"&amp;A147&amp;"': {megami: '"&amp;B147&amp;"'"&amp;IF(C147&lt;&gt;"",", anotherID: '"&amp;C147&amp;"', replace: '"&amp;D147&amp;"'","")&amp;", name: '"&amp;E147&amp;"', nameEn: '"&amp;SUBSTITUTE(H147,"'","\'")&amp;"', ruby: '"&amp;F147&amp;"', baseType: '"&amp;VLOOKUP(I147,Sheet2!$A$1:$B$99,2,FALSE)&amp;"', types: ['"&amp;VLOOKUP(J147,Sheet2!$D$1:$E$99,2,FALSE)&amp;"'"&amp;IF(K147&lt;&gt;"",", '"&amp;VLOOKUP(K147,Sheet2!$D$1:$E$99,2,FALSE)&amp;"'","")&amp;"]"&amp;IF(L147&lt;&gt;"",", range: '"&amp;L147&amp;"'","")&amp;IF(N147&lt;&gt;"",", damage: '"&amp;N147&amp;"'","")&amp;IF(P147&lt;&gt;"",", capacity: '"&amp;P147&amp;"'","")&amp;IF(Q147&lt;&gt;"",", cost: '"&amp;Q147&amp;"'","")&amp;", text: '"&amp;SUBSTITUTE(T147,CHAR(10),"\n")&amp;"', textEn: '"&amp;SUBSTITUTE(SUBSTITUTE(V147,CHAR(10),"\n"),"'","\'")&amp;"'"&amp;IF(R147="○",", sealable: true","")&amp;IF(S147="○",", removable: true","")&amp;"}"</f>
        <v>, '12-raira-o-s-2': {megami: 'raira', name: '天雷召喚陣', nameEn: 'Thundercall Ritual', ruby: 'てんらいしょうかんじん', baseType: 'special', types: ['action', 'fullpower'], cost: '6', text: '攻撃『適正距離0-10、1/1』をX回行う。Xは雷神ゲージの半分(切り上げ)に等しい。', textEn: 'You attack with "Range: 0-10, Damage: 1/1" X times, where X is equal to half your Thunder God gauge, rounded up.'}</v>
      </c>
    </row>
    <row r="148" ht="91.2" spans="1:24">
      <c r="A148" s="1" t="s">
        <v>1183</v>
      </c>
      <c r="B148" s="1" t="s">
        <v>1113</v>
      </c>
      <c r="E148" s="1" t="s">
        <v>1184</v>
      </c>
      <c r="F148" s="1" t="s">
        <v>1185</v>
      </c>
      <c r="G148" s="3" t="s">
        <v>1186</v>
      </c>
      <c r="H148" s="4" t="s">
        <v>1187</v>
      </c>
      <c r="I148" s="1" t="s">
        <v>112</v>
      </c>
      <c r="J148" s="1" t="s">
        <v>76</v>
      </c>
      <c r="M148" s="5"/>
      <c r="O148" s="5"/>
      <c r="Q148" s="1" t="s">
        <v>341</v>
      </c>
      <c r="S148" s="1" t="s">
        <v>710</v>
      </c>
      <c r="T148" s="6" t="s">
        <v>1188</v>
      </c>
      <c r="U148" s="14" t="s">
        <v>1189</v>
      </c>
      <c r="V148" s="13" t="s">
        <v>1190</v>
      </c>
      <c r="W148" s="5"/>
      <c r="X148" s="7" t="str">
        <f>", '"&amp;A148&amp;"': {megami: '"&amp;B148&amp;"'"&amp;IF(C148&lt;&gt;"",", anotherID: '"&amp;C148&amp;"', replace: '"&amp;D148&amp;"'","")&amp;", name: '"&amp;E148&amp;"', nameEn: '"&amp;SUBSTITUTE(H148,"'","\'")&amp;"', ruby: '"&amp;F148&amp;"', baseType: '"&amp;VLOOKUP(I148,Sheet2!$A$1:$B$99,2,FALSE)&amp;"', types: ['"&amp;VLOOKUP(J148,Sheet2!$D$1:$E$99,2,FALSE)&amp;"'"&amp;IF(K148&lt;&gt;"",", '"&amp;VLOOKUP(K148,Sheet2!$D$1:$E$99,2,FALSE)&amp;"'","")&amp;"]"&amp;IF(L148&lt;&gt;"",", range: '"&amp;L148&amp;"'","")&amp;IF(N148&lt;&gt;"",", damage: '"&amp;N148&amp;"'","")&amp;IF(P148&lt;&gt;"",", capacity: '"&amp;P148&amp;"'","")&amp;IF(Q148&lt;&gt;"",", cost: '"&amp;Q148&amp;"'","")&amp;", text: '"&amp;SUBSTITUTE(T148,CHAR(10),"\n")&amp;"', textEn: '"&amp;SUBSTITUTE(SUBSTITUTE(V148,CHAR(10),"\n"),"'","\'")&amp;"'"&amp;IF(R148="○",", sealable: true","")&amp;IF(S148="○",", removable: true","")&amp;"}"</f>
        <v>, '12-raira-o-s-3': {megami: 'raira', name: '風魔招来孔', nameEn: 'Windbeast Invocation',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49" ht="28.8" spans="1:24">
      <c r="A149" s="1" t="s">
        <v>1191</v>
      </c>
      <c r="B149" s="1" t="s">
        <v>1113</v>
      </c>
      <c r="E149" s="1" t="s">
        <v>1192</v>
      </c>
      <c r="F149" s="1" t="s">
        <v>1193</v>
      </c>
      <c r="G149" s="3" t="s">
        <v>1194</v>
      </c>
      <c r="H149" s="4" t="s">
        <v>1195</v>
      </c>
      <c r="I149" s="1" t="s">
        <v>112</v>
      </c>
      <c r="J149" s="1" t="s">
        <v>85</v>
      </c>
      <c r="K149" s="1" t="s">
        <v>65</v>
      </c>
      <c r="M149" s="5"/>
      <c r="O149" s="5"/>
      <c r="P149" s="1" t="s">
        <v>131</v>
      </c>
      <c r="Q149" s="1" t="s">
        <v>46</v>
      </c>
      <c r="T149" s="6" t="s">
        <v>1196</v>
      </c>
      <c r="U149" s="14" t="s">
        <v>1197</v>
      </c>
      <c r="V149" s="4" t="s">
        <v>1198</v>
      </c>
      <c r="W149" s="5"/>
      <c r="X149" s="7" t="str">
        <f>", '"&amp;A149&amp;"': {megami: '"&amp;B149&amp;"'"&amp;IF(C149&lt;&gt;"",", anotherID: '"&amp;C149&amp;"', replace: '"&amp;D149&amp;"'","")&amp;", name: '"&amp;E149&amp;"', nameEn: '"&amp;SUBSTITUTE(H149,"'","\'")&amp;"', ruby: '"&amp;F149&amp;"', baseType: '"&amp;VLOOKUP(I149,Sheet2!$A$1:$B$99,2,FALSE)&amp;"', types: ['"&amp;VLOOKUP(J149,Sheet2!$D$1:$E$99,2,FALSE)&amp;"'"&amp;IF(K149&lt;&gt;"",", '"&amp;VLOOKUP(K149,Sheet2!$D$1:$E$99,2,FALSE)&amp;"'","")&amp;"]"&amp;IF(L149&lt;&gt;"",", range: '"&amp;L149&amp;"'","")&amp;IF(N149&lt;&gt;"",", damage: '"&amp;N149&amp;"'","")&amp;IF(P149&lt;&gt;"",", capacity: '"&amp;P149&amp;"'","")&amp;IF(Q149&lt;&gt;"",", cost: '"&amp;Q149&amp;"'","")&amp;", text: '"&amp;SUBSTITUTE(T149,CHAR(10),"\n")&amp;"', textEn: '"&amp;SUBSTITUTE(SUBSTITUTE(V149,CHAR(10),"\n"),"'","\'")&amp;"'"&amp;IF(R149="○",", sealable: true","")&amp;IF(S149="○",", removable: true","")&amp;"}"</f>
        <v>, '12-raira-o-s-4': {megami: 'raira', name: '円環輪廻旋', nameEn: 'Death and Rebirth', ruby: 'えんかんりんかいせん', baseType: 'special', types: ['enhance', 'fullpower'], capacity: '5', cost: '3', text: '【展開中】あなたが《付与》でない通常札を使用した場合、それを捨て札にする代わりに山札の底に置く。', textEn: 'Ongoing: Whenever you play a non-Special, non-Enhancement card, put that card on the bottom of your deck instead of into your played pile after it resolves.'}</v>
      </c>
    </row>
    <row r="150" ht="14.4" spans="1:24">
      <c r="A150" s="1" t="s">
        <v>1199</v>
      </c>
      <c r="B150" s="1" t="s">
        <v>1113</v>
      </c>
      <c r="E150" s="1" t="s">
        <v>1200</v>
      </c>
      <c r="F150" s="1" t="s">
        <v>1201</v>
      </c>
      <c r="G150" s="3" t="s">
        <v>1202</v>
      </c>
      <c r="H150" s="4" t="s">
        <v>1203</v>
      </c>
      <c r="I150" s="1" t="s">
        <v>932</v>
      </c>
      <c r="J150" s="1" t="s">
        <v>28</v>
      </c>
      <c r="L150" s="1" t="s">
        <v>286</v>
      </c>
      <c r="M150" s="5"/>
      <c r="N150" s="1" t="s">
        <v>579</v>
      </c>
      <c r="O150" s="5"/>
      <c r="Q150" s="1" t="s">
        <v>206</v>
      </c>
      <c r="T150" s="6"/>
      <c r="U150" s="6"/>
      <c r="V150" s="9"/>
      <c r="W150" s="5"/>
      <c r="X150" s="7" t="str">
        <f>", '"&amp;A150&amp;"': {megami: '"&amp;B150&amp;"'"&amp;IF(C150&lt;&gt;"",", anotherID: '"&amp;C150&amp;"', replace: '"&amp;D150&amp;"'","")&amp;", name: '"&amp;E150&amp;"', nameEn: '"&amp;SUBSTITUTE(H150,"'","\'")&amp;"', ruby: '"&amp;F150&amp;"', baseType: '"&amp;VLOOKUP(I150,Sheet2!$A$1:$B$99,2,FALSE)&amp;"', types: ['"&amp;VLOOKUP(J150,Sheet2!$D$1:$E$99,2,FALSE)&amp;"'"&amp;IF(K150&lt;&gt;"",", '"&amp;VLOOKUP(K150,Sheet2!$D$1:$E$99,2,FALSE)&amp;"'","")&amp;"]"&amp;IF(L150&lt;&gt;"",", range: '"&amp;L150&amp;"'","")&amp;IF(N150&lt;&gt;"",", damage: '"&amp;N150&amp;"'","")&amp;IF(P150&lt;&gt;"",", capacity: '"&amp;P150&amp;"'","")&amp;IF(Q150&lt;&gt;"",", cost: '"&amp;Q150&amp;"'","")&amp;", text: '"&amp;SUBSTITUTE(T150,CHAR(10),"\n")&amp;"', textEn: '"&amp;SUBSTITUTE(SUBSTITUTE(V150,CHAR(10),"\n"),"'","\'")&amp;"'"&amp;IF(R150="○",", sealable: true","")&amp;IF(S150="○",", removable: true","")&amp;"}"</f>
        <v>, '12-raira-o-s-3-ex1': {megami: 'raira', name: '風魔旋風', nameEn: 'Windbeast Manifestation', ruby: 'ふうませんぷう', baseType: 'extra', types: ['attack'], range: '1-3', damage: '1/2', cost: '1', text: '', textEn: ''}</v>
      </c>
    </row>
    <row r="151" ht="24" spans="1:24">
      <c r="A151" s="1" t="s">
        <v>1204</v>
      </c>
      <c r="B151" s="1" t="s">
        <v>1113</v>
      </c>
      <c r="E151" s="1" t="s">
        <v>1205</v>
      </c>
      <c r="F151" s="1" t="s">
        <v>1206</v>
      </c>
      <c r="G151" s="3" t="s">
        <v>1207</v>
      </c>
      <c r="H151" s="4" t="s">
        <v>1208</v>
      </c>
      <c r="I151" s="1" t="s">
        <v>932</v>
      </c>
      <c r="J151" s="1" t="s">
        <v>76</v>
      </c>
      <c r="M151" s="5"/>
      <c r="O151" s="5"/>
      <c r="Q151" s="1" t="s">
        <v>206</v>
      </c>
      <c r="T151" s="6" t="s">
        <v>1209</v>
      </c>
      <c r="U151" s="3" t="s">
        <v>1210</v>
      </c>
      <c r="V151" s="4" t="s">
        <v>1211</v>
      </c>
      <c r="W151" s="5"/>
      <c r="X151" s="7" t="str">
        <f>", '"&amp;A151&amp;"': {megami: '"&amp;B151&amp;"'"&amp;IF(C151&lt;&gt;"",", anotherID: '"&amp;C151&amp;"', replace: '"&amp;D151&amp;"'","")&amp;", name: '"&amp;E151&amp;"', nameEn: '"&amp;SUBSTITUTE(H151,"'","\'")&amp;"', ruby: '"&amp;F151&amp;"', baseType: '"&amp;VLOOKUP(I151,Sheet2!$A$1:$B$99,2,FALSE)&amp;"', types: ['"&amp;VLOOKUP(J151,Sheet2!$D$1:$E$99,2,FALSE)&amp;"'"&amp;IF(K151&lt;&gt;"",", '"&amp;VLOOKUP(K151,Sheet2!$D$1:$E$99,2,FALSE)&amp;"'","")&amp;"]"&amp;IF(L151&lt;&gt;"",", range: '"&amp;L151&amp;"'","")&amp;IF(N151&lt;&gt;"",", damage: '"&amp;N151&amp;"'","")&amp;IF(P151&lt;&gt;"",", capacity: '"&amp;P151&amp;"'","")&amp;IF(Q151&lt;&gt;"",", cost: '"&amp;Q151&amp;"'","")&amp;", text: '"&amp;SUBSTITUTE(T151,CHAR(10),"\n")&amp;"', textEn: '"&amp;SUBSTITUTE(SUBSTITUTE(V151,CHAR(10),"\n"),"'","\'")&amp;"'"&amp;IF(R151="○",", sealable: true","")&amp;IF(S151="○",", removable: true","")&amp;"}"</f>
        <v>, '12-raira-o-s-3-ex2': {megami: 'raira', name: '風魔纏廻', nameEn: 'Windbeast Reincarnation', ruby: 'ふうまてんかい', baseType: 'extra', types: ['action'], cost: '1', text: 'あなたの使用済の切札を1枚選び、それを未使用に戻す。 \n【使用済】あなたの切札の消費は1少なくなる(0未満にはならない)。', textEn: 'Turn one of your Devoted Special cards face-down.\n\nDevoted: Your Special cards cost 1 less Flare (to a minimum of 0).'}</v>
      </c>
    </row>
    <row r="152" ht="61.2" spans="1:24">
      <c r="A152" s="1" t="s">
        <v>1212</v>
      </c>
      <c r="B152" s="1" t="s">
        <v>1113</v>
      </c>
      <c r="E152" s="1" t="s">
        <v>1213</v>
      </c>
      <c r="F152" s="1" t="s">
        <v>1214</v>
      </c>
      <c r="G152" s="3" t="s">
        <v>1215</v>
      </c>
      <c r="H152" s="4" t="s">
        <v>1216</v>
      </c>
      <c r="I152" s="1" t="s">
        <v>932</v>
      </c>
      <c r="J152" s="1" t="s">
        <v>76</v>
      </c>
      <c r="K152" s="1" t="s">
        <v>94</v>
      </c>
      <c r="M152" s="5"/>
      <c r="O152" s="5"/>
      <c r="Q152" s="1" t="s">
        <v>104</v>
      </c>
      <c r="S152" s="1" t="s">
        <v>710</v>
      </c>
      <c r="T152" s="6" t="s">
        <v>1217</v>
      </c>
      <c r="U152" s="14" t="s">
        <v>1218</v>
      </c>
      <c r="V152" s="31" t="s">
        <v>1219</v>
      </c>
      <c r="W152" s="5"/>
      <c r="X152" s="7" t="str">
        <f>", '"&amp;A152&amp;"': {megami: '"&amp;B152&amp;"'"&amp;IF(C152&lt;&gt;"",", anotherID: '"&amp;C152&amp;"', replace: '"&amp;D152&amp;"'","")&amp;", name: '"&amp;E152&amp;"', nameEn: '"&amp;SUBSTITUTE(H152,"'","\'")&amp;"', ruby: '"&amp;F152&amp;"', baseType: '"&amp;VLOOKUP(I152,Sheet2!$A$1:$B$99,2,FALSE)&amp;"', types: ['"&amp;VLOOKUP(J152,Sheet2!$D$1:$E$99,2,FALSE)&amp;"'"&amp;IF(K152&lt;&gt;"",", '"&amp;VLOOKUP(K152,Sheet2!$D$1:$E$99,2,FALSE)&amp;"'","")&amp;"]"&amp;IF(L152&lt;&gt;"",", range: '"&amp;L152&amp;"'","")&amp;IF(N152&lt;&gt;"",", damage: '"&amp;N152&amp;"'","")&amp;IF(P152&lt;&gt;"",", capacity: '"&amp;P152&amp;"'","")&amp;IF(Q152&lt;&gt;"",", cost: '"&amp;Q152&amp;"'","")&amp;", text: '"&amp;SUBSTITUTE(T152,CHAR(10),"\n")&amp;"', textEn: '"&amp;SUBSTITUTE(SUBSTITUTE(V152,CHAR(10),"\n"),"'","\'")&amp;"'"&amp;IF(R152="○",", sealable: true","")&amp;IF(S152="○",", removable: true","")&amp;"}"</f>
        <v>, '12-raira-o-s-3-ex3': {megami: 'raira', name: '風魔天狗道', nameEn: 'Windbeast Perdition', ruby: 'ふうまてんぐどう', baseType: 'extra', types: ['action', 'reaction'], cost: '4', text: 'ダスト⇔間合：5 \nあなたはこの効果で本来より少ない個数の桜花結晶を動かしてもよい。その後、このカードを取り除く。', textEn: 'Distance (5)⇔ Shadow\nYou may choose to move fewer than 5 Sakura tokens with this effect.\n\nRemove this card from the game.', removable: true}</v>
      </c>
    </row>
    <row r="153" ht="24" spans="1:24">
      <c r="A153" s="1" t="s">
        <v>1220</v>
      </c>
      <c r="B153" s="1" t="s">
        <v>1221</v>
      </c>
      <c r="E153" s="1" t="s">
        <v>1222</v>
      </c>
      <c r="F153" s="1" t="s">
        <v>1223</v>
      </c>
      <c r="G153" s="3" t="s">
        <v>1224</v>
      </c>
      <c r="H153" s="4" t="s">
        <v>1225</v>
      </c>
      <c r="I153" s="1" t="s">
        <v>27</v>
      </c>
      <c r="J153" s="1" t="s">
        <v>28</v>
      </c>
      <c r="L153" s="1" t="s">
        <v>1226</v>
      </c>
      <c r="M153" s="5"/>
      <c r="N153" s="43" t="s">
        <v>47</v>
      </c>
      <c r="O153" s="5"/>
      <c r="T153" s="6" t="s">
        <v>1227</v>
      </c>
      <c r="U153" s="32" t="s">
        <v>1228</v>
      </c>
      <c r="V153" s="4" t="s">
        <v>1229</v>
      </c>
      <c r="W153" s="5"/>
      <c r="X153" s="7" t="str">
        <f>", '"&amp;A153&amp;"': {megami: '"&amp;B153&amp;"'"&amp;IF(C153&lt;&gt;"",", anotherID: '"&amp;C153&amp;"', replace: '"&amp;D153&amp;"'","")&amp;", name: '"&amp;E153&amp;"', nameEn: '"&amp;SUBSTITUTE(H153,"'","\'")&amp;"', ruby: '"&amp;F153&amp;"', baseType: '"&amp;VLOOKUP(I153,Sheet2!$A$1:$B$99,2,FALSE)&amp;"', types: ['"&amp;VLOOKUP(J153,Sheet2!$D$1:$E$99,2,FALSE)&amp;"'"&amp;IF(K153&lt;&gt;"",", '"&amp;VLOOKUP(K153,Sheet2!$D$1:$E$99,2,FALSE)&amp;"'","")&amp;"]"&amp;IF(L153&lt;&gt;"",", range: '"&amp;L153&amp;"'","")&amp;IF(N153&lt;&gt;"",", damage: '"&amp;N153&amp;"'","")&amp;IF(P153&lt;&gt;"",", capacity: '"&amp;P153&amp;"'","")&amp;IF(Q153&lt;&gt;"",", cost: '"&amp;Q153&amp;"'","")&amp;", text: '"&amp;SUBSTITUTE(T153,CHAR(10),"\n")&amp;"', textEn: '"&amp;SUBSTITUTE(SUBSTITUTE(V153,CHAR(10),"\n"),"'","\'")&amp;"'"&amp;IF(R153="○",", sealable: true","")&amp;IF(S153="○",", removable: true","")&amp;"}"</f>
        <v>, '12-utsuro-o-n-1': {megami: 'utsuro', name: '円月', nameEn: 'Full Moon', ruby: 'えんげつ', baseType: 'normal', types: ['attack'], range: '6-7', damage: '2/2', text: '【常時】灰塵-ダストが12以上ならば、この《攻撃》のオーラへのダメージは「-」になる。', textEn: 'Forced: Ashen - If there are 12 or more Sakura tokens on Shadow, this attack\'s Damage to Aura becomes "-".'}</v>
      </c>
    </row>
    <row r="154" ht="28.8" spans="1:24">
      <c r="A154" s="1" t="s">
        <v>1230</v>
      </c>
      <c r="B154" s="1" t="s">
        <v>1221</v>
      </c>
      <c r="E154" s="1" t="s">
        <v>1231</v>
      </c>
      <c r="F154" s="1" t="s">
        <v>1232</v>
      </c>
      <c r="G154" s="3" t="s">
        <v>1233</v>
      </c>
      <c r="H154" s="4" t="s">
        <v>1234</v>
      </c>
      <c r="I154" s="1" t="s">
        <v>27</v>
      </c>
      <c r="J154" s="1" t="s">
        <v>28</v>
      </c>
      <c r="L154" s="1" t="s">
        <v>1235</v>
      </c>
      <c r="M154" s="5"/>
      <c r="N154" s="43" t="s">
        <v>579</v>
      </c>
      <c r="O154" s="5"/>
      <c r="T154" s="6" t="s">
        <v>1236</v>
      </c>
      <c r="U154" s="14" t="s">
        <v>1237</v>
      </c>
      <c r="V154" s="8" t="s">
        <v>1238</v>
      </c>
      <c r="W154" s="5"/>
      <c r="X154" s="7" t="str">
        <f>", '"&amp;A154&amp;"': {megami: '"&amp;B154&amp;"'"&amp;IF(C154&lt;&gt;"",", anotherID: '"&amp;C154&amp;"', replace: '"&amp;D154&amp;"'","")&amp;", name: '"&amp;E154&amp;"', nameEn: '"&amp;SUBSTITUTE(H154,"'","\'")&amp;"', ruby: '"&amp;F154&amp;"', baseType: '"&amp;VLOOKUP(I154,Sheet2!$A$1:$B$99,2,FALSE)&amp;"', types: ['"&amp;VLOOKUP(J154,Sheet2!$D$1:$E$99,2,FALSE)&amp;"'"&amp;IF(K154&lt;&gt;"",", '"&amp;VLOOKUP(K154,Sheet2!$D$1:$E$99,2,FALSE)&amp;"'","")&amp;"]"&amp;IF(L154&lt;&gt;"",", range: '"&amp;L154&amp;"'","")&amp;IF(N154&lt;&gt;"",", damage: '"&amp;N154&amp;"'","")&amp;IF(P154&lt;&gt;"",", capacity: '"&amp;P154&amp;"'","")&amp;IF(Q154&lt;&gt;"",", cost: '"&amp;Q154&amp;"'","")&amp;", text: '"&amp;SUBSTITUTE(T154,CHAR(10),"\n")&amp;"', textEn: '"&amp;SUBSTITUTE(SUBSTITUTE(V154,CHAR(10),"\n"),"'","\'")&amp;"'"&amp;IF(R154="○",", sealable: true","")&amp;IF(S154="○",", removable: true","")&amp;"}"</f>
        <v>, '12-utsuro-o-n-2': {megami: 'utsuro', name: '黒き波動', nameEn: 'Dark Pulse', ruby: 'くろきはどう', baseType: 'normal', types: ['attack'], range: '4-7', damage: '1/2', text: '【攻撃後】相手がオーラへのダメージを選んだならば、相手の手札を見てその中から1枚を選び、それを捨て札にする。', textEn: 'After Attack: If your opponent chose to take damage to Aura, look at their hand. Choose a card from it and put it into their played pile.'}</v>
      </c>
    </row>
    <row r="155" ht="84" spans="1:24">
      <c r="A155" s="1" t="s">
        <v>1239</v>
      </c>
      <c r="B155" s="1" t="s">
        <v>1221</v>
      </c>
      <c r="E155" s="1" t="s">
        <v>1240</v>
      </c>
      <c r="F155" s="1" t="s">
        <v>1241</v>
      </c>
      <c r="G155" s="3" t="s">
        <v>1242</v>
      </c>
      <c r="H155" s="4" t="s">
        <v>1243</v>
      </c>
      <c r="I155" s="1" t="s">
        <v>27</v>
      </c>
      <c r="J155" s="1" t="s">
        <v>28</v>
      </c>
      <c r="L155" s="1" t="s">
        <v>104</v>
      </c>
      <c r="M155" s="5"/>
      <c r="N155" s="43" t="s">
        <v>1244</v>
      </c>
      <c r="O155" s="5"/>
      <c r="T155" s="6" t="s">
        <v>1245</v>
      </c>
      <c r="U155" s="14" t="s">
        <v>1246</v>
      </c>
      <c r="V155" s="10" t="s">
        <v>1247</v>
      </c>
      <c r="W155" s="5"/>
      <c r="X155" s="7" t="str">
        <f>", '"&amp;A155&amp;"': {megami: '"&amp;B155&amp;"'"&amp;IF(C155&lt;&gt;"",", anotherID: '"&amp;C155&amp;"', replace: '"&amp;D155&amp;"'","")&amp;", name: '"&amp;E155&amp;"', nameEn: '"&amp;SUBSTITUTE(H155,"'","\'")&amp;"', ruby: '"&amp;F155&amp;"', baseType: '"&amp;VLOOKUP(I155,Sheet2!$A$1:$B$99,2,FALSE)&amp;"', types: ['"&amp;VLOOKUP(J155,Sheet2!$D$1:$E$99,2,FALSE)&amp;"'"&amp;IF(K155&lt;&gt;"",", '"&amp;VLOOKUP(K155,Sheet2!$D$1:$E$99,2,FALSE)&amp;"'","")&amp;"]"&amp;IF(L155&lt;&gt;"",", range: '"&amp;L155&amp;"'","")&amp;IF(N155&lt;&gt;"",", damage: '"&amp;N155&amp;"'","")&amp;IF(P155&lt;&gt;"",", capacity: '"&amp;P155&amp;"'","")&amp;IF(Q155&lt;&gt;"",", cost: '"&amp;Q155&amp;"'","")&amp;", text: '"&amp;SUBSTITUTE(T155,CHAR(10),"\n")&amp;"', textEn: '"&amp;SUBSTITUTE(SUBSTITUTE(V155,CHAR(10),"\n"),"'","\'")&amp;"'"&amp;IF(R155="○",", sealable: true","")&amp;IF(S155="○",", removable: true","")&amp;"}"</f>
        <v>, '12-utsuro-o-n-3': {megami: 'utsuro', name: '刈取り', nameEn: 'Reap', ruby: 'かりとり',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textEn: 'After Attack: Your opponent moves a total of 2 Sakura tokens from their Aura, Flare, and Life to Shadow, in any combination.\n\nAfter Attack: You may choose one of your opponent\'s Enhancements. If you do, move 2 Sakura tokens from it to Shadow.'}</v>
      </c>
    </row>
    <row r="156" ht="61.2" spans="1:24">
      <c r="A156" s="1" t="s">
        <v>1248</v>
      </c>
      <c r="B156" s="1" t="s">
        <v>1221</v>
      </c>
      <c r="E156" s="1" t="s">
        <v>1249</v>
      </c>
      <c r="F156" s="1" t="s">
        <v>1250</v>
      </c>
      <c r="G156" s="3" t="s">
        <v>1251</v>
      </c>
      <c r="H156" s="4" t="s">
        <v>1252</v>
      </c>
      <c r="I156" s="1" t="s">
        <v>27</v>
      </c>
      <c r="J156" s="1" t="s">
        <v>76</v>
      </c>
      <c r="M156" s="5"/>
      <c r="O156" s="5"/>
      <c r="T156" s="6" t="s">
        <v>1253</v>
      </c>
      <c r="U156" s="40" t="s">
        <v>1254</v>
      </c>
      <c r="V156" s="13" t="s">
        <v>1255</v>
      </c>
      <c r="W156" s="5"/>
      <c r="X156" s="7" t="str">
        <f>", '"&amp;A156&amp;"': {megami: '"&amp;B156&amp;"'"&amp;IF(C156&lt;&gt;"",", anotherID: '"&amp;C156&amp;"', replace: '"&amp;D156&amp;"'","")&amp;", name: '"&amp;E156&amp;"', nameEn: '"&amp;SUBSTITUTE(H156,"'","\'")&amp;"', ruby: '"&amp;F156&amp;"', baseType: '"&amp;VLOOKUP(I156,Sheet2!$A$1:$B$99,2,FALSE)&amp;"', types: ['"&amp;VLOOKUP(J156,Sheet2!$D$1:$E$99,2,FALSE)&amp;"'"&amp;IF(K156&lt;&gt;"",", '"&amp;VLOOKUP(K156,Sheet2!$D$1:$E$99,2,FALSE)&amp;"'","")&amp;"]"&amp;IF(L156&lt;&gt;"",", range: '"&amp;L156&amp;"'","")&amp;IF(N156&lt;&gt;"",", damage: '"&amp;N156&amp;"'","")&amp;IF(P156&lt;&gt;"",", capacity: '"&amp;P156&amp;"'","")&amp;IF(Q156&lt;&gt;"",", cost: '"&amp;Q156&amp;"'","")&amp;", text: '"&amp;SUBSTITUTE(T156,CHAR(10),"\n")&amp;"', textEn: '"&amp;SUBSTITUTE(SUBSTITUTE(V156,CHAR(10),"\n"),"'","\'")&amp;"'"&amp;IF(R156="○",", sealable: true","")&amp;IF(S156="○",", removable: true","")&amp;"}"</f>
        <v>, '12-utsuro-o-n-4': {megami: 'utsuro', name: '重圧', nameEn: 'Pressure', ruby: 'じゅうあつ', baseType: 'normal', types: ['action'], text: '相手は相手のオーラ、フレア、ライフのいずれかから桜花結晶を1つダストへ移動させる。 \n灰塵-ダストが12以上ならば、相手を畏縮させる。', textEn: 'Your opponent moves 1 Sakura token from their Aura, Flare, or Life to Shadow.\n\nAshen - If there are 12 or more Sakura tokens on Shadow, flinch your opponent.'}</v>
      </c>
    </row>
    <row r="157" ht="14.4" spans="1:24">
      <c r="A157" s="1" t="s">
        <v>1256</v>
      </c>
      <c r="B157" s="1" t="s">
        <v>1221</v>
      </c>
      <c r="E157" s="1" t="s">
        <v>1257</v>
      </c>
      <c r="F157" s="1" t="s">
        <v>1258</v>
      </c>
      <c r="G157" s="3" t="s">
        <v>1259</v>
      </c>
      <c r="H157" s="4" t="s">
        <v>1260</v>
      </c>
      <c r="I157" s="1" t="s">
        <v>27</v>
      </c>
      <c r="J157" s="1" t="s">
        <v>76</v>
      </c>
      <c r="M157" s="5"/>
      <c r="O157" s="5"/>
      <c r="T157" s="1" t="s">
        <v>1261</v>
      </c>
      <c r="U157" s="40" t="s">
        <v>1262</v>
      </c>
      <c r="V157" s="4" t="s">
        <v>1263</v>
      </c>
      <c r="W157" s="5"/>
      <c r="X157" s="7" t="str">
        <f>", '"&amp;A157&amp;"': {megami: '"&amp;B157&amp;"'"&amp;IF(C157&lt;&gt;"",", anotherID: '"&amp;C157&amp;"', replace: '"&amp;D157&amp;"'","")&amp;", name: '"&amp;E157&amp;"', nameEn: '"&amp;SUBSTITUTE(H157,"'","\'")&amp;"', ruby: '"&amp;F157&amp;"', baseType: '"&amp;VLOOKUP(I157,Sheet2!$A$1:$B$99,2,FALSE)&amp;"', types: ['"&amp;VLOOKUP(J157,Sheet2!$D$1:$E$99,2,FALSE)&amp;"'"&amp;IF(K157&lt;&gt;"",", '"&amp;VLOOKUP(K157,Sheet2!$D$1:$E$99,2,FALSE)&amp;"'","")&amp;"]"&amp;IF(L157&lt;&gt;"",", range: '"&amp;L157&amp;"'","")&amp;IF(N157&lt;&gt;"",", damage: '"&amp;N157&amp;"'","")&amp;IF(P157&lt;&gt;"",", capacity: '"&amp;P157&amp;"'","")&amp;IF(Q157&lt;&gt;"",", cost: '"&amp;Q157&amp;"'","")&amp;", text: '"&amp;SUBSTITUTE(T157,CHAR(10),"\n")&amp;"', textEn: '"&amp;SUBSTITUTE(SUBSTITUTE(V157,CHAR(10),"\n"),"'","\'")&amp;"'"&amp;IF(R157="○",", sealable: true","")&amp;IF(S157="○",", removable: true","")&amp;"}"</f>
        <v>, '12-utsuro-o-n-5': {megami: 'utsuro', name: '影の翅', nameEn: 'Shadow Wing', ruby: 'かげのはね', baseType: 'normal', types: ['action'], text: 'このターン中、現在の間合は2増加し、達人の間合は2大きくなる。', textEn: 'For the rest of the turn, the current Distance is increased by 2, and the size of the Mastery Zone is increased by 2.'}</v>
      </c>
    </row>
    <row r="158" ht="14.4" spans="1:24">
      <c r="A158" s="1" t="s">
        <v>1264</v>
      </c>
      <c r="B158" s="1" t="s">
        <v>1221</v>
      </c>
      <c r="E158" s="1" t="s">
        <v>1265</v>
      </c>
      <c r="F158" s="1" t="s">
        <v>1266</v>
      </c>
      <c r="G158" s="3" t="s">
        <v>1267</v>
      </c>
      <c r="H158" s="4" t="s">
        <v>1268</v>
      </c>
      <c r="I158" s="1" t="s">
        <v>27</v>
      </c>
      <c r="J158" s="1" t="s">
        <v>76</v>
      </c>
      <c r="K158" s="1" t="s">
        <v>94</v>
      </c>
      <c r="M158" s="5"/>
      <c r="O158" s="5"/>
      <c r="T158" s="6" t="s">
        <v>1269</v>
      </c>
      <c r="U158" s="41" t="s">
        <v>1270</v>
      </c>
      <c r="V158" s="4" t="s">
        <v>1271</v>
      </c>
      <c r="W158" s="5"/>
      <c r="X158" s="7" t="str">
        <f>", '"&amp;A158&amp;"': {megami: '"&amp;B158&amp;"'"&amp;IF(C158&lt;&gt;"",", anotherID: '"&amp;C158&amp;"', replace: '"&amp;D158&amp;"'","")&amp;", name: '"&amp;E158&amp;"', nameEn: '"&amp;SUBSTITUTE(H158,"'","\'")&amp;"', ruby: '"&amp;F158&amp;"', baseType: '"&amp;VLOOKUP(I158,Sheet2!$A$1:$B$99,2,FALSE)&amp;"', types: ['"&amp;VLOOKUP(J158,Sheet2!$D$1:$E$99,2,FALSE)&amp;"'"&amp;IF(K158&lt;&gt;"",", '"&amp;VLOOKUP(K158,Sheet2!$D$1:$E$99,2,FALSE)&amp;"'","")&amp;"]"&amp;IF(L158&lt;&gt;"",", range: '"&amp;L158&amp;"'","")&amp;IF(N158&lt;&gt;"",", damage: '"&amp;N158&amp;"'","")&amp;IF(P158&lt;&gt;"",", capacity: '"&amp;P158&amp;"'","")&amp;IF(Q158&lt;&gt;"",", cost: '"&amp;Q158&amp;"'","")&amp;", text: '"&amp;SUBSTITUTE(T158,CHAR(10),"\n")&amp;"', textEn: '"&amp;SUBSTITUTE(SUBSTITUTE(V158,CHAR(10),"\n"),"'","\'")&amp;"'"&amp;IF(R158="○",", sealable: true","")&amp;IF(S158="○",", removable: true","")&amp;"}"</f>
        <v>, '12-utsuro-o-n-6': {megami: 'utsuro', name: '影の壁', nameEn: 'Shadow Wall', ruby: 'かげのかべ', baseType: 'normal', types: ['action', 'reaction'], text: '対応した《攻撃》は+0/-1となる。', textEn: 'The attack this card was played as a Reaction to gets +0/-1.'}</v>
      </c>
    </row>
    <row r="159" ht="73.2" spans="1:24">
      <c r="A159" s="1" t="s">
        <v>1272</v>
      </c>
      <c r="B159" s="1" t="s">
        <v>1221</v>
      </c>
      <c r="E159" s="1" t="s">
        <v>1273</v>
      </c>
      <c r="F159" s="1" t="s">
        <v>1274</v>
      </c>
      <c r="G159" s="3" t="s">
        <v>1275</v>
      </c>
      <c r="H159" s="4" t="s">
        <v>1276</v>
      </c>
      <c r="I159" s="1" t="s">
        <v>27</v>
      </c>
      <c r="J159" s="1" t="s">
        <v>85</v>
      </c>
      <c r="K159" s="1" t="s">
        <v>65</v>
      </c>
      <c r="M159" s="5"/>
      <c r="O159" s="5"/>
      <c r="P159" s="1" t="s">
        <v>36</v>
      </c>
      <c r="T159" s="6" t="s">
        <v>1277</v>
      </c>
      <c r="U159" s="15" t="s">
        <v>1278</v>
      </c>
      <c r="V159" s="31" t="s">
        <v>1279</v>
      </c>
      <c r="W159" s="5"/>
      <c r="X159" s="7" t="str">
        <f>", '"&amp;A159&amp;"': {megami: '"&amp;B159&amp;"'"&amp;IF(C159&lt;&gt;"",", anotherID: '"&amp;C159&amp;"', replace: '"&amp;D159&amp;"'","")&amp;", name: '"&amp;E159&amp;"', nameEn: '"&amp;SUBSTITUTE(H159,"'","\'")&amp;"', ruby: '"&amp;F159&amp;"', baseType: '"&amp;VLOOKUP(I159,Sheet2!$A$1:$B$99,2,FALSE)&amp;"', types: ['"&amp;VLOOKUP(J159,Sheet2!$D$1:$E$99,2,FALSE)&amp;"'"&amp;IF(K159&lt;&gt;"",", '"&amp;VLOOKUP(K159,Sheet2!$D$1:$E$99,2,FALSE)&amp;"'","")&amp;"]"&amp;IF(L159&lt;&gt;"",", range: '"&amp;L159&amp;"'","")&amp;IF(N159&lt;&gt;"",", damage: '"&amp;N159&amp;"'","")&amp;IF(P159&lt;&gt;"",", capacity: '"&amp;P159&amp;"'","")&amp;IF(Q159&lt;&gt;"",", cost: '"&amp;Q159&amp;"'","")&amp;", text: '"&amp;SUBSTITUTE(T159,CHAR(10),"\n")&amp;"', textEn: '"&amp;SUBSTITUTE(SUBSTITUTE(V159,CHAR(10),"\n"),"'","\'")&amp;"'"&amp;IF(R159="○",", sealable: true","")&amp;IF(S159="○",", removable: true","")&amp;"}"</f>
        <v>, '12-utsuro-o-n-7': {megami: 'utsuro', name: '遺灰呪', nameEn: 'Curse of Ashes', ruby: 'いかいじゅ', baseType: 'normal', types: ['enhance', 'fullpower'], capacity: '2', text: '【展開時】相オーラ→ダスト：3 \n【破棄時】灰塵-ダストが12以上ならば以下を行う。 \nダスト→相オーラ：2、相ライフ→ダスト：1', textEn: 'Initialize: Opponent\'s Aura (3)→ Shadow\n\nDisenchant: Ashen - If there are 12 or more Sakura tokens on Shadow:\nShadow (3)→ Opponent\'s Aura\nOpponent\'s Life (1)→ Shadow'}</v>
      </c>
    </row>
    <row r="160" ht="72" spans="1:24">
      <c r="A160" s="1" t="s">
        <v>1280</v>
      </c>
      <c r="B160" s="1" t="s">
        <v>1221</v>
      </c>
      <c r="E160" s="1" t="s">
        <v>1281</v>
      </c>
      <c r="F160" s="1" t="s">
        <v>1282</v>
      </c>
      <c r="G160" s="3" t="s">
        <v>1283</v>
      </c>
      <c r="H160" s="4" t="s">
        <v>1284</v>
      </c>
      <c r="I160" s="1" t="s">
        <v>112</v>
      </c>
      <c r="J160" s="1" t="s">
        <v>76</v>
      </c>
      <c r="M160" s="5"/>
      <c r="O160" s="5"/>
      <c r="Q160" s="1" t="s">
        <v>1285</v>
      </c>
      <c r="S160" s="1" t="s">
        <v>710</v>
      </c>
      <c r="T160" s="6" t="s">
        <v>1286</v>
      </c>
      <c r="U160" s="3" t="s">
        <v>1287</v>
      </c>
      <c r="V160" s="10" t="s">
        <v>1288</v>
      </c>
      <c r="W160" s="5"/>
      <c r="X160" s="7" t="str">
        <f>", '"&amp;A160&amp;"': {megami: '"&amp;B160&amp;"'"&amp;IF(C160&lt;&gt;"",", anotherID: '"&amp;C160&amp;"', replace: '"&amp;D160&amp;"'","")&amp;", name: '"&amp;E160&amp;"', nameEn: '"&amp;SUBSTITUTE(H160,"'","\'")&amp;"', ruby: '"&amp;F160&amp;"', baseType: '"&amp;VLOOKUP(I160,Sheet2!$A$1:$B$99,2,FALSE)&amp;"', types: ['"&amp;VLOOKUP(J160,Sheet2!$D$1:$E$99,2,FALSE)&amp;"'"&amp;IF(K160&lt;&gt;"",", '"&amp;VLOOKUP(K160,Sheet2!$D$1:$E$99,2,FALSE)&amp;"'","")&amp;"]"&amp;IF(L160&lt;&gt;"",", range: '"&amp;L160&amp;"'","")&amp;IF(N160&lt;&gt;"",", damage: '"&amp;N160&amp;"'","")&amp;IF(P160&lt;&gt;"",", capacity: '"&amp;P160&amp;"'","")&amp;IF(Q160&lt;&gt;"",", cost: '"&amp;Q160&amp;"'","")&amp;", text: '"&amp;SUBSTITUTE(T160,CHAR(10),"\n")&amp;"', textEn: '"&amp;SUBSTITUTE(SUBSTITUTE(V160,CHAR(10),"\n"),"'","\'")&amp;"'"&amp;IF(R160="○",", sealable: true","")&amp;IF(S160="○",", removable: true","")&amp;"}"</f>
        <v>, '12-utsuro-o-s-1': {megami: 'utsuro', name: '灰滅', nameEn: 'вымирание', ruby: 'ヴィミラニエ', baseType: 'special', types: ['action'], cost: '24', text: '【常時】このカードの消費はダストの数だけ少なくなる。 \n相ライフ→ダスト：3 \nこのカードを取り除く。', textEn: 'Forced: This card costs 1 less for each Sakura token on Shadow.\n\nOpponent\'s Life (3)→ Shadow\n\nRemove this card from the game.', removable: true}</v>
      </c>
    </row>
    <row r="161" ht="85.2" spans="1:24">
      <c r="A161" s="1" t="s">
        <v>1289</v>
      </c>
      <c r="B161" s="1" t="s">
        <v>1221</v>
      </c>
      <c r="E161" s="1" t="s">
        <v>1290</v>
      </c>
      <c r="F161" s="1" t="s">
        <v>1291</v>
      </c>
      <c r="G161" s="3" t="s">
        <v>1292</v>
      </c>
      <c r="H161" s="4" t="s">
        <v>1293</v>
      </c>
      <c r="I161" s="1" t="s">
        <v>112</v>
      </c>
      <c r="J161" s="1" t="s">
        <v>85</v>
      </c>
      <c r="K161" s="1" t="s">
        <v>94</v>
      </c>
      <c r="M161" s="5"/>
      <c r="O161" s="5"/>
      <c r="P161" s="1" t="s">
        <v>46</v>
      </c>
      <c r="Q161" s="1" t="s">
        <v>46</v>
      </c>
      <c r="T161" s="6" t="s">
        <v>1294</v>
      </c>
      <c r="U161" s="14" t="s">
        <v>1295</v>
      </c>
      <c r="V161" s="31" t="s">
        <v>1296</v>
      </c>
      <c r="W161" s="5"/>
      <c r="X161" s="7" t="str">
        <f>", '"&amp;A161&amp;"': {megami: '"&amp;B161&amp;"'"&amp;IF(C161&lt;&gt;"",", anotherID: '"&amp;C161&amp;"', replace: '"&amp;D161&amp;"'","")&amp;", name: '"&amp;E161&amp;"', nameEn: '"&amp;SUBSTITUTE(H161,"'","\'")&amp;"', ruby: '"&amp;F161&amp;"', baseType: '"&amp;VLOOKUP(I161,Sheet2!$A$1:$B$99,2,FALSE)&amp;"', types: ['"&amp;VLOOKUP(J161,Sheet2!$D$1:$E$99,2,FALSE)&amp;"'"&amp;IF(K161&lt;&gt;"",", '"&amp;VLOOKUP(K161,Sheet2!$D$1:$E$99,2,FALSE)&amp;"'","")&amp;"]"&amp;IF(L161&lt;&gt;"",", range: '"&amp;L161&amp;"'","")&amp;IF(N161&lt;&gt;"",", damage: '"&amp;N161&amp;"'","")&amp;IF(P161&lt;&gt;"",", capacity: '"&amp;P161&amp;"'","")&amp;IF(Q161&lt;&gt;"",", cost: '"&amp;Q161&amp;"'","")&amp;", text: '"&amp;SUBSTITUTE(T161,CHAR(10),"\n")&amp;"', textEn: '"&amp;SUBSTITUTE(SUBSTITUTE(V161,CHAR(10),"\n"),"'","\'")&amp;"'"&amp;IF(R161="○",", sealable: true","")&amp;IF(S161="○",", removable: true","")&amp;"}"</f>
        <v>, '12-utsuro-o-s-2': {megami: 'utsuro', name: '虚偽', nameEn: 'Ложь', ruby: 'ローシェ', baseType: 'special', types: ['enhance', 'reaction'], capacity: '3', cost: '3', text: '【展開中】相手の《攻撃》は距離縮小(近1)を得て、【攻撃後】効果が解決されない。 \n【展開中】相手の《付与》カードは納が1減少し、【破棄時】効果が解決されない。', textEn: 'Ongoing: All your opponent\'s attacks have their Ranges reduced by 1 in the close direction, and lose their After Attack effects.\n\nOngoing: All your opponent\'s Enhancements have their Charges reduced by 1, and lose their Disenchant effects.'}</v>
      </c>
    </row>
    <row r="162" ht="84" spans="1:24">
      <c r="A162" s="1" t="s">
        <v>1297</v>
      </c>
      <c r="B162" s="1" t="s">
        <v>1221</v>
      </c>
      <c r="E162" s="1" t="s">
        <v>1298</v>
      </c>
      <c r="F162" s="1" t="s">
        <v>1299</v>
      </c>
      <c r="G162" s="3" t="s">
        <v>1300</v>
      </c>
      <c r="H162" s="4" t="s">
        <v>1301</v>
      </c>
      <c r="I162" s="1" t="s">
        <v>112</v>
      </c>
      <c r="J162" s="1" t="s">
        <v>85</v>
      </c>
      <c r="M162" s="5"/>
      <c r="O162" s="5"/>
      <c r="P162" s="1" t="s">
        <v>46</v>
      </c>
      <c r="Q162" s="1" t="s">
        <v>36</v>
      </c>
      <c r="T162" s="6" t="s">
        <v>1302</v>
      </c>
      <c r="U162" s="15" t="s">
        <v>1303</v>
      </c>
      <c r="V162" s="10" t="s">
        <v>1304</v>
      </c>
      <c r="W162" s="5"/>
      <c r="X162" s="7" t="str">
        <f>", '"&amp;A162&amp;"': {megami: '"&amp;B162&amp;"'"&amp;IF(C162&lt;&gt;"",", anotherID: '"&amp;C162&amp;"', replace: '"&amp;D162&amp;"'","")&amp;", name: '"&amp;E162&amp;"', nameEn: '"&amp;SUBSTITUTE(H162,"'","\'")&amp;"', ruby: '"&amp;F162&amp;"', baseType: '"&amp;VLOOKUP(I162,Sheet2!$A$1:$B$99,2,FALSE)&amp;"', types: ['"&amp;VLOOKUP(J162,Sheet2!$D$1:$E$99,2,FALSE)&amp;"'"&amp;IF(K162&lt;&gt;"",", '"&amp;VLOOKUP(K162,Sheet2!$D$1:$E$99,2,FALSE)&amp;"'","")&amp;"]"&amp;IF(L162&lt;&gt;"",", range: '"&amp;L162&amp;"'","")&amp;IF(N162&lt;&gt;"",", damage: '"&amp;N162&amp;"'","")&amp;IF(P162&lt;&gt;"",", capacity: '"&amp;P162&amp;"'","")&amp;IF(Q162&lt;&gt;"",", cost: '"&amp;Q162&amp;"'","")&amp;", text: '"&amp;SUBSTITUTE(T162,CHAR(10),"\n")&amp;"', textEn: '"&amp;SUBSTITUTE(SUBSTITUTE(V162,CHAR(10),"\n"),"'","\'")&amp;"'"&amp;IF(R162="○",", sealable: true","")&amp;IF(S162="○",", removable: true","")&amp;"}"</f>
        <v>, '12-utsuro-o-s-3': {megami: 'utsuro', name: '終末', nameEn: 'Конец',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textEn: 'Ongoing: When you are dealt 1 or more damage from an attack, move all Sakura tokens on this card to Shadow.\n\nDisenchant: End the current phase.\n\nResurgence: Ashen - There are 12 or more Sakura tokens on Shadow.'}</v>
      </c>
    </row>
    <row r="163" ht="48" spans="1:24">
      <c r="A163" s="1" t="s">
        <v>1305</v>
      </c>
      <c r="B163" s="1" t="s">
        <v>1221</v>
      </c>
      <c r="E163" s="1" t="s">
        <v>1306</v>
      </c>
      <c r="F163" s="1" t="s">
        <v>1307</v>
      </c>
      <c r="G163" s="3" t="s">
        <v>1306</v>
      </c>
      <c r="H163" s="4" t="s">
        <v>1308</v>
      </c>
      <c r="I163" s="1" t="s">
        <v>112</v>
      </c>
      <c r="J163" s="1" t="s">
        <v>76</v>
      </c>
      <c r="M163" s="5"/>
      <c r="O163" s="5"/>
      <c r="Q163" s="1" t="s">
        <v>131</v>
      </c>
      <c r="T163" s="6" t="s">
        <v>1309</v>
      </c>
      <c r="U163" s="14" t="s">
        <v>1310</v>
      </c>
      <c r="V163" s="10" t="s">
        <v>1311</v>
      </c>
      <c r="W163" s="5"/>
      <c r="X163" s="7" t="str">
        <f>", '"&amp;A163&amp;"': {megami: '"&amp;B163&amp;"'"&amp;IF(C163&lt;&gt;"",", anotherID: '"&amp;C163&amp;"', replace: '"&amp;D163&amp;"'","")&amp;", name: '"&amp;E163&amp;"', nameEn: '"&amp;SUBSTITUTE(H163,"'","\'")&amp;"', ruby: '"&amp;F163&amp;"', baseType: '"&amp;VLOOKUP(I163,Sheet2!$A$1:$B$99,2,FALSE)&amp;"', types: ['"&amp;VLOOKUP(J163,Sheet2!$D$1:$E$99,2,FALSE)&amp;"'"&amp;IF(K163&lt;&gt;"",", '"&amp;VLOOKUP(K163,Sheet2!$D$1:$E$99,2,FALSE)&amp;"'","")&amp;"]"&amp;IF(L163&lt;&gt;"",", range: '"&amp;L163&amp;"'","")&amp;IF(N163&lt;&gt;"",", damage: '"&amp;N163&amp;"'","")&amp;IF(P163&lt;&gt;"",", capacity: '"&amp;P163&amp;"'","")&amp;IF(Q163&lt;&gt;"",", cost: '"&amp;Q163&amp;"'","")&amp;", text: '"&amp;SUBSTITUTE(T163,CHAR(10),"\n")&amp;"', textEn: '"&amp;SUBSTITUTE(SUBSTITUTE(V163,CHAR(10),"\n"),"'","\'")&amp;"'"&amp;IF(R163="○",", sealable: true","")&amp;IF(S163="○",", removable: true","")&amp;"}"</f>
        <v>, '12-utsuro-o-s-4': {megami: 'utsuro', name: '魔食', nameEn: 'Эрозия', ruby: 'エロージャ', baseType: 'special', types: ['action'], cost: '5', text: '【使用済】あなたの開始フェイズの開始時に相手は以下のどちらかを選ぶ。\n・相オーラ→ダスト：1\n・相フレア→ダスト：2', textEn: 'Devoted: At the beginning of your turn, your opponent chooses one:\n・Opponent\'s Aura (1)→ Shadow\n・Opponent\'s Flare (2)→ Shadow'}</v>
      </c>
    </row>
    <row r="165" spans="25:25">
      <c r="Y165" s="2" t="s">
        <v>1312</v>
      </c>
    </row>
    <row r="166" spans="25:25">
      <c r="Y166" s="2" t="s">
        <v>1312</v>
      </c>
    </row>
    <row r="167" spans="25:25">
      <c r="Y167" s="2" t="s">
        <v>1312</v>
      </c>
    </row>
    <row r="168" spans="25:25">
      <c r="Y168" s="2" t="s">
        <v>1312</v>
      </c>
    </row>
    <row r="171" spans="5:8">
      <c r="E171" s="43"/>
      <c r="H171" s="43"/>
    </row>
    <row r="172" spans="5:8">
      <c r="E172" s="43"/>
      <c r="H172" s="43"/>
    </row>
    <row r="173" spans="5:8">
      <c r="E173" s="43"/>
      <c r="H173" s="43"/>
    </row>
    <row r="174" spans="5:8">
      <c r="E174" s="43"/>
      <c r="H174" s="43"/>
    </row>
    <row r="175" spans="5:8">
      <c r="E175" s="43"/>
      <c r="H175" s="43"/>
    </row>
    <row r="176" spans="5:8">
      <c r="E176" s="43"/>
      <c r="H176" s="43"/>
    </row>
    <row r="177" spans="5:8">
      <c r="E177" s="43"/>
      <c r="H177" s="43"/>
    </row>
    <row r="178" spans="5:8">
      <c r="E178" s="43"/>
      <c r="H178" s="43"/>
    </row>
    <row r="179" spans="5:8">
      <c r="E179" s="43"/>
      <c r="H179" s="43"/>
    </row>
    <row r="180" spans="5:8">
      <c r="E180" s="43"/>
      <c r="H180" s="43"/>
    </row>
  </sheetData>
  <pageMargins left="0.699305555555556" right="0.699305555555556"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B4" sqref="B4"/>
    </sheetView>
  </sheetViews>
  <sheetFormatPr defaultColWidth="9" defaultRowHeight="14.4" outlineLevelRow="5" outlineLevelCol="4"/>
  <sheetData>
    <row r="1" spans="1:5">
      <c r="A1" t="s">
        <v>27</v>
      </c>
      <c r="B1" t="s">
        <v>1313</v>
      </c>
      <c r="D1" t="s">
        <v>28</v>
      </c>
      <c r="E1" t="s">
        <v>1314</v>
      </c>
    </row>
    <row r="2" spans="1:5">
      <c r="A2" t="s">
        <v>112</v>
      </c>
      <c r="B2" t="s">
        <v>1315</v>
      </c>
      <c r="D2" t="s">
        <v>76</v>
      </c>
      <c r="E2" t="s">
        <v>1316</v>
      </c>
    </row>
    <row r="3" spans="1:5">
      <c r="A3" t="s">
        <v>932</v>
      </c>
      <c r="B3" t="s">
        <v>1317</v>
      </c>
      <c r="D3" t="s">
        <v>1043</v>
      </c>
      <c r="E3" t="s">
        <v>1318</v>
      </c>
    </row>
    <row r="4" spans="4:5">
      <c r="D4" t="s">
        <v>94</v>
      </c>
      <c r="E4" t="s">
        <v>1319</v>
      </c>
    </row>
    <row r="5" spans="4:5">
      <c r="D5" t="s">
        <v>65</v>
      </c>
      <c r="E5" t="s">
        <v>1320</v>
      </c>
    </row>
    <row r="6" spans="4:5">
      <c r="D6" t="s">
        <v>85</v>
      </c>
      <c r="E6" t="s">
        <v>1321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云端栗子</cp:lastModifiedBy>
  <dcterms:created xsi:type="dcterms:W3CDTF">2018-08-26T16:25:00Z</dcterms:created>
  <dcterms:modified xsi:type="dcterms:W3CDTF">2018-11-22T10:06:34Z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