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UCM Investigación\Compras\Piranómetros\"/>
    </mc:Choice>
  </mc:AlternateContent>
  <bookViews>
    <workbookView xWindow="0" yWindow="0" windowWidth="16380" windowHeight="8190" tabRatio="500"/>
  </bookViews>
  <sheets>
    <sheet name="Hoja1" sheetId="1" r:id="rId1"/>
  </sheets>
  <definedNames>
    <definedName name="SolarNode" localSheetId="0">Hoja1!$A$1:$G$42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4" i="1" l="1"/>
  <c r="O14" i="1"/>
  <c r="M14" i="1"/>
  <c r="N13" i="1" l="1"/>
  <c r="O13" i="1"/>
  <c r="M13" i="1"/>
  <c r="N11" i="1" l="1"/>
  <c r="N12" i="1"/>
  <c r="O12" i="1"/>
  <c r="M12" i="1"/>
  <c r="O11" i="1" l="1"/>
  <c r="M11" i="1"/>
  <c r="O4" i="1" l="1"/>
  <c r="O5" i="1"/>
  <c r="O6" i="1"/>
  <c r="O7" i="1"/>
  <c r="O8" i="1"/>
  <c r="O9" i="1"/>
  <c r="O10" i="1"/>
  <c r="N4" i="1"/>
  <c r="N5" i="1"/>
  <c r="N6" i="1"/>
  <c r="N7" i="1"/>
  <c r="N8" i="1"/>
  <c r="N9" i="1"/>
  <c r="N10" i="1"/>
  <c r="M4" i="1"/>
  <c r="M5" i="1"/>
  <c r="M6" i="1"/>
  <c r="M7" i="1"/>
  <c r="M8" i="1"/>
  <c r="M9" i="1"/>
  <c r="M10" i="1"/>
  <c r="S3" i="1" l="1"/>
  <c r="O3" i="1"/>
  <c r="N3" i="1"/>
  <c r="R3" i="1" s="1"/>
  <c r="M3" i="1"/>
  <c r="Q3" i="1" s="1"/>
</calcChain>
</file>

<file path=xl/sharedStrings.xml><?xml version="1.0" encoding="utf-8"?>
<sst xmlns="http://schemas.openxmlformats.org/spreadsheetml/2006/main" count="65" uniqueCount="55">
  <si>
    <t>Ref (PCB)</t>
  </si>
  <si>
    <t>Qty/board</t>
  </si>
  <si>
    <t>Type</t>
  </si>
  <si>
    <t>Hand Soldering</t>
  </si>
  <si>
    <t>Value</t>
  </si>
  <si>
    <t>Footprint</t>
  </si>
  <si>
    <t>Notes</t>
  </si>
  <si>
    <t>Link</t>
  </si>
  <si>
    <t>Price 1u (€)</t>
  </si>
  <si>
    <t>Price 5u (€)</t>
  </si>
  <si>
    <t>Price 10u (€)</t>
  </si>
  <si>
    <t>Price/board (€)</t>
  </si>
  <si>
    <t>Price/5boards (€)</t>
  </si>
  <si>
    <t>Price/10boards (€)</t>
  </si>
  <si>
    <t>Total/board (€)</t>
  </si>
  <si>
    <t>Total/5boards (€)</t>
  </si>
  <si>
    <t>Total/10boards (€)</t>
  </si>
  <si>
    <t>THT</t>
  </si>
  <si>
    <t>YR1B100RCC</t>
  </si>
  <si>
    <t>100R 0.1%</t>
  </si>
  <si>
    <t>SMD</t>
  </si>
  <si>
    <t>AD8237ARMZ-R7</t>
  </si>
  <si>
    <t>In-Amp</t>
  </si>
  <si>
    <t>https://www.mouser.es/productdetail/analog-devices/ad8237armz-r7?qs=sGAEpiMZZMsE1dKaA2ImUCv9orK1DwfJo4ycDnACYik%3D</t>
  </si>
  <si>
    <t>AD8538AUJZ-REEL7</t>
  </si>
  <si>
    <t>Op-Amp</t>
  </si>
  <si>
    <t>NTGD1100LT1G</t>
  </si>
  <si>
    <t>Power MOSFET</t>
  </si>
  <si>
    <t>PCF0805R-1K0BI</t>
  </si>
  <si>
    <t>1K 0.1%</t>
  </si>
  <si>
    <t>PCF0805R-200KBI</t>
  </si>
  <si>
    <t>200K 0.1%</t>
  </si>
  <si>
    <t>0S103011MS8QP1</t>
  </si>
  <si>
    <t>SP3T switch</t>
  </si>
  <si>
    <t>0S102011MS2QN1</t>
  </si>
  <si>
    <t>SPDT switch</t>
  </si>
  <si>
    <t>Female pins</t>
  </si>
  <si>
    <t>C0805C104K4RAC</t>
  </si>
  <si>
    <t>0.1uF 16V 10%</t>
  </si>
  <si>
    <t>https://www.mouser.es/ProductDetail/KEMET/C0805C104K4RAC/?qs=sGAEpiMZZMs0AnBnWHyRQFv7x1xn%252bYFdfZwotANOlls=</t>
  </si>
  <si>
    <t>EM366503</t>
  </si>
  <si>
    <t>Terminal block</t>
  </si>
  <si>
    <t>https://www.mouser.es/ProductDetail/TE-Connectivity/YR1B100RCC/?qs=%2fha2pyFadujfkjl%2fw2CT8wH4dU44PFFTyZyFDkshbTA0fGbLwSa2EA%3d%3d</t>
  </si>
  <si>
    <t>https://www.mouser.es/ProductDetail/Analog-Devices-Inc/AD8538AUJZ-REEL7/?qs=%2fha2pyFaduiCIQb0Btl0WLDOwmJJqCM6tmEfJJlvFlgEtCHrt1lqAg%3d%3d</t>
  </si>
  <si>
    <t>https://www.mouser.es/ProductDetail/ON-Semiconductor/NTGD1100LT1G/?qs=%2fha2pyFadujXrCr%252bvSQHZnAWWsLm2SQdS4WlOS1EUgkzVYRdRf0WRw%3d%3d</t>
  </si>
  <si>
    <t>https://www.mouser.es/ProductDetail/TT-Electronics/PCF0805R-1K0BI/?qs=%2fha2pyFaduhbqQdCBwYM8h%2fz%2fSOvU2fEyBm4g16oRP%252btRhsMUCQ4Ww%3d%3d</t>
  </si>
  <si>
    <t>https://www.mouser.es/ProductDetail/TT-Electronics/PCF0805R-200KBI/?qs=%2fha2pyFaduhbqQdCBwYM8uV%2fsuSdkHb%2fFUcHk4vf7%252bskEQM4WpiJ3g%3d%3d</t>
  </si>
  <si>
    <t>https://www.mouser.es/ProductDetail/CK-Components/0S103011MS8QP1/?qs=%2fha2pyFaduirGfrIC0eQzhb9HkFw%2f79z4amyOZzwY3q%252b1t3xlLnAAQ%3d%3d</t>
  </si>
  <si>
    <t>https://www.mouser.es/ProductDetail/CK-Components/0S102011MS2QN1/?qs=%2fha2pyFadugIShphu3AhRqXFmjKzVSQ5Mnuex0u5wWbiZHX4W2825A%3d%3d</t>
  </si>
  <si>
    <t>https://www.mouser.es/ProductDetail/Eaton/EM366503/?qs=%2fha2pyFaduiEu9RH2viPYFZ8eIwMKu7p4aYixnK7sDM%3d</t>
  </si>
  <si>
    <t>https://www.mouser.es/productdetail/harwin/m20-7820546?qs=sGAEpiMZZMs%252bGHln7q6pmzlZUuX%2F53qjuDOaIEMRVEE%3D</t>
  </si>
  <si>
    <t>M20-7820546</t>
  </si>
  <si>
    <t>CRCW0805100KJNEA</t>
  </si>
  <si>
    <t>100K 5%</t>
  </si>
  <si>
    <t>https://www.mouser.es/productdetail/vishay/crcw0805100kjnea?qs=sGAEpiMZZMvdGkrng054txEw7b1YnvGuWk57hmbzOr0%3D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</si>
</sst>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Border="1"/>
    <xf numFmtId="0" fontId="0" fillId="0" borderId="0" xfId="0" applyBorder="1"/>
    <xf numFmtId="0" fontId="0" fillId="0" borderId="0" xfId="0" applyFont="1"/>
    <xf numFmtId="164" fontId="1" fillId="0" borderId="0" xfId="1" applyNumberFormat="1" applyFont="1" applyBorder="1" applyAlignment="1" applyProtection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4" fontId="1" fillId="0" borderId="0" xfId="1" applyNumberFormat="1" applyFont="1" applyBorder="1" applyAlignment="1" applyProtection="1">
      <alignment vertical="center" wrapText="1"/>
    </xf>
    <xf numFmtId="0" fontId="4" fillId="0" borderId="0" xfId="1"/>
    <xf numFmtId="0" fontId="5" fillId="0" borderId="0" xfId="0" applyFont="1"/>
    <xf numFmtId="0" fontId="4" fillId="0" borderId="0" xfId="1" applyBorder="1" applyProtection="1"/>
  </cellXfs>
  <cellStyles count="2">
    <cellStyle name="Hipervínculo" xfId="1" builtinId="8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es/ProductDetail/CK-Components/0S102011MS2QN1/?qs=%2fha2pyFadugIShphu3AhRqXFmjKzVSQ5Mnuex0u5wWbiZHX4W2825A%3d%3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ouser.es/ProductDetail/Analog-Devices-Inc/AD8538AUJZ-REEL7/?qs=%2fha2pyFaduiCIQb0Btl0WLDOwmJJqCM6tmEfJJlvFlgEtCHrt1lqAg%3d%3d" TargetMode="External"/><Relationship Id="rId7" Type="http://schemas.openxmlformats.org/officeDocument/2006/relationships/hyperlink" Target="https://www.mouser.es/ProductDetail/CK-Components/0S103011MS8QP1/?qs=%2fha2pyFaduirGfrIC0eQzhb9HkFw%2f79z4amyOZzwY3q%252b1t3xlLnAAQ%3d%3d" TargetMode="External"/><Relationship Id="rId12" Type="http://schemas.openxmlformats.org/officeDocument/2006/relationships/hyperlink" Target="https://www.mouser.es/productdetail/vishay/crcw0805100kjnea?qs=sGAEpiMZZMvdGkrng054txEw7b1YnvGuWk57hmbzOr0%3D" TargetMode="External"/><Relationship Id="rId2" Type="http://schemas.openxmlformats.org/officeDocument/2006/relationships/hyperlink" Target="https://www.mouser.es/productdetail/analog-devices/ad8237armz-r7?qs=sGAEpiMZZMsE1dKaA2ImUCv9orK1DwfJo4ycDnACYik%3D" TargetMode="External"/><Relationship Id="rId1" Type="http://schemas.openxmlformats.org/officeDocument/2006/relationships/hyperlink" Target="https://www.mouser.es/ProductDetail/TE-Connectivity/YR1B100RCC/?qs=%2fha2pyFadujfkjl%2fw2CT8wH4dU44PFFTyZyFDkshbTA0fGbLwSa2EA%3d%3d" TargetMode="External"/><Relationship Id="rId6" Type="http://schemas.openxmlformats.org/officeDocument/2006/relationships/hyperlink" Target="https://www.mouser.es/ProductDetail/TT-Electronics/PCF0805R-200KBI/?qs=%2fha2pyFaduhbqQdCBwYM8uV%2fsuSdkHb%2fFUcHk4vf7%252bskEQM4WpiJ3g%3d%3d" TargetMode="External"/><Relationship Id="rId11" Type="http://schemas.openxmlformats.org/officeDocument/2006/relationships/hyperlink" Target="https://www.mouser.es/productdetail/harwin/m20-7820546?qs=sGAEpiMZZMs%252bGHln7q6pmzlZUuX%2F53qjuDOaIEMRVEE%3D" TargetMode="External"/><Relationship Id="rId5" Type="http://schemas.openxmlformats.org/officeDocument/2006/relationships/hyperlink" Target="https://www.mouser.es/ProductDetail/TT-Electronics/PCF0805R-1K0BI/?qs=%2fha2pyFaduhbqQdCBwYM8h%2fz%2fSOvU2fEyBm4g16oRP%252btRhsMUCQ4Ww%3d%3d" TargetMode="External"/><Relationship Id="rId10" Type="http://schemas.openxmlformats.org/officeDocument/2006/relationships/hyperlink" Target="https://www.mouser.es/ProductDetail/Eaton/EM366503/?qs=%2fha2pyFaduiEu9RH2viPYFZ8eIwMKu7p4aYixnK7sDM%3d" TargetMode="External"/><Relationship Id="rId4" Type="http://schemas.openxmlformats.org/officeDocument/2006/relationships/hyperlink" Target="https://www.mouser.es/ProductDetail/ON-Semiconductor/NTGD1100LT1G/?qs=%2fha2pyFadujXrCr%252bvSQHZnAWWsLm2SQdS4WlOS1EUgkzVYRdRf0WRw%3d%3d" TargetMode="External"/><Relationship Id="rId9" Type="http://schemas.openxmlformats.org/officeDocument/2006/relationships/hyperlink" Target="https://www.mouser.es/ProductDetail/KEMET/C0805C104K4RAC/?qs=sGAEpiMZZMs0AnBnWHyRQFv7x1xn%252bYFdfZwotANOlls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"/>
  <sheetViews>
    <sheetView tabSelected="1" zoomScaleNormal="100" workbookViewId="0">
      <pane ySplit="2" topLeftCell="A3" activePane="bottomLeft" state="frozen"/>
      <selection pane="bottomLeft" activeCell="N17" sqref="N17"/>
    </sheetView>
  </sheetViews>
  <sheetFormatPr baseColWidth="10" defaultColWidth="9.140625" defaultRowHeight="15" x14ac:dyDescent="0.25"/>
  <cols>
    <col min="1" max="1" width="10.140625" customWidth="1"/>
    <col min="2" max="2" width="10.5703125" customWidth="1"/>
    <col min="3" max="3" width="5.5703125" customWidth="1"/>
    <col min="4" max="4" width="15.7109375" style="1" customWidth="1"/>
    <col min="5" max="5" width="19" bestFit="1" customWidth="1"/>
    <col min="6" max="6" width="9.85546875" customWidth="1"/>
    <col min="7" max="7" width="15.140625" customWidth="1"/>
    <col min="8" max="8" width="30.7109375" customWidth="1"/>
    <col min="9" max="9" width="12" style="2" customWidth="1"/>
    <col min="10" max="10" width="12" style="3" customWidth="1"/>
    <col min="11" max="11" width="13" style="3" customWidth="1"/>
    <col min="12" max="12" width="10.5703125" customWidth="1"/>
    <col min="13" max="13" width="15" customWidth="1"/>
    <col min="14" max="14" width="17.140625" customWidth="1"/>
    <col min="15" max="15" width="18.28515625" customWidth="1"/>
    <col min="16" max="16" width="10.5703125" customWidth="1"/>
    <col min="17" max="17" width="14.85546875" customWidth="1"/>
    <col min="18" max="18" width="16.85546875" customWidth="1"/>
    <col min="19" max="19" width="18" customWidth="1"/>
    <col min="20" max="1025" width="10.5703125" customWidth="1"/>
  </cols>
  <sheetData>
    <row r="2" spans="1:19" s="9" customFormat="1" x14ac:dyDescent="0.25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6" t="s">
        <v>8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Q2" s="7" t="s">
        <v>14</v>
      </c>
      <c r="R2" s="7" t="s">
        <v>15</v>
      </c>
      <c r="S2" s="7" t="s">
        <v>16</v>
      </c>
    </row>
    <row r="3" spans="1:19" x14ac:dyDescent="0.25">
      <c r="B3">
        <v>1</v>
      </c>
      <c r="C3" s="10" t="s">
        <v>17</v>
      </c>
      <c r="E3" t="s">
        <v>18</v>
      </c>
      <c r="G3" t="s">
        <v>19</v>
      </c>
      <c r="H3" s="17" t="s">
        <v>42</v>
      </c>
      <c r="I3" s="11">
        <v>0.32700000000000001</v>
      </c>
      <c r="J3" s="11">
        <v>0.32700000000000001</v>
      </c>
      <c r="K3" s="11">
        <v>0.32700000000000001</v>
      </c>
      <c r="M3" s="11">
        <f t="shared" ref="M3:M14" si="0">B3*I3</f>
        <v>0.32700000000000001</v>
      </c>
      <c r="N3" s="11">
        <f t="shared" ref="N3:N14" si="1">B3*J3*5</f>
        <v>1.635</v>
      </c>
      <c r="O3" s="11">
        <f t="shared" ref="O3:O14" si="2">B3*K3*10</f>
        <v>3.27</v>
      </c>
      <c r="Q3">
        <f>SUM(M3:M45)</f>
        <v>7.0039999999999996</v>
      </c>
      <c r="R3">
        <f>SUM(N3:N45)</f>
        <v>35.020000000000003</v>
      </c>
      <c r="S3">
        <f>SUM(O3:O45)</f>
        <v>62.739999999999995</v>
      </c>
    </row>
    <row r="4" spans="1:19" ht="15" customHeight="1" x14ac:dyDescent="0.25">
      <c r="B4">
        <v>1</v>
      </c>
      <c r="C4" s="10" t="s">
        <v>20</v>
      </c>
      <c r="E4" t="s">
        <v>21</v>
      </c>
      <c r="G4" s="12" t="s">
        <v>22</v>
      </c>
      <c r="H4" s="17" t="s">
        <v>23</v>
      </c>
      <c r="I4" s="11">
        <v>2.17</v>
      </c>
      <c r="J4" s="11">
        <v>2.17</v>
      </c>
      <c r="K4" s="3">
        <v>1.94</v>
      </c>
      <c r="M4" s="11">
        <f t="shared" si="0"/>
        <v>2.17</v>
      </c>
      <c r="N4" s="11">
        <f t="shared" si="1"/>
        <v>10.85</v>
      </c>
      <c r="O4" s="11">
        <f t="shared" si="2"/>
        <v>19.399999999999999</v>
      </c>
    </row>
    <row r="5" spans="1:19" ht="15" customHeight="1" x14ac:dyDescent="0.25">
      <c r="B5">
        <v>1</v>
      </c>
      <c r="C5" s="10" t="s">
        <v>20</v>
      </c>
      <c r="E5" t="s">
        <v>24</v>
      </c>
      <c r="G5" s="13" t="s">
        <v>25</v>
      </c>
      <c r="H5" s="17" t="s">
        <v>43</v>
      </c>
      <c r="I5" s="14">
        <v>1.19</v>
      </c>
      <c r="J5" s="14">
        <v>1.19</v>
      </c>
      <c r="K5" s="3">
        <v>1.07</v>
      </c>
      <c r="M5" s="11">
        <f t="shared" si="0"/>
        <v>1.19</v>
      </c>
      <c r="N5" s="11">
        <f t="shared" si="1"/>
        <v>5.9499999999999993</v>
      </c>
      <c r="O5" s="11">
        <f t="shared" si="2"/>
        <v>10.700000000000001</v>
      </c>
    </row>
    <row r="6" spans="1:19" ht="15" customHeight="1" x14ac:dyDescent="0.25">
      <c r="B6">
        <v>1</v>
      </c>
      <c r="C6" s="10" t="s">
        <v>20</v>
      </c>
      <c r="E6" t="s">
        <v>26</v>
      </c>
      <c r="G6" s="13" t="s">
        <v>27</v>
      </c>
      <c r="H6" s="17" t="s">
        <v>44</v>
      </c>
      <c r="I6" s="11">
        <v>0.502</v>
      </c>
      <c r="J6" s="11">
        <v>0.502</v>
      </c>
      <c r="K6" s="3">
        <v>0.41499999999999998</v>
      </c>
      <c r="M6" s="11">
        <f t="shared" si="0"/>
        <v>0.502</v>
      </c>
      <c r="N6" s="11">
        <f t="shared" si="1"/>
        <v>2.5099999999999998</v>
      </c>
      <c r="O6" s="11">
        <f t="shared" si="2"/>
        <v>4.1499999999999995</v>
      </c>
    </row>
    <row r="7" spans="1:19" ht="15" customHeight="1" x14ac:dyDescent="0.25">
      <c r="B7">
        <v>1</v>
      </c>
      <c r="C7" s="10" t="s">
        <v>20</v>
      </c>
      <c r="E7" t="s">
        <v>28</v>
      </c>
      <c r="G7" s="13" t="s">
        <v>29</v>
      </c>
      <c r="H7" s="17" t="s">
        <v>45</v>
      </c>
      <c r="I7" s="11">
        <v>0.153</v>
      </c>
      <c r="J7" s="11">
        <v>0.153</v>
      </c>
      <c r="K7" s="11">
        <v>0.153</v>
      </c>
      <c r="M7" s="11">
        <f t="shared" si="0"/>
        <v>0.153</v>
      </c>
      <c r="N7" s="11">
        <f t="shared" si="1"/>
        <v>0.76500000000000001</v>
      </c>
      <c r="O7" s="11">
        <f t="shared" si="2"/>
        <v>1.53</v>
      </c>
    </row>
    <row r="8" spans="1:19" x14ac:dyDescent="0.25">
      <c r="B8">
        <v>1</v>
      </c>
      <c r="C8" s="10" t="s">
        <v>20</v>
      </c>
      <c r="E8" t="s">
        <v>30</v>
      </c>
      <c r="G8" t="s">
        <v>31</v>
      </c>
      <c r="H8" s="17" t="s">
        <v>46</v>
      </c>
      <c r="I8" s="11">
        <v>0.153</v>
      </c>
      <c r="J8" s="11">
        <v>0.153</v>
      </c>
      <c r="K8" s="11">
        <v>0.153</v>
      </c>
      <c r="M8" s="11">
        <f t="shared" si="0"/>
        <v>0.153</v>
      </c>
      <c r="N8" s="11">
        <f t="shared" si="1"/>
        <v>0.76500000000000001</v>
      </c>
      <c r="O8" s="11">
        <f t="shared" si="2"/>
        <v>1.53</v>
      </c>
    </row>
    <row r="9" spans="1:19" x14ac:dyDescent="0.25">
      <c r="B9">
        <v>2</v>
      </c>
      <c r="C9" s="10" t="s">
        <v>17</v>
      </c>
      <c r="E9" t="s">
        <v>32</v>
      </c>
      <c r="G9" t="s">
        <v>33</v>
      </c>
      <c r="H9" s="15" t="s">
        <v>47</v>
      </c>
      <c r="I9" s="2">
        <v>0.434</v>
      </c>
      <c r="J9" s="2">
        <v>0.434</v>
      </c>
      <c r="K9" s="2">
        <v>0.434</v>
      </c>
      <c r="M9" s="11">
        <f t="shared" si="0"/>
        <v>0.86799999999999999</v>
      </c>
      <c r="N9" s="11">
        <f t="shared" si="1"/>
        <v>4.34</v>
      </c>
      <c r="O9" s="11">
        <f t="shared" si="2"/>
        <v>8.68</v>
      </c>
    </row>
    <row r="10" spans="1:19" x14ac:dyDescent="0.25">
      <c r="A10" s="16"/>
      <c r="B10">
        <v>1</v>
      </c>
      <c r="C10" s="10" t="s">
        <v>17</v>
      </c>
      <c r="E10" t="s">
        <v>34</v>
      </c>
      <c r="G10" s="13" t="s">
        <v>35</v>
      </c>
      <c r="H10" s="15" t="s">
        <v>48</v>
      </c>
      <c r="I10" s="2">
        <v>0.33200000000000002</v>
      </c>
      <c r="J10" s="2">
        <v>0.33200000000000002</v>
      </c>
      <c r="K10" s="2">
        <v>0.33200000000000002</v>
      </c>
      <c r="M10" s="11">
        <f t="shared" si="0"/>
        <v>0.33200000000000002</v>
      </c>
      <c r="N10" s="11">
        <f t="shared" si="1"/>
        <v>1.6600000000000001</v>
      </c>
      <c r="O10" s="11">
        <f t="shared" si="2"/>
        <v>3.3200000000000003</v>
      </c>
    </row>
    <row r="11" spans="1:19" x14ac:dyDescent="0.25">
      <c r="B11">
        <v>1</v>
      </c>
      <c r="C11" s="10" t="s">
        <v>20</v>
      </c>
      <c r="E11" t="s">
        <v>37</v>
      </c>
      <c r="G11" s="13" t="s">
        <v>38</v>
      </c>
      <c r="H11" s="15" t="s">
        <v>39</v>
      </c>
      <c r="I11" s="2">
        <v>8.5000000000000006E-2</v>
      </c>
      <c r="J11" s="2">
        <v>8.5000000000000006E-2</v>
      </c>
      <c r="K11" s="3">
        <v>3.6999999999999998E-2</v>
      </c>
      <c r="M11" s="11">
        <f t="shared" si="0"/>
        <v>8.5000000000000006E-2</v>
      </c>
      <c r="N11" s="11">
        <f t="shared" si="1"/>
        <v>0.42500000000000004</v>
      </c>
      <c r="O11" s="11">
        <f t="shared" si="2"/>
        <v>0.37</v>
      </c>
    </row>
    <row r="12" spans="1:19" x14ac:dyDescent="0.25">
      <c r="B12">
        <v>1</v>
      </c>
      <c r="C12" s="10" t="s">
        <v>17</v>
      </c>
      <c r="E12" t="s">
        <v>40</v>
      </c>
      <c r="G12" s="13" t="s">
        <v>41</v>
      </c>
      <c r="H12" s="15" t="s">
        <v>49</v>
      </c>
      <c r="I12" s="2">
        <v>0.32300000000000001</v>
      </c>
      <c r="J12" s="2">
        <v>0.32300000000000001</v>
      </c>
      <c r="K12" s="3">
        <v>0.31900000000000001</v>
      </c>
      <c r="L12" s="16"/>
      <c r="M12" s="11">
        <f t="shared" si="0"/>
        <v>0.32300000000000001</v>
      </c>
      <c r="N12" s="11">
        <f t="shared" si="1"/>
        <v>1.615</v>
      </c>
      <c r="O12" s="11">
        <f t="shared" si="2"/>
        <v>3.19</v>
      </c>
    </row>
    <row r="13" spans="1:19" x14ac:dyDescent="0.25">
      <c r="B13">
        <v>1</v>
      </c>
      <c r="C13" s="10" t="s">
        <v>17</v>
      </c>
      <c r="E13" s="10" t="s">
        <v>51</v>
      </c>
      <c r="G13" s="13" t="s">
        <v>36</v>
      </c>
      <c r="H13" s="15" t="s">
        <v>50</v>
      </c>
      <c r="I13" s="2">
        <v>0.73099999999999998</v>
      </c>
      <c r="J13" s="2">
        <v>0.73099999999999998</v>
      </c>
      <c r="K13" s="3">
        <v>0.58799999999999997</v>
      </c>
      <c r="M13" s="11">
        <f t="shared" si="0"/>
        <v>0.73099999999999998</v>
      </c>
      <c r="N13" s="11">
        <f t="shared" si="1"/>
        <v>3.6549999999999998</v>
      </c>
      <c r="O13" s="11">
        <f t="shared" si="2"/>
        <v>5.88</v>
      </c>
    </row>
    <row r="14" spans="1:19" x14ac:dyDescent="0.25">
      <c r="B14">
        <v>2</v>
      </c>
      <c r="C14" s="10" t="s">
        <v>20</v>
      </c>
      <c r="E14" s="10" t="s">
        <v>52</v>
      </c>
      <c r="G14" s="13" t="s">
        <v>53</v>
      </c>
      <c r="H14" s="15" t="s">
        <v>54</v>
      </c>
      <c r="I14" s="2">
        <v>8.5000000000000006E-2</v>
      </c>
      <c r="J14" s="2">
        <v>8.5000000000000006E-2</v>
      </c>
      <c r="K14" s="3">
        <v>3.5999999999999997E-2</v>
      </c>
      <c r="M14" s="11">
        <f t="shared" si="0"/>
        <v>0.17</v>
      </c>
      <c r="N14" s="11">
        <f t="shared" si="1"/>
        <v>0.85000000000000009</v>
      </c>
      <c r="O14" s="11">
        <f t="shared" si="2"/>
        <v>0.72</v>
      </c>
    </row>
    <row r="15" spans="1:19" x14ac:dyDescent="0.25">
      <c r="M15" s="11"/>
      <c r="N15" s="11"/>
      <c r="O15" s="11"/>
    </row>
    <row r="16" spans="1:19" x14ac:dyDescent="0.25">
      <c r="M16" s="11"/>
      <c r="N16" s="11"/>
      <c r="O16" s="11"/>
    </row>
    <row r="17" spans="13:15" x14ac:dyDescent="0.25">
      <c r="M17" s="11"/>
      <c r="N17" s="11"/>
      <c r="O17" s="11"/>
    </row>
    <row r="18" spans="13:15" x14ac:dyDescent="0.25">
      <c r="M18" s="11"/>
      <c r="N18" s="11"/>
      <c r="O18" s="11"/>
    </row>
    <row r="19" spans="13:15" x14ac:dyDescent="0.25">
      <c r="M19" s="11"/>
      <c r="N19" s="11"/>
      <c r="O19" s="11"/>
    </row>
    <row r="20" spans="13:15" x14ac:dyDescent="0.25">
      <c r="M20" s="11"/>
      <c r="N20" s="11"/>
      <c r="O20" s="11"/>
    </row>
    <row r="21" spans="13:15" x14ac:dyDescent="0.25">
      <c r="M21" s="11"/>
      <c r="N21" s="11"/>
      <c r="O21" s="11"/>
    </row>
  </sheetData>
  <conditionalFormatting sqref="C3:D43">
    <cfRule type="containsText" dxfId="13" priority="2" operator="containsText" text="EXT"/>
    <cfRule type="containsText" dxfId="12" priority="3" operator="containsText" text="SMD"/>
    <cfRule type="containsText" dxfId="11" priority="4" operator="containsText" text="THT"/>
  </conditionalFormatting>
  <conditionalFormatting sqref="H3 H6:H43">
    <cfRule type="containsText" dxfId="10" priority="5" operator="containsText" text="www.tme.eu"/>
    <cfRule type="containsText" dxfId="9" priority="6" operator="containsText" text="www.mouser.es"/>
    <cfRule type="containsText" dxfId="8" priority="7" operator="containsText" text="www.digikey.es"/>
  </conditionalFormatting>
  <conditionalFormatting sqref="D3:D43">
    <cfRule type="containsText" dxfId="7" priority="8" operator="containsText" text="N"/>
    <cfRule type="containsText" dxfId="6" priority="9" operator="containsText" text="Y"/>
  </conditionalFormatting>
  <conditionalFormatting sqref="H4">
    <cfRule type="containsText" dxfId="5" priority="10" operator="containsText" text="www.tme.eu"/>
    <cfRule type="containsText" dxfId="4" priority="11" operator="containsText" text="www.mouser.es"/>
    <cfRule type="containsText" dxfId="3" priority="12" operator="containsText" text="www.digikey.es"/>
  </conditionalFormatting>
  <conditionalFormatting sqref="H5">
    <cfRule type="containsText" dxfId="2" priority="13" operator="containsText" text="www.tme.eu"/>
    <cfRule type="containsText" dxfId="1" priority="14" operator="containsText" text="www.mouser.es"/>
    <cfRule type="containsText" dxfId="0" priority="15" operator="containsText" text="www.digikey.es"/>
  </conditionalFormatting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3" r:id="rId11"/>
    <hyperlink ref="H14" r:id="rId12"/>
  </hyperlinks>
  <pageMargins left="0.7" right="0.7" top="0.75" bottom="0.75" header="0.51180555555555496" footer="0.51180555555555496"/>
  <pageSetup paperSize="9" firstPageNumber="0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Hoja1!SolarNode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Martínez</dc:creator>
  <dc:description/>
  <cp:lastModifiedBy>Manuel Martínez</cp:lastModifiedBy>
  <cp:revision>12</cp:revision>
  <dcterms:created xsi:type="dcterms:W3CDTF">2017-10-18T10:53:04Z</dcterms:created>
  <dcterms:modified xsi:type="dcterms:W3CDTF">2017-12-30T12:41:59Z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