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ocuments\UCM Investigacion\Compras\Piranometros\"/>
    </mc:Choice>
  </mc:AlternateContent>
  <bookViews>
    <workbookView xWindow="0" yWindow="0" windowWidth="16380" windowHeight="8190" tabRatio="500"/>
  </bookViews>
  <sheets>
    <sheet name="Hoja1" sheetId="1" r:id="rId1"/>
  </sheets>
  <definedNames>
    <definedName name="SolarNode" localSheetId="0">Hoja1!$B$1:$F$41</definedName>
  </definedNames>
  <calcPr calcId="17102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13" i="1" l="1"/>
  <c r="N13" i="1"/>
  <c r="L13" i="1"/>
  <c r="M12" i="1" l="1"/>
  <c r="N12" i="1"/>
  <c r="L12" i="1"/>
  <c r="M10" i="1" l="1"/>
  <c r="M11" i="1"/>
  <c r="N11" i="1"/>
  <c r="L11" i="1"/>
  <c r="N10" i="1" l="1"/>
  <c r="L10" i="1"/>
  <c r="N3" i="1" l="1"/>
  <c r="N4" i="1"/>
  <c r="N5" i="1"/>
  <c r="N6" i="1"/>
  <c r="N7" i="1"/>
  <c r="N8" i="1"/>
  <c r="N9" i="1"/>
  <c r="M3" i="1"/>
  <c r="M4" i="1"/>
  <c r="M5" i="1"/>
  <c r="M6" i="1"/>
  <c r="M7" i="1"/>
  <c r="M8" i="1"/>
  <c r="M9" i="1"/>
  <c r="L3" i="1"/>
  <c r="L4" i="1"/>
  <c r="L5" i="1"/>
  <c r="L6" i="1"/>
  <c r="L7" i="1"/>
  <c r="L8" i="1"/>
  <c r="L9" i="1"/>
  <c r="N2" i="1" l="1"/>
  <c r="R2" i="1" s="1"/>
  <c r="M2" i="1"/>
  <c r="Q2" i="1" s="1"/>
  <c r="L2" i="1"/>
  <c r="P2" i="1" s="1"/>
</calcChain>
</file>

<file path=xl/sharedStrings.xml><?xml version="1.0" encoding="utf-8"?>
<sst xmlns="http://schemas.openxmlformats.org/spreadsheetml/2006/main" count="87" uniqueCount="66">
  <si>
    <t>Ref (PCB)</t>
  </si>
  <si>
    <t>Qty/board</t>
  </si>
  <si>
    <t>Type</t>
  </si>
  <si>
    <t>Value</t>
  </si>
  <si>
    <t>Notes</t>
  </si>
  <si>
    <t>Link</t>
  </si>
  <si>
    <t>Price 1u (€)</t>
  </si>
  <si>
    <t>Price 5u (€)</t>
  </si>
  <si>
    <t>Price 10u (€)</t>
  </si>
  <si>
    <t>Price/board (€)</t>
  </si>
  <si>
    <t>Price/5boards (€)</t>
  </si>
  <si>
    <t>Price/10boards (€)</t>
  </si>
  <si>
    <t>Total/board (€)</t>
  </si>
  <si>
    <t>Total/5boards (€)</t>
  </si>
  <si>
    <t>Total/10boards (€)</t>
  </si>
  <si>
    <t>THT</t>
  </si>
  <si>
    <t>YR1B100RCC</t>
  </si>
  <si>
    <t>100R 0.1%</t>
  </si>
  <si>
    <t>SMD</t>
  </si>
  <si>
    <t>AD8237ARMZ-R7</t>
  </si>
  <si>
    <t>In-Amp</t>
  </si>
  <si>
    <t>https://www.mouser.es/productdetail/analog-devices/ad8237armz-r7?qs=sGAEpiMZZMsE1dKaA2ImUCv9orK1DwfJo4ycDnACYik%3D</t>
  </si>
  <si>
    <t>AD8538AUJZ-REEL7</t>
  </si>
  <si>
    <t>Op-Amp</t>
  </si>
  <si>
    <t>NTGD1100LT1G</t>
  </si>
  <si>
    <t>Power MOSFET</t>
  </si>
  <si>
    <t>PCF0805R-1K0BI</t>
  </si>
  <si>
    <t>1K 0.1%</t>
  </si>
  <si>
    <t>PCF0805R-200KBI</t>
  </si>
  <si>
    <t>200K 0.1%</t>
  </si>
  <si>
    <t>0S103011MS8QP1</t>
  </si>
  <si>
    <t>SP3T switch</t>
  </si>
  <si>
    <t>0S102011MS2QN1</t>
  </si>
  <si>
    <t>SPDT switch</t>
  </si>
  <si>
    <t>Female pins</t>
  </si>
  <si>
    <t>C0805C104K4RAC</t>
  </si>
  <si>
    <t>0.1uF 16V 10%</t>
  </si>
  <si>
    <t>https://www.mouser.es/ProductDetail/KEMET/C0805C104K4RAC/?qs=sGAEpiMZZMs0AnBnWHyRQFv7x1xn%252bYFdfZwotANOlls=</t>
  </si>
  <si>
    <t>EM366503</t>
  </si>
  <si>
    <t>Terminal block</t>
  </si>
  <si>
    <t>https://www.mouser.es/ProductDetail/TE-Connectivity/YR1B100RCC/?qs=%2fha2pyFadujfkjl%2fw2CT8wH4dU44PFFTyZyFDkshbTA0fGbLwSa2EA%3d%3d</t>
  </si>
  <si>
    <t>https://www.mouser.es/ProductDetail/Analog-Devices-Inc/AD8538AUJZ-REEL7/?qs=%2fha2pyFaduiCIQb0Btl0WLDOwmJJqCM6tmEfJJlvFlgEtCHrt1lqAg%3d%3d</t>
  </si>
  <si>
    <t>https://www.mouser.es/ProductDetail/ON-Semiconductor/NTGD1100LT1G/?qs=%2fha2pyFadujXrCr%252bvSQHZnAWWsLm2SQdS4WlOS1EUgkzVYRdRf0WRw%3d%3d</t>
  </si>
  <si>
    <t>https://www.mouser.es/ProductDetail/TT-Electronics/PCF0805R-1K0BI/?qs=%2fha2pyFaduhbqQdCBwYM8h%2fz%2fSOvU2fEyBm4g16oRP%252btRhsMUCQ4Ww%3d%3d</t>
  </si>
  <si>
    <t>https://www.mouser.es/ProductDetail/TT-Electronics/PCF0805R-200KBI/?qs=%2fha2pyFaduhbqQdCBwYM8uV%2fsuSdkHb%2fFUcHk4vf7%252bskEQM4WpiJ3g%3d%3d</t>
  </si>
  <si>
    <t>https://www.mouser.es/ProductDetail/CK-Components/0S103011MS8QP1/?qs=%2fha2pyFaduirGfrIC0eQzhb9HkFw%2f79z4amyOZzwY3q%252b1t3xlLnAAQ%3d%3d</t>
  </si>
  <si>
    <t>https://www.mouser.es/ProductDetail/CK-Components/0S102011MS2QN1/?qs=%2fha2pyFadugIShphu3AhRqXFmjKzVSQ5Mnuex0u5wWbiZHX4W2825A%3d%3d</t>
  </si>
  <si>
    <t>https://www.mouser.es/ProductDetail/Eaton/EM366503/?qs=%2fha2pyFaduiEu9RH2viPYFZ8eIwMKu7p4aYixnK7sDM%3d</t>
  </si>
  <si>
    <t>https://www.mouser.es/productdetail/harwin/m20-7820546?qs=sGAEpiMZZMs%252bGHln7q6pmzlZUuX%2F53qjuDOaIEMRVEE%3D</t>
  </si>
  <si>
    <t>M20-7820546</t>
  </si>
  <si>
    <t>CRCW0805100KJNEA</t>
  </si>
  <si>
    <t>100K 5%</t>
  </si>
  <si>
    <t>https://www.mouser.es/productdetail/vishay/crcw0805100kjnea?qs=sGAEpiMZZMvdGkrng054txEw7b1YnvGuWk57hmbzOr0%3D</t>
  </si>
  <si>
    <t>Comprado</t>
  </si>
  <si>
    <t>NO</t>
  </si>
  <si>
    <t>J1</t>
  </si>
  <si>
    <t>U2</t>
  </si>
  <si>
    <t>U1</t>
  </si>
  <si>
    <t>U3</t>
  </si>
  <si>
    <t>R3</t>
  </si>
  <si>
    <t>R5</t>
  </si>
  <si>
    <t>SW2 SW3</t>
  </si>
  <si>
    <t>SW1</t>
  </si>
  <si>
    <t>C1</t>
  </si>
  <si>
    <t>J2</t>
  </si>
  <si>
    <t>R4 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</si>
</sst>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6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6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0" fontId="2" fillId="2" borderId="0" xfId="0" applyFont="1" applyFill="1" applyBorder="1"/>
    <xf numFmtId="164" fontId="3" fillId="2" borderId="0" xfId="0" applyNumberFormat="1" applyFont="1" applyFill="1" applyBorder="1"/>
    <xf numFmtId="164" fontId="2" fillId="2" borderId="0" xfId="0" applyNumberFormat="1" applyFont="1" applyFill="1" applyBorder="1"/>
    <xf numFmtId="0" fontId="2" fillId="0" borderId="0" xfId="0" applyFont="1" applyBorder="1"/>
    <xf numFmtId="0" fontId="0" fillId="0" borderId="0" xfId="0" applyBorder="1"/>
    <xf numFmtId="0" fontId="0" fillId="0" borderId="0" xfId="0" applyFont="1"/>
    <xf numFmtId="164" fontId="1" fillId="0" borderId="0" xfId="1" applyNumberFormat="1" applyFont="1" applyBorder="1" applyAlignment="1" applyProtection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164" fontId="1" fillId="0" borderId="0" xfId="1" applyNumberFormat="1" applyFont="1" applyBorder="1" applyAlignment="1" applyProtection="1">
      <alignment vertical="center" wrapText="1"/>
    </xf>
    <xf numFmtId="0" fontId="4" fillId="0" borderId="0" xfId="1"/>
    <xf numFmtId="0" fontId="5" fillId="0" borderId="0" xfId="0" applyFont="1"/>
    <xf numFmtId="0" fontId="4" fillId="0" borderId="0" xfId="1" applyBorder="1" applyProtection="1"/>
  </cellXfs>
  <cellStyles count="2">
    <cellStyle name="Hipervínculo" xfId="1" builtinId="8"/>
    <cellStyle name="Normal" xfId="0" builtinId="0"/>
  </cellStyles>
  <dxfs count="10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es/ProductDetail/CK-Components/0S102011MS2QN1/?qs=%2fha2pyFadugIShphu3AhRqXFmjKzVSQ5Mnuex0u5wWbiZHX4W2825A%3d%3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mouser.es/ProductDetail/Analog-Devices-Inc/AD8538AUJZ-REEL7/?qs=%2fha2pyFaduiCIQb0Btl0WLDOwmJJqCM6tmEfJJlvFlgEtCHrt1lqAg%3d%3d" TargetMode="External"/><Relationship Id="rId7" Type="http://schemas.openxmlformats.org/officeDocument/2006/relationships/hyperlink" Target="https://www.mouser.es/ProductDetail/CK-Components/0S103011MS8QP1/?qs=%2fha2pyFaduirGfrIC0eQzhb9HkFw%2f79z4amyOZzwY3q%252b1t3xlLnAAQ%3d%3d" TargetMode="External"/><Relationship Id="rId12" Type="http://schemas.openxmlformats.org/officeDocument/2006/relationships/hyperlink" Target="https://www.mouser.es/productdetail/vishay/crcw0805100kjnea?qs=sGAEpiMZZMvdGkrng054txEw7b1YnvGuWk57hmbzOr0%3D" TargetMode="External"/><Relationship Id="rId2" Type="http://schemas.openxmlformats.org/officeDocument/2006/relationships/hyperlink" Target="https://www.mouser.es/productdetail/analog-devices/ad8237armz-r7?qs=sGAEpiMZZMsE1dKaA2ImUCv9orK1DwfJo4ycDnACYik%3D" TargetMode="External"/><Relationship Id="rId1" Type="http://schemas.openxmlformats.org/officeDocument/2006/relationships/hyperlink" Target="https://www.mouser.es/ProductDetail/TE-Connectivity/YR1B100RCC/?qs=%2fha2pyFadujfkjl%2fw2CT8wH4dU44PFFTyZyFDkshbTA0fGbLwSa2EA%3d%3d" TargetMode="External"/><Relationship Id="rId6" Type="http://schemas.openxmlformats.org/officeDocument/2006/relationships/hyperlink" Target="https://www.mouser.es/ProductDetail/TT-Electronics/PCF0805R-200KBI/?qs=%2fha2pyFaduhbqQdCBwYM8uV%2fsuSdkHb%2fFUcHk4vf7%252bskEQM4WpiJ3g%3d%3d" TargetMode="External"/><Relationship Id="rId11" Type="http://schemas.openxmlformats.org/officeDocument/2006/relationships/hyperlink" Target="https://www.mouser.es/productdetail/harwin/m20-7820546?qs=sGAEpiMZZMs%252bGHln7q6pmzlZUuX%2F53qjuDOaIEMRVEE%3D" TargetMode="External"/><Relationship Id="rId5" Type="http://schemas.openxmlformats.org/officeDocument/2006/relationships/hyperlink" Target="https://www.mouser.es/ProductDetail/TT-Electronics/PCF0805R-1K0BI/?qs=%2fha2pyFaduhbqQdCBwYM8h%2fz%2fSOvU2fEyBm4g16oRP%252btRhsMUCQ4Ww%3d%3d" TargetMode="External"/><Relationship Id="rId10" Type="http://schemas.openxmlformats.org/officeDocument/2006/relationships/hyperlink" Target="https://www.mouser.es/ProductDetail/Eaton/EM366503/?qs=%2fha2pyFaduiEu9RH2viPYFZ8eIwMKu7p4aYixnK7sDM%3d" TargetMode="External"/><Relationship Id="rId4" Type="http://schemas.openxmlformats.org/officeDocument/2006/relationships/hyperlink" Target="https://www.mouser.es/ProductDetail/ON-Semiconductor/NTGD1100LT1G/?qs=%2fha2pyFadujXrCr%252bvSQHZnAWWsLm2SQdS4WlOS1EUgkzVYRdRf0WRw%3d%3d" TargetMode="External"/><Relationship Id="rId9" Type="http://schemas.openxmlformats.org/officeDocument/2006/relationships/hyperlink" Target="https://www.mouser.es/ProductDetail/KEMET/C0805C104K4RAC/?qs=sGAEpiMZZMs0AnBnWHyRQFv7x1xn%252bYFdfZwotANOll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zoomScaleNormal="100" workbookViewId="0">
      <pane ySplit="1" topLeftCell="A2" activePane="bottomLeft" state="frozen"/>
      <selection pane="bottomLeft" activeCell="G18" sqref="G18"/>
    </sheetView>
  </sheetViews>
  <sheetFormatPr baseColWidth="10" defaultColWidth="9.140625" defaultRowHeight="15" x14ac:dyDescent="0.25"/>
  <cols>
    <col min="1" max="1" width="10.140625" bestFit="1" customWidth="1"/>
    <col min="2" max="2" width="10.140625" customWidth="1"/>
    <col min="3" max="3" width="10.140625" bestFit="1" customWidth="1"/>
    <col min="4" max="4" width="5.28515625" bestFit="1" customWidth="1"/>
    <col min="5" max="5" width="19" bestFit="1" customWidth="1"/>
    <col min="6" max="6" width="15.140625" customWidth="1"/>
    <col min="7" max="7" width="22.42578125" customWidth="1"/>
    <col min="8" max="8" width="10.85546875" style="1" bestFit="1" customWidth="1"/>
    <col min="9" max="9" width="10.85546875" style="2" bestFit="1" customWidth="1"/>
    <col min="10" max="10" width="11.85546875" style="2" bestFit="1" customWidth="1"/>
    <col min="11" max="11" width="10.5703125" customWidth="1"/>
    <col min="12" max="12" width="14.28515625" bestFit="1" customWidth="1"/>
    <col min="13" max="13" width="16.28515625" bestFit="1" customWidth="1"/>
    <col min="14" max="14" width="17.28515625" bestFit="1" customWidth="1"/>
    <col min="15" max="15" width="10.5703125" customWidth="1"/>
    <col min="16" max="16" width="14.28515625" bestFit="1" customWidth="1"/>
    <col min="17" max="17" width="16.28515625" bestFit="1" customWidth="1"/>
    <col min="18" max="18" width="17.28515625" bestFit="1" customWidth="1"/>
    <col min="19" max="1024" width="10.5703125" customWidth="1"/>
  </cols>
  <sheetData>
    <row r="1" spans="1:18" s="7" customFormat="1" x14ac:dyDescent="0.25">
      <c r="A1" s="3" t="s">
        <v>53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5" t="s">
        <v>7</v>
      </c>
      <c r="J1" s="5" t="s">
        <v>8</v>
      </c>
      <c r="K1" s="6"/>
      <c r="L1" s="5" t="s">
        <v>9</v>
      </c>
      <c r="M1" s="5" t="s">
        <v>10</v>
      </c>
      <c r="N1" s="5" t="s">
        <v>11</v>
      </c>
      <c r="P1" s="5" t="s">
        <v>12</v>
      </c>
      <c r="Q1" s="5" t="s">
        <v>13</v>
      </c>
      <c r="R1" s="5" t="s">
        <v>14</v>
      </c>
    </row>
    <row r="2" spans="1:18" x14ac:dyDescent="0.25">
      <c r="A2" t="s">
        <v>54</v>
      </c>
      <c r="C2">
        <v>1</v>
      </c>
      <c r="D2" s="8" t="s">
        <v>15</v>
      </c>
      <c r="E2" t="s">
        <v>16</v>
      </c>
      <c r="F2" t="s">
        <v>17</v>
      </c>
      <c r="G2" s="15" t="s">
        <v>40</v>
      </c>
      <c r="H2" s="9">
        <v>0.32700000000000001</v>
      </c>
      <c r="I2" s="9">
        <v>0.32700000000000001</v>
      </c>
      <c r="J2" s="9">
        <v>0.32700000000000001</v>
      </c>
      <c r="L2" s="9">
        <f>C2*H2</f>
        <v>0.32700000000000001</v>
      </c>
      <c r="M2" s="9">
        <f>C2*I2*5</f>
        <v>1.635</v>
      </c>
      <c r="N2" s="9">
        <f>C2*J2*10</f>
        <v>3.27</v>
      </c>
      <c r="P2">
        <f>SUM(L2:L44)</f>
        <v>7.0039999999999996</v>
      </c>
      <c r="Q2">
        <f>SUM(M2:M44)</f>
        <v>35.020000000000003</v>
      </c>
      <c r="R2">
        <f>SUM(N2:N44)</f>
        <v>62.739999999999995</v>
      </c>
    </row>
    <row r="3" spans="1:18" ht="15" customHeight="1" x14ac:dyDescent="0.25">
      <c r="A3" t="s">
        <v>54</v>
      </c>
      <c r="B3" t="s">
        <v>56</v>
      </c>
      <c r="C3">
        <v>1</v>
      </c>
      <c r="D3" s="8" t="s">
        <v>18</v>
      </c>
      <c r="E3" t="s">
        <v>19</v>
      </c>
      <c r="F3" s="10" t="s">
        <v>20</v>
      </c>
      <c r="G3" s="15" t="s">
        <v>21</v>
      </c>
      <c r="H3" s="9">
        <v>2.17</v>
      </c>
      <c r="I3" s="9">
        <v>2.17</v>
      </c>
      <c r="J3" s="2">
        <v>1.94</v>
      </c>
      <c r="L3" s="9">
        <f>C3*H3</f>
        <v>2.17</v>
      </c>
      <c r="M3" s="9">
        <f>C3*I3*5</f>
        <v>10.85</v>
      </c>
      <c r="N3" s="9">
        <f>C3*J3*10</f>
        <v>19.399999999999999</v>
      </c>
    </row>
    <row r="4" spans="1:18" ht="15" customHeight="1" x14ac:dyDescent="0.25">
      <c r="A4" t="s">
        <v>54</v>
      </c>
      <c r="B4" t="s">
        <v>57</v>
      </c>
      <c r="C4">
        <v>1</v>
      </c>
      <c r="D4" s="8" t="s">
        <v>18</v>
      </c>
      <c r="E4" t="s">
        <v>22</v>
      </c>
      <c r="F4" s="11" t="s">
        <v>23</v>
      </c>
      <c r="G4" s="15" t="s">
        <v>41</v>
      </c>
      <c r="H4" s="12">
        <v>1.19</v>
      </c>
      <c r="I4" s="12">
        <v>1.19</v>
      </c>
      <c r="J4" s="2">
        <v>1.07</v>
      </c>
      <c r="L4" s="9">
        <f>C4*H4</f>
        <v>1.19</v>
      </c>
      <c r="M4" s="9">
        <f>C4*I4*5</f>
        <v>5.9499999999999993</v>
      </c>
      <c r="N4" s="9">
        <f>C4*J4*10</f>
        <v>10.700000000000001</v>
      </c>
    </row>
    <row r="5" spans="1:18" ht="15" customHeight="1" x14ac:dyDescent="0.25">
      <c r="A5" t="s">
        <v>54</v>
      </c>
      <c r="B5" t="s">
        <v>58</v>
      </c>
      <c r="C5">
        <v>1</v>
      </c>
      <c r="D5" s="8" t="s">
        <v>18</v>
      </c>
      <c r="E5" t="s">
        <v>24</v>
      </c>
      <c r="F5" s="11" t="s">
        <v>25</v>
      </c>
      <c r="G5" s="15" t="s">
        <v>42</v>
      </c>
      <c r="H5" s="9">
        <v>0.502</v>
      </c>
      <c r="I5" s="9">
        <v>0.502</v>
      </c>
      <c r="J5" s="2">
        <v>0.41499999999999998</v>
      </c>
      <c r="L5" s="9">
        <f>C5*H5</f>
        <v>0.502</v>
      </c>
      <c r="M5" s="9">
        <f>C5*I5*5</f>
        <v>2.5099999999999998</v>
      </c>
      <c r="N5" s="9">
        <f>C5*J5*10</f>
        <v>4.1499999999999995</v>
      </c>
    </row>
    <row r="6" spans="1:18" ht="15" customHeight="1" x14ac:dyDescent="0.25">
      <c r="A6" t="s">
        <v>54</v>
      </c>
      <c r="B6" t="s">
        <v>59</v>
      </c>
      <c r="C6">
        <v>1</v>
      </c>
      <c r="D6" s="8" t="s">
        <v>18</v>
      </c>
      <c r="E6" t="s">
        <v>26</v>
      </c>
      <c r="F6" s="11" t="s">
        <v>27</v>
      </c>
      <c r="G6" s="15" t="s">
        <v>43</v>
      </c>
      <c r="H6" s="9">
        <v>0.153</v>
      </c>
      <c r="I6" s="9">
        <v>0.153</v>
      </c>
      <c r="J6" s="9">
        <v>0.153</v>
      </c>
      <c r="L6" s="9">
        <f>C6*H6</f>
        <v>0.153</v>
      </c>
      <c r="M6" s="9">
        <f>C6*I6*5</f>
        <v>0.76500000000000001</v>
      </c>
      <c r="N6" s="9">
        <f>C6*J6*10</f>
        <v>1.53</v>
      </c>
    </row>
    <row r="7" spans="1:18" x14ac:dyDescent="0.25">
      <c r="A7" t="s">
        <v>54</v>
      </c>
      <c r="B7" t="s">
        <v>60</v>
      </c>
      <c r="C7">
        <v>1</v>
      </c>
      <c r="D7" s="8" t="s">
        <v>18</v>
      </c>
      <c r="E7" t="s">
        <v>28</v>
      </c>
      <c r="F7" t="s">
        <v>29</v>
      </c>
      <c r="G7" s="15" t="s">
        <v>44</v>
      </c>
      <c r="H7" s="9">
        <v>0.153</v>
      </c>
      <c r="I7" s="9">
        <v>0.153</v>
      </c>
      <c r="J7" s="9">
        <v>0.153</v>
      </c>
      <c r="L7" s="9">
        <f>C7*H7</f>
        <v>0.153</v>
      </c>
      <c r="M7" s="9">
        <f>C7*I7*5</f>
        <v>0.76500000000000001</v>
      </c>
      <c r="N7" s="9">
        <f>C7*J7*10</f>
        <v>1.53</v>
      </c>
    </row>
    <row r="8" spans="1:18" x14ac:dyDescent="0.25">
      <c r="A8" t="s">
        <v>54</v>
      </c>
      <c r="B8" t="s">
        <v>61</v>
      </c>
      <c r="C8">
        <v>2</v>
      </c>
      <c r="D8" s="8" t="s">
        <v>15</v>
      </c>
      <c r="E8" t="s">
        <v>30</v>
      </c>
      <c r="F8" t="s">
        <v>31</v>
      </c>
      <c r="G8" s="13" t="s">
        <v>45</v>
      </c>
      <c r="H8" s="1">
        <v>0.434</v>
      </c>
      <c r="I8" s="1">
        <v>0.434</v>
      </c>
      <c r="J8" s="1">
        <v>0.434</v>
      </c>
      <c r="L8" s="9">
        <f>C8*H8</f>
        <v>0.86799999999999999</v>
      </c>
      <c r="M8" s="9">
        <f>C8*I8*5</f>
        <v>4.34</v>
      </c>
      <c r="N8" s="9">
        <f>C8*J8*10</f>
        <v>8.68</v>
      </c>
    </row>
    <row r="9" spans="1:18" x14ac:dyDescent="0.25">
      <c r="A9" t="s">
        <v>54</v>
      </c>
      <c r="B9" s="8" t="s">
        <v>62</v>
      </c>
      <c r="C9">
        <v>1</v>
      </c>
      <c r="D9" s="8" t="s">
        <v>15</v>
      </c>
      <c r="E9" t="s">
        <v>32</v>
      </c>
      <c r="F9" s="11" t="s">
        <v>33</v>
      </c>
      <c r="G9" s="13" t="s">
        <v>46</v>
      </c>
      <c r="H9" s="1">
        <v>0.33200000000000002</v>
      </c>
      <c r="I9" s="1">
        <v>0.33200000000000002</v>
      </c>
      <c r="J9" s="1">
        <v>0.33200000000000002</v>
      </c>
      <c r="L9" s="9">
        <f>C9*H9</f>
        <v>0.33200000000000002</v>
      </c>
      <c r="M9" s="9">
        <f>C9*I9*5</f>
        <v>1.6600000000000001</v>
      </c>
      <c r="N9" s="9">
        <f>C9*J9*10</f>
        <v>3.3200000000000003</v>
      </c>
    </row>
    <row r="10" spans="1:18" x14ac:dyDescent="0.25">
      <c r="A10" t="s">
        <v>54</v>
      </c>
      <c r="B10" s="8" t="s">
        <v>63</v>
      </c>
      <c r="C10">
        <v>1</v>
      </c>
      <c r="D10" s="8" t="s">
        <v>18</v>
      </c>
      <c r="E10" t="s">
        <v>35</v>
      </c>
      <c r="F10" s="11" t="s">
        <v>36</v>
      </c>
      <c r="G10" s="13" t="s">
        <v>37</v>
      </c>
      <c r="H10" s="1">
        <v>8.5000000000000006E-2</v>
      </c>
      <c r="I10" s="1">
        <v>8.5000000000000006E-2</v>
      </c>
      <c r="J10" s="2">
        <v>3.6999999999999998E-2</v>
      </c>
      <c r="L10" s="9">
        <f>C10*H10</f>
        <v>8.5000000000000006E-2</v>
      </c>
      <c r="M10" s="9">
        <f>C10*I10*5</f>
        <v>0.42500000000000004</v>
      </c>
      <c r="N10" s="9">
        <f>C10*J10*10</f>
        <v>0.37</v>
      </c>
    </row>
    <row r="11" spans="1:18" x14ac:dyDescent="0.25">
      <c r="A11" t="s">
        <v>54</v>
      </c>
      <c r="B11" s="8" t="s">
        <v>64</v>
      </c>
      <c r="C11">
        <v>1</v>
      </c>
      <c r="D11" s="8" t="s">
        <v>15</v>
      </c>
      <c r="E11" t="s">
        <v>38</v>
      </c>
      <c r="F11" s="11" t="s">
        <v>39</v>
      </c>
      <c r="G11" s="13" t="s">
        <v>47</v>
      </c>
      <c r="H11" s="1">
        <v>0.32300000000000001</v>
      </c>
      <c r="I11" s="1">
        <v>0.32300000000000001</v>
      </c>
      <c r="J11" s="2">
        <v>0.31900000000000001</v>
      </c>
      <c r="K11" s="14"/>
      <c r="L11" s="9">
        <f>C11*H11</f>
        <v>0.32300000000000001</v>
      </c>
      <c r="M11" s="9">
        <f>C11*I11*5</f>
        <v>1.615</v>
      </c>
      <c r="N11" s="9">
        <f>C11*J11*10</f>
        <v>3.19</v>
      </c>
    </row>
    <row r="12" spans="1:18" x14ac:dyDescent="0.25">
      <c r="A12" t="s">
        <v>54</v>
      </c>
      <c r="B12" t="s">
        <v>55</v>
      </c>
      <c r="C12">
        <v>1</v>
      </c>
      <c r="D12" s="8" t="s">
        <v>15</v>
      </c>
      <c r="E12" s="8" t="s">
        <v>49</v>
      </c>
      <c r="F12" s="11" t="s">
        <v>34</v>
      </c>
      <c r="G12" s="13" t="s">
        <v>48</v>
      </c>
      <c r="H12" s="1">
        <v>0.73099999999999998</v>
      </c>
      <c r="I12" s="1">
        <v>0.73099999999999998</v>
      </c>
      <c r="J12" s="2">
        <v>0.58799999999999997</v>
      </c>
      <c r="L12" s="9">
        <f>C12*H12</f>
        <v>0.73099999999999998</v>
      </c>
      <c r="M12" s="9">
        <f>C12*I12*5</f>
        <v>3.6549999999999998</v>
      </c>
      <c r="N12" s="9">
        <f>C12*J12*10</f>
        <v>5.88</v>
      </c>
    </row>
    <row r="13" spans="1:18" x14ac:dyDescent="0.25">
      <c r="A13" t="s">
        <v>54</v>
      </c>
      <c r="B13" t="s">
        <v>65</v>
      </c>
      <c r="C13">
        <v>2</v>
      </c>
      <c r="D13" s="8" t="s">
        <v>18</v>
      </c>
      <c r="E13" s="8" t="s">
        <v>50</v>
      </c>
      <c r="F13" s="11" t="s">
        <v>51</v>
      </c>
      <c r="G13" s="13" t="s">
        <v>52</v>
      </c>
      <c r="H13" s="1">
        <v>8.5000000000000006E-2</v>
      </c>
      <c r="I13" s="1">
        <v>8.5000000000000006E-2</v>
      </c>
      <c r="J13" s="2">
        <v>3.5999999999999997E-2</v>
      </c>
      <c r="L13" s="9">
        <f>C13*H13</f>
        <v>0.17</v>
      </c>
      <c r="M13" s="9">
        <f>C13*I13*5</f>
        <v>0.85000000000000009</v>
      </c>
      <c r="N13" s="9">
        <f>C13*J13*10</f>
        <v>0.72</v>
      </c>
    </row>
    <row r="14" spans="1:18" x14ac:dyDescent="0.25">
      <c r="L14" s="9"/>
      <c r="M14" s="9"/>
      <c r="N14" s="9"/>
    </row>
    <row r="15" spans="1:18" x14ac:dyDescent="0.25">
      <c r="L15" s="9"/>
      <c r="M15" s="9"/>
      <c r="N15" s="9"/>
    </row>
    <row r="16" spans="1:18" x14ac:dyDescent="0.25">
      <c r="L16" s="9"/>
      <c r="M16" s="9"/>
      <c r="N16" s="9"/>
    </row>
    <row r="17" spans="12:14" x14ac:dyDescent="0.25">
      <c r="L17" s="9"/>
      <c r="M17" s="9"/>
      <c r="N17" s="9"/>
    </row>
    <row r="18" spans="12:14" x14ac:dyDescent="0.25">
      <c r="L18" s="9"/>
      <c r="M18" s="9"/>
      <c r="N18" s="9"/>
    </row>
    <row r="19" spans="12:14" x14ac:dyDescent="0.25">
      <c r="L19" s="9"/>
      <c r="M19" s="9"/>
      <c r="N19" s="9"/>
    </row>
    <row r="20" spans="12:14" x14ac:dyDescent="0.25">
      <c r="L20" s="9"/>
      <c r="M20" s="9"/>
      <c r="N20" s="9"/>
    </row>
  </sheetData>
  <conditionalFormatting sqref="D2:D42">
    <cfRule type="containsText" dxfId="34" priority="8" operator="containsText" text="EXT"/>
    <cfRule type="containsText" dxfId="33" priority="9" operator="containsText" text="SMD"/>
    <cfRule type="containsText" dxfId="32" priority="10" operator="containsText" text="THT"/>
  </conditionalFormatting>
  <conditionalFormatting sqref="G2 G5:G42">
    <cfRule type="containsText" dxfId="31" priority="11" operator="containsText" text="www.tme.eu"/>
    <cfRule type="containsText" dxfId="30" priority="12" operator="containsText" text="www.mouser.es"/>
    <cfRule type="containsText" dxfId="29" priority="13" operator="containsText" text="www.digikey.es"/>
  </conditionalFormatting>
  <conditionalFormatting sqref="G3">
    <cfRule type="containsText" dxfId="28" priority="16" operator="containsText" text="www.tme.eu"/>
    <cfRule type="containsText" dxfId="27" priority="17" operator="containsText" text="www.mouser.es"/>
    <cfRule type="containsText" dxfId="26" priority="18" operator="containsText" text="www.digikey.es"/>
  </conditionalFormatting>
  <conditionalFormatting sqref="G4">
    <cfRule type="containsText" dxfId="25" priority="19" operator="containsText" text="www.tme.eu"/>
    <cfRule type="containsText" dxfId="24" priority="20" operator="containsText" text="www.mouser.es"/>
    <cfRule type="containsText" dxfId="23" priority="21" operator="containsText" text="www.digikey.es"/>
  </conditionalFormatting>
  <conditionalFormatting sqref="A1:A1048576">
    <cfRule type="cellIs" dxfId="22" priority="4" operator="equal">
      <formula>"PEDIDO"</formula>
    </cfRule>
    <cfRule type="cellIs" dxfId="21" priority="5" operator="equal">
      <formula>"SI"</formula>
    </cfRule>
    <cfRule type="cellIs" dxfId="20" priority="6" operator="equal">
      <formula>"NO"</formula>
    </cfRule>
  </conditionalFormatting>
  <conditionalFormatting sqref="D1:D1048576">
    <cfRule type="cellIs" dxfId="0" priority="3" operator="equal">
      <formula>"SMD"</formula>
    </cfRule>
    <cfRule type="cellIs" dxfId="1" priority="2" operator="equal">
      <formula>"THT"</formula>
    </cfRule>
    <cfRule type="cellIs" dxfId="2" priority="1" operator="equal">
      <formula>"EXT"</formula>
    </cfRule>
  </conditionalFormatting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51180555555555496" footer="0.51180555555555496"/>
  <pageSetup paperSize="9" firstPageNumber="0"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Hoja1!SolarNode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Manuel Martínez</dc:creator>
  <dc:description/>
  <cp:lastModifiedBy>Manuel Martínez</cp:lastModifiedBy>
  <cp:revision>12</cp:revision>
  <dcterms:created xsi:type="dcterms:W3CDTF">2017-10-18T10:53:04Z</dcterms:created>
  <dcterms:modified xsi:type="dcterms:W3CDTF">2018-02-06T11:11:20Z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