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PS_Exercício" sheetId="1" r:id="rId4"/>
    <sheet state="visible" name="MP_Exercício" sheetId="2" r:id="rId5"/>
    <sheet state="visible" name="PEPS" sheetId="3" r:id="rId6"/>
    <sheet state="visible" name="MP" sheetId="4" r:id="rId7"/>
    <sheet state="visible" name="Planilha7" sheetId="5" r:id="rId8"/>
  </sheets>
  <definedNames/>
  <calcPr/>
</workbook>
</file>

<file path=xl/sharedStrings.xml><?xml version="1.0" encoding="utf-8"?>
<sst xmlns="http://schemas.openxmlformats.org/spreadsheetml/2006/main" count="101" uniqueCount="25">
  <si>
    <t>Entradas – Computadores</t>
  </si>
  <si>
    <t>Saídas – Computadores</t>
  </si>
  <si>
    <t>Saldos – Computadores</t>
  </si>
  <si>
    <t>Data</t>
  </si>
  <si>
    <t>Histórico</t>
  </si>
  <si>
    <t>Qtdd.</t>
  </si>
  <si>
    <t>V. Unit</t>
  </si>
  <si>
    <t>Total</t>
  </si>
  <si>
    <t>Compra</t>
  </si>
  <si>
    <t>Venda</t>
  </si>
  <si>
    <t>Totais</t>
  </si>
  <si>
    <t>Saldo</t>
  </si>
  <si>
    <t>Entradas – Peças</t>
  </si>
  <si>
    <t>Saídas – Peças</t>
  </si>
  <si>
    <t>Saldos – Peças</t>
  </si>
  <si>
    <t>Entrada</t>
  </si>
  <si>
    <t>Saída</t>
  </si>
  <si>
    <t>q X PVU</t>
  </si>
  <si>
    <t>q X Cvu</t>
  </si>
  <si>
    <t>CF + CV</t>
  </si>
  <si>
    <t>Quantidade</t>
  </si>
  <si>
    <t>Receita</t>
  </si>
  <si>
    <t>Custo Fixo</t>
  </si>
  <si>
    <t>Custo Variável</t>
  </si>
  <si>
    <t>Custo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</si>
</sst>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[$R$-416]\ #,##0.00;[RED]\-[$R$-416]\ #,##0.00"/>
  </numFmts>
  <fonts count="7">
    <font>
      <sz val="10.0"/>
      <color rgb="FF000000"/>
      <name val="Arial"/>
      <scheme val="minor"/>
    </font>
    <font>
      <b/>
      <sz val="11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b/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3B3B3"/>
        <bgColor rgb="FFB3B3B3"/>
      </patternFill>
    </fill>
    <fill>
      <patternFill patternType="solid">
        <fgColor rgb="FFCCCCCC"/>
        <bgColor rgb="FFCCCCCC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top style="hair">
        <color rgb="FF000000"/>
      </top>
      <bottom/>
    </border>
    <border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center" wrapText="0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shrinkToFit="0" vertical="bottom" wrapText="0"/>
    </xf>
    <xf borderId="6" fillId="0" fontId="3" numFmtId="164" xfId="0" applyAlignment="1" applyBorder="1" applyFont="1" applyNumberForma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6" fillId="0" fontId="3" numFmtId="165" xfId="0" applyAlignment="1" applyBorder="1" applyFont="1" applyNumberFormat="1">
      <alignment shrinkToFit="0" vertical="bottom" wrapText="0"/>
    </xf>
    <xf borderId="7" fillId="3" fontId="1" numFmtId="0" xfId="0" applyAlignment="1" applyBorder="1" applyFill="1" applyFont="1">
      <alignment horizontal="center" shrinkToFit="0" vertical="center" wrapText="0"/>
    </xf>
    <xf borderId="8" fillId="0" fontId="2" numFmtId="0" xfId="0" applyBorder="1" applyFont="1"/>
    <xf borderId="6" fillId="3" fontId="1" numFmtId="0" xfId="0" applyAlignment="1" applyBorder="1" applyFont="1">
      <alignment shrinkToFit="0" vertical="bottom" wrapText="0"/>
    </xf>
    <xf borderId="6" fillId="3" fontId="1" numFmtId="165" xfId="0" applyAlignment="1" applyBorder="1" applyFont="1" applyNumberFormat="1">
      <alignment shrinkToFit="0" vertical="bottom" wrapText="0"/>
    </xf>
    <xf borderId="6" fillId="0" fontId="4" numFmtId="165" xfId="0" applyAlignment="1" applyBorder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5" numFmtId="0" xfId="0" applyFont="1"/>
    <xf borderId="0" fillId="0" fontId="3" numFmtId="165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Empresa TECH TUDO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Receita</c:v>
          </c:tx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004586">
                  <a:alpha val="100000"/>
                </a:srgbClr>
              </a:solidFill>
              <a:ln cmpd="sng">
                <a:solidFill>
                  <a:srgbClr val="004586">
                    <a:alpha val="100000"/>
                  </a:srgbClr>
                </a:solidFill>
              </a:ln>
            </c:spPr>
          </c:marker>
          <c:cat>
            <c:strRef>
              <c:f>Planilha7!$A$3:$A$9</c:f>
            </c:strRef>
          </c:cat>
          <c:val>
            <c:numRef>
              <c:f>Planilha7!$B$3:$B$9</c:f>
              <c:numCache/>
            </c:numRef>
          </c:val>
          <c:smooth val="0"/>
        </c:ser>
        <c:ser>
          <c:idx val="1"/>
          <c:order val="1"/>
          <c:tx>
            <c:v>Custo Fixo</c:v>
          </c:tx>
          <c:spPr>
            <a:ln cmpd="sng" w="28575">
              <a:solidFill>
                <a:srgbClr val="FF420E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FF420E">
                  <a:alpha val="100000"/>
                </a:srgbClr>
              </a:solidFill>
              <a:ln cmpd="sng">
                <a:solidFill>
                  <a:srgbClr val="FF420E">
                    <a:alpha val="100000"/>
                  </a:srgbClr>
                </a:solidFill>
              </a:ln>
            </c:spPr>
          </c:marker>
          <c:cat>
            <c:strRef>
              <c:f>Planilha7!$A$3:$A$9</c:f>
            </c:strRef>
          </c:cat>
          <c:val>
            <c:numRef>
              <c:f>Planilha7!$C$3:$C$9</c:f>
              <c:numCache/>
            </c:numRef>
          </c:val>
          <c:smooth val="0"/>
        </c:ser>
        <c:ser>
          <c:idx val="2"/>
          <c:order val="2"/>
          <c:tx>
            <c:v>Custo Variável</c:v>
          </c:tx>
          <c:spPr>
            <a:ln cmpd="sng" w="28575">
              <a:solidFill>
                <a:srgbClr val="FFD320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FFD320">
                  <a:alpha val="100000"/>
                </a:srgbClr>
              </a:solidFill>
              <a:ln cmpd="sng">
                <a:solidFill>
                  <a:srgbClr val="FFD320">
                    <a:alpha val="100000"/>
                  </a:srgbClr>
                </a:solidFill>
              </a:ln>
            </c:spPr>
          </c:marker>
          <c:cat>
            <c:strRef>
              <c:f>Planilha7!$A$3:$A$9</c:f>
            </c:strRef>
          </c:cat>
          <c:val>
            <c:numRef>
              <c:f>Planilha7!$D$3:$D$9</c:f>
              <c:numCache/>
            </c:numRef>
          </c:val>
          <c:smooth val="0"/>
        </c:ser>
        <c:ser>
          <c:idx val="3"/>
          <c:order val="3"/>
          <c:tx>
            <c:v>Custo Total</c:v>
          </c:tx>
          <c:spPr>
            <a:ln cmpd="sng" w="28575">
              <a:solidFill>
                <a:srgbClr val="579D1C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579D1C">
                  <a:alpha val="100000"/>
                </a:srgbClr>
              </a:solidFill>
              <a:ln cmpd="sng">
                <a:solidFill>
                  <a:srgbClr val="579D1C">
                    <a:alpha val="100000"/>
                  </a:srgbClr>
                </a:solidFill>
              </a:ln>
            </c:spPr>
          </c:marker>
          <c:cat>
            <c:strRef>
              <c:f>Planilha7!$A$3:$A$9</c:f>
            </c:strRef>
          </c:cat>
          <c:val>
            <c:numRef>
              <c:f>Planilha7!$E$3:$E$9</c:f>
              <c:numCache/>
            </c:numRef>
          </c:val>
          <c:smooth val="0"/>
        </c:ser>
        <c:axId val="360113637"/>
        <c:axId val="966134320"/>
      </c:lineChart>
      <c:catAx>
        <c:axId val="360113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Quantidades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66134320"/>
      </c:catAx>
      <c:valAx>
        <c:axId val="966134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R$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60113637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200025</xdr:colOff>
      <xdr:row>1</xdr:row>
      <xdr:rowOff>123825</xdr:rowOff>
    </xdr:from>
    <xdr:ext cx="560070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9.75"/>
    <col customWidth="1" min="3" max="3" width="9.0"/>
    <col customWidth="1" min="4" max="4" width="11.63"/>
    <col customWidth="1" min="5" max="5" width="14.13"/>
    <col customWidth="1" min="6" max="6" width="8.0"/>
    <col customWidth="1" min="7" max="7" width="11.63"/>
    <col customWidth="1" min="8" max="8" width="15.88"/>
    <col customWidth="1" min="9" max="9" width="7.63"/>
    <col customWidth="1" min="10" max="10" width="11.63"/>
    <col customWidth="1" min="11" max="11" width="13.75"/>
    <col customWidth="1" min="12" max="26" width="8.63"/>
  </cols>
  <sheetData>
    <row r="1" ht="12.75" customHeight="1">
      <c r="A1" s="1"/>
      <c r="B1" s="1"/>
      <c r="C1" s="2" t="s">
        <v>0</v>
      </c>
      <c r="D1" s="3"/>
      <c r="E1" s="4"/>
      <c r="F1" s="2" t="s">
        <v>1</v>
      </c>
      <c r="G1" s="3"/>
      <c r="H1" s="4"/>
      <c r="I1" s="2" t="s">
        <v>2</v>
      </c>
      <c r="J1" s="3"/>
      <c r="K1" s="4"/>
    </row>
    <row r="2" ht="12.75" customHeight="1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5</v>
      </c>
      <c r="G2" s="5" t="s">
        <v>6</v>
      </c>
      <c r="H2" s="5" t="s">
        <v>7</v>
      </c>
      <c r="I2" s="5" t="s">
        <v>5</v>
      </c>
      <c r="J2" s="5" t="s">
        <v>6</v>
      </c>
      <c r="K2" s="5" t="s">
        <v>7</v>
      </c>
    </row>
    <row r="3" ht="12.75" customHeight="1">
      <c r="A3" s="6">
        <v>41547.0</v>
      </c>
      <c r="B3" s="7"/>
      <c r="C3" s="7"/>
      <c r="D3" s="8"/>
      <c r="E3" s="7"/>
      <c r="F3" s="7"/>
      <c r="G3" s="8"/>
      <c r="H3" s="8"/>
      <c r="I3" s="7">
        <v>20.0</v>
      </c>
      <c r="J3" s="8">
        <v>1100.0</v>
      </c>
      <c r="K3" s="8">
        <f>I3*J3</f>
        <v>22000</v>
      </c>
    </row>
    <row r="4" ht="12.75" customHeight="1">
      <c r="A4" s="6"/>
      <c r="B4" s="7"/>
      <c r="C4" s="7"/>
      <c r="D4" s="8"/>
      <c r="E4" s="8"/>
      <c r="F4" s="7"/>
      <c r="G4" s="8"/>
      <c r="H4" s="8"/>
      <c r="I4" s="7"/>
      <c r="J4" s="8"/>
      <c r="K4" s="8"/>
    </row>
    <row r="5" ht="12.75" customHeight="1">
      <c r="A5" s="6">
        <v>41549.0</v>
      </c>
      <c r="B5" s="7" t="s">
        <v>8</v>
      </c>
      <c r="C5" s="7">
        <v>50.0</v>
      </c>
      <c r="D5" s="8">
        <v>1150.0</v>
      </c>
      <c r="E5" s="8">
        <f>C5*D5</f>
        <v>57500</v>
      </c>
      <c r="F5" s="7"/>
      <c r="G5" s="8"/>
      <c r="H5" s="8"/>
      <c r="I5" s="7">
        <v>20.0</v>
      </c>
      <c r="J5" s="8">
        <v>1100.0</v>
      </c>
      <c r="K5" s="8">
        <f t="shared" ref="K5:K6" si="1">I5*J5</f>
        <v>22000</v>
      </c>
    </row>
    <row r="6" ht="12.75" customHeight="1">
      <c r="A6" s="7"/>
      <c r="B6" s="7"/>
      <c r="C6" s="7"/>
      <c r="D6" s="8"/>
      <c r="E6" s="8"/>
      <c r="F6" s="7"/>
      <c r="G6" s="8"/>
      <c r="H6" s="8"/>
      <c r="I6" s="7">
        <v>50.0</v>
      </c>
      <c r="J6" s="8">
        <v>1150.0</v>
      </c>
      <c r="K6" s="8">
        <f t="shared" si="1"/>
        <v>57500</v>
      </c>
    </row>
    <row r="7" ht="12.75" customHeight="1">
      <c r="A7" s="6"/>
      <c r="B7" s="7"/>
      <c r="C7" s="7"/>
      <c r="D7" s="8"/>
      <c r="E7" s="8"/>
      <c r="F7" s="7"/>
      <c r="G7" s="8"/>
      <c r="H7" s="8"/>
      <c r="I7" s="7"/>
      <c r="J7" s="8"/>
      <c r="K7" s="8"/>
    </row>
    <row r="8" ht="12.75" customHeight="1">
      <c r="A8" s="6">
        <v>41550.0</v>
      </c>
      <c r="B8" s="7" t="s">
        <v>8</v>
      </c>
      <c r="C8" s="7">
        <v>32.0</v>
      </c>
      <c r="D8" s="8">
        <v>1165.0</v>
      </c>
      <c r="E8" s="8">
        <f>C8*D8</f>
        <v>37280</v>
      </c>
      <c r="F8" s="7"/>
      <c r="G8" s="8"/>
      <c r="H8" s="8"/>
      <c r="I8" s="7">
        <v>20.0</v>
      </c>
      <c r="J8" s="8">
        <v>1100.0</v>
      </c>
      <c r="K8" s="8">
        <f t="shared" ref="K8:K10" si="2">I8*J8</f>
        <v>22000</v>
      </c>
    </row>
    <row r="9" ht="12.75" customHeight="1">
      <c r="A9" s="6"/>
      <c r="B9" s="7"/>
      <c r="C9" s="7"/>
      <c r="D9" s="8"/>
      <c r="E9" s="8"/>
      <c r="F9" s="7"/>
      <c r="G9" s="8"/>
      <c r="H9" s="8"/>
      <c r="I9" s="7">
        <v>50.0</v>
      </c>
      <c r="J9" s="8">
        <v>1150.0</v>
      </c>
      <c r="K9" s="8">
        <f t="shared" si="2"/>
        <v>57500</v>
      </c>
    </row>
    <row r="10" ht="12.75" customHeight="1">
      <c r="A10" s="6"/>
      <c r="B10" s="7"/>
      <c r="C10" s="7"/>
      <c r="D10" s="8"/>
      <c r="E10" s="8"/>
      <c r="F10" s="7"/>
      <c r="G10" s="8"/>
      <c r="H10" s="8"/>
      <c r="I10" s="7">
        <v>32.0</v>
      </c>
      <c r="J10" s="8">
        <v>1165.0</v>
      </c>
      <c r="K10" s="8">
        <f t="shared" si="2"/>
        <v>37280</v>
      </c>
    </row>
    <row r="11" ht="12.75" customHeight="1">
      <c r="A11" s="6"/>
      <c r="B11" s="7"/>
      <c r="C11" s="7"/>
      <c r="D11" s="8"/>
      <c r="E11" s="8"/>
      <c r="F11" s="7"/>
      <c r="G11" s="8"/>
      <c r="H11" s="8"/>
      <c r="I11" s="7"/>
      <c r="J11" s="8"/>
      <c r="K11" s="8"/>
    </row>
    <row r="12" ht="12.75" customHeight="1">
      <c r="A12" s="6">
        <v>41552.0</v>
      </c>
      <c r="B12" s="7" t="s">
        <v>8</v>
      </c>
      <c r="C12" s="7">
        <v>12.0</v>
      </c>
      <c r="D12" s="8">
        <v>1174.0</v>
      </c>
      <c r="E12" s="8">
        <f>C12*D12</f>
        <v>14088</v>
      </c>
      <c r="F12" s="7"/>
      <c r="G12" s="7"/>
      <c r="H12" s="7"/>
      <c r="I12" s="7">
        <v>20.0</v>
      </c>
      <c r="J12" s="8">
        <v>1100.0</v>
      </c>
      <c r="K12" s="8">
        <f t="shared" ref="K12:K15" si="3">I12*J12</f>
        <v>22000</v>
      </c>
    </row>
    <row r="13" ht="12.75" customHeight="1">
      <c r="A13" s="6"/>
      <c r="B13" s="7"/>
      <c r="C13" s="7"/>
      <c r="D13" s="8"/>
      <c r="E13" s="8"/>
      <c r="F13" s="7"/>
      <c r="G13" s="7"/>
      <c r="H13" s="7"/>
      <c r="I13" s="7">
        <v>50.0</v>
      </c>
      <c r="J13" s="8">
        <v>1150.0</v>
      </c>
      <c r="K13" s="8">
        <f t="shared" si="3"/>
        <v>57500</v>
      </c>
    </row>
    <row r="14" ht="12.75" customHeight="1">
      <c r="A14" s="6"/>
      <c r="B14" s="7"/>
      <c r="C14" s="7"/>
      <c r="D14" s="8"/>
      <c r="E14" s="8"/>
      <c r="F14" s="7"/>
      <c r="G14" s="7"/>
      <c r="H14" s="7"/>
      <c r="I14" s="7">
        <v>32.0</v>
      </c>
      <c r="J14" s="8">
        <v>1165.0</v>
      </c>
      <c r="K14" s="8">
        <f t="shared" si="3"/>
        <v>37280</v>
      </c>
    </row>
    <row r="15" ht="12.75" customHeight="1">
      <c r="A15" s="6"/>
      <c r="B15" s="7"/>
      <c r="C15" s="7"/>
      <c r="D15" s="8"/>
      <c r="E15" s="8"/>
      <c r="F15" s="7"/>
      <c r="G15" s="7"/>
      <c r="H15" s="7"/>
      <c r="I15" s="7">
        <v>12.0</v>
      </c>
      <c r="J15" s="8">
        <v>1174.0</v>
      </c>
      <c r="K15" s="8">
        <f t="shared" si="3"/>
        <v>14088</v>
      </c>
    </row>
    <row r="16" ht="12.75" customHeight="1">
      <c r="A16" s="6"/>
      <c r="B16" s="7"/>
      <c r="C16" s="7"/>
      <c r="D16" s="8"/>
      <c r="E16" s="8"/>
      <c r="F16" s="7"/>
      <c r="G16" s="7"/>
      <c r="H16" s="7"/>
      <c r="I16" s="7"/>
      <c r="J16" s="7"/>
    </row>
    <row r="17" ht="12.75" customHeight="1">
      <c r="A17" s="6">
        <v>43014.0</v>
      </c>
      <c r="B17" s="7"/>
      <c r="C17" s="7"/>
      <c r="D17" s="8"/>
      <c r="E17" s="8"/>
      <c r="F17" s="7">
        <v>20.0</v>
      </c>
      <c r="G17" s="8">
        <v>1100.0</v>
      </c>
      <c r="H17" s="8">
        <f t="shared" ref="H17:H18" si="4">F17*G17</f>
        <v>22000</v>
      </c>
      <c r="I17" s="7">
        <v>42.0</v>
      </c>
      <c r="J17" s="8">
        <v>1150.0</v>
      </c>
      <c r="K17" s="8">
        <f t="shared" ref="K17:K19" si="5">I17*J17</f>
        <v>48300</v>
      </c>
    </row>
    <row r="18" ht="12.75" customHeight="1">
      <c r="A18" s="7"/>
      <c r="B18" s="7"/>
      <c r="C18" s="7"/>
      <c r="D18" s="8"/>
      <c r="E18" s="8"/>
      <c r="F18" s="7">
        <v>8.0</v>
      </c>
      <c r="G18" s="8">
        <v>1150.0</v>
      </c>
      <c r="H18" s="8">
        <f t="shared" si="4"/>
        <v>9200</v>
      </c>
      <c r="I18" s="7">
        <v>32.0</v>
      </c>
      <c r="J18" s="8">
        <v>1165.0</v>
      </c>
      <c r="K18" s="8">
        <f t="shared" si="5"/>
        <v>37280</v>
      </c>
    </row>
    <row r="19" ht="12.75" customHeight="1">
      <c r="A19" s="7"/>
      <c r="B19" s="7"/>
      <c r="C19" s="7"/>
      <c r="D19" s="8"/>
      <c r="E19" s="8"/>
      <c r="F19" s="7"/>
      <c r="G19" s="8"/>
      <c r="H19" s="8"/>
      <c r="I19" s="7">
        <v>12.0</v>
      </c>
      <c r="J19" s="8">
        <v>1174.0</v>
      </c>
      <c r="K19" s="8">
        <f t="shared" si="5"/>
        <v>14088</v>
      </c>
    </row>
    <row r="20" ht="12.75" customHeight="1">
      <c r="A20" s="6"/>
      <c r="B20" s="7"/>
      <c r="C20" s="7"/>
      <c r="D20" s="8"/>
      <c r="E20" s="8"/>
      <c r="F20" s="7"/>
      <c r="G20" s="8"/>
      <c r="H20" s="8"/>
      <c r="I20" s="7"/>
      <c r="J20" s="8"/>
      <c r="K20" s="8"/>
    </row>
    <row r="21" ht="12.75" customHeight="1">
      <c r="A21" s="6">
        <v>41554.0</v>
      </c>
      <c r="B21" s="7" t="s">
        <v>8</v>
      </c>
      <c r="C21" s="7">
        <v>17.0</v>
      </c>
      <c r="D21" s="8">
        <v>1186.0</v>
      </c>
      <c r="E21" s="8">
        <f>C21*D21</f>
        <v>20162</v>
      </c>
      <c r="F21" s="7"/>
      <c r="G21" s="8"/>
      <c r="H21" s="8"/>
      <c r="I21" s="7">
        <v>42.0</v>
      </c>
      <c r="J21" s="8">
        <v>1150.0</v>
      </c>
      <c r="K21" s="8">
        <f t="shared" ref="K21:K24" si="6">I21*J21</f>
        <v>48300</v>
      </c>
    </row>
    <row r="22" ht="12.75" customHeight="1">
      <c r="A22" s="6"/>
      <c r="B22" s="7"/>
      <c r="C22" s="7"/>
      <c r="D22" s="8"/>
      <c r="E22" s="8"/>
      <c r="F22" s="7"/>
      <c r="G22" s="8"/>
      <c r="H22" s="8"/>
      <c r="I22" s="7">
        <v>32.0</v>
      </c>
      <c r="J22" s="8">
        <v>1165.0</v>
      </c>
      <c r="K22" s="8">
        <f t="shared" si="6"/>
        <v>37280</v>
      </c>
    </row>
    <row r="23" ht="12.75" customHeight="1">
      <c r="A23" s="6"/>
      <c r="B23" s="7"/>
      <c r="C23" s="7"/>
      <c r="D23" s="8"/>
      <c r="E23" s="8"/>
      <c r="F23" s="7"/>
      <c r="G23" s="8"/>
      <c r="H23" s="8"/>
      <c r="I23" s="7">
        <v>12.0</v>
      </c>
      <c r="J23" s="8">
        <v>1174.0</v>
      </c>
      <c r="K23" s="8">
        <f t="shared" si="6"/>
        <v>14088</v>
      </c>
    </row>
    <row r="24" ht="12.75" customHeight="1">
      <c r="A24" s="7"/>
      <c r="B24" s="7"/>
      <c r="C24" s="7"/>
      <c r="D24" s="8"/>
      <c r="E24" s="8"/>
      <c r="F24" s="7"/>
      <c r="G24" s="8"/>
      <c r="H24" s="8"/>
      <c r="I24" s="7">
        <v>17.0</v>
      </c>
      <c r="J24" s="8">
        <v>1186.0</v>
      </c>
      <c r="K24" s="8">
        <f t="shared" si="6"/>
        <v>20162</v>
      </c>
    </row>
    <row r="25" ht="12.75" customHeight="1">
      <c r="A25" s="7"/>
      <c r="B25" s="7"/>
      <c r="C25" s="7"/>
      <c r="D25" s="8"/>
      <c r="E25" s="8"/>
      <c r="F25" s="7"/>
      <c r="G25" s="8"/>
      <c r="H25" s="8"/>
      <c r="I25" s="7"/>
      <c r="J25" s="8"/>
      <c r="K25" s="8"/>
    </row>
    <row r="26" ht="12.75" customHeight="1">
      <c r="A26" s="6">
        <v>41555.0</v>
      </c>
      <c r="B26" s="7" t="s">
        <v>9</v>
      </c>
      <c r="C26" s="7"/>
      <c r="D26" s="8"/>
      <c r="E26" s="8"/>
      <c r="F26" s="7">
        <v>17.0</v>
      </c>
      <c r="G26" s="8">
        <v>1150.0</v>
      </c>
      <c r="H26" s="8">
        <f>F26*G26</f>
        <v>19550</v>
      </c>
      <c r="I26" s="7">
        <f>42-17</f>
        <v>25</v>
      </c>
      <c r="J26" s="8">
        <v>1150.0</v>
      </c>
      <c r="K26" s="8">
        <f t="shared" ref="K26:K28" si="7">I26*J26</f>
        <v>28750</v>
      </c>
    </row>
    <row r="27" ht="12.75" customHeight="1">
      <c r="A27" s="7"/>
      <c r="B27" s="7"/>
      <c r="C27" s="7"/>
      <c r="D27" s="8"/>
      <c r="E27" s="8"/>
      <c r="F27" s="7"/>
      <c r="G27" s="8"/>
      <c r="H27" s="8"/>
      <c r="I27" s="7">
        <v>32.0</v>
      </c>
      <c r="J27" s="8">
        <v>1165.0</v>
      </c>
      <c r="K27" s="8">
        <f t="shared" si="7"/>
        <v>37280</v>
      </c>
    </row>
    <row r="28" ht="12.75" customHeight="1">
      <c r="A28" s="6"/>
      <c r="B28" s="7"/>
      <c r="C28" s="7"/>
      <c r="D28" s="8"/>
      <c r="E28" s="8"/>
      <c r="F28" s="7"/>
      <c r="G28" s="8"/>
      <c r="H28" s="8"/>
      <c r="I28" s="7">
        <v>12.0</v>
      </c>
      <c r="J28" s="8">
        <v>1174.0</v>
      </c>
      <c r="K28" s="8">
        <f t="shared" si="7"/>
        <v>14088</v>
      </c>
    </row>
    <row r="29" ht="12.75" customHeight="1">
      <c r="A29" s="6"/>
      <c r="B29" s="7"/>
      <c r="C29" s="7"/>
      <c r="D29" s="8"/>
      <c r="E29" s="8"/>
      <c r="F29" s="7"/>
      <c r="G29" s="8"/>
      <c r="H29" s="8"/>
      <c r="I29" s="7">
        <v>17.0</v>
      </c>
      <c r="J29" s="8">
        <v>1186.0</v>
      </c>
      <c r="K29" s="8">
        <f>J29*I29</f>
        <v>20162</v>
      </c>
    </row>
    <row r="30" ht="12.75" customHeight="1">
      <c r="A30" s="6"/>
      <c r="B30" s="7"/>
      <c r="C30" s="7"/>
      <c r="D30" s="8"/>
      <c r="E30" s="8"/>
      <c r="F30" s="7"/>
      <c r="G30" s="8"/>
      <c r="H30" s="8"/>
      <c r="I30" s="7"/>
      <c r="J30" s="8"/>
      <c r="K30" s="8"/>
    </row>
    <row r="31" ht="12.75" customHeight="1">
      <c r="A31" s="6">
        <v>41559.0</v>
      </c>
      <c r="B31" s="7" t="s">
        <v>9</v>
      </c>
      <c r="C31" s="7"/>
      <c r="D31" s="8"/>
      <c r="E31" s="8"/>
      <c r="F31" s="7">
        <v>25.0</v>
      </c>
      <c r="G31" s="8">
        <v>1150.0</v>
      </c>
      <c r="H31" s="8">
        <f>G31*F31</f>
        <v>28750</v>
      </c>
      <c r="I31" s="7">
        <v>18.0</v>
      </c>
      <c r="J31" s="8">
        <v>1165.0</v>
      </c>
      <c r="K31" s="8">
        <f t="shared" ref="K31:K32" si="8">I31*J31</f>
        <v>20970</v>
      </c>
    </row>
    <row r="32" ht="12.75" customHeight="1">
      <c r="A32" s="6"/>
      <c r="B32" s="7"/>
      <c r="C32" s="7"/>
      <c r="D32" s="8"/>
      <c r="E32" s="8"/>
      <c r="F32" s="7">
        <v>14.0</v>
      </c>
      <c r="G32" s="8">
        <v>1165.0</v>
      </c>
      <c r="H32" s="8">
        <f>F32*G32</f>
        <v>16310</v>
      </c>
      <c r="I32" s="7">
        <v>12.0</v>
      </c>
      <c r="J32" s="8">
        <v>1174.0</v>
      </c>
      <c r="K32" s="8">
        <f t="shared" si="8"/>
        <v>14088</v>
      </c>
    </row>
    <row r="33" ht="12.75" customHeight="1">
      <c r="A33" s="6"/>
      <c r="B33" s="7"/>
      <c r="C33" s="7"/>
      <c r="D33" s="8"/>
      <c r="E33" s="8"/>
      <c r="F33" s="7"/>
      <c r="G33" s="8"/>
      <c r="H33" s="8"/>
      <c r="I33" s="7">
        <v>17.0</v>
      </c>
      <c r="J33" s="8">
        <v>1186.0</v>
      </c>
      <c r="K33" s="8">
        <f>J33*I33</f>
        <v>20162</v>
      </c>
    </row>
    <row r="34" ht="12.75" customHeight="1">
      <c r="A34" s="6"/>
      <c r="B34" s="7"/>
      <c r="C34" s="7"/>
      <c r="D34" s="8"/>
      <c r="E34" s="8"/>
      <c r="F34" s="7"/>
      <c r="G34" s="8"/>
      <c r="H34" s="8"/>
      <c r="I34" s="7"/>
      <c r="J34" s="7"/>
      <c r="K34" s="7"/>
    </row>
    <row r="35" ht="12.75" customHeight="1">
      <c r="A35" s="6">
        <v>41562.0</v>
      </c>
      <c r="B35" s="7" t="s">
        <v>9</v>
      </c>
      <c r="C35" s="7"/>
      <c r="D35" s="8"/>
      <c r="E35" s="8"/>
      <c r="F35" s="7">
        <v>7.0</v>
      </c>
      <c r="G35" s="8">
        <v>1165.0</v>
      </c>
      <c r="H35" s="8">
        <f>F35*G35</f>
        <v>8155</v>
      </c>
      <c r="I35" s="7">
        <v>11.0</v>
      </c>
      <c r="J35" s="8">
        <v>1165.0</v>
      </c>
      <c r="K35" s="8">
        <f>J35*I35</f>
        <v>12815</v>
      </c>
    </row>
    <row r="36" ht="12.75" customHeight="1">
      <c r="A36" s="6"/>
      <c r="B36" s="7"/>
      <c r="C36" s="7"/>
      <c r="D36" s="8"/>
      <c r="E36" s="8"/>
      <c r="F36" s="7"/>
      <c r="G36" s="8"/>
      <c r="H36" s="8"/>
      <c r="I36" s="7">
        <v>12.0</v>
      </c>
      <c r="J36" s="8">
        <v>1174.0</v>
      </c>
      <c r="K36" s="8">
        <f>I36*J36</f>
        <v>14088</v>
      </c>
    </row>
    <row r="37" ht="12.75" customHeight="1">
      <c r="A37" s="6"/>
      <c r="B37" s="7"/>
      <c r="C37" s="7"/>
      <c r="D37" s="8"/>
      <c r="E37" s="8"/>
      <c r="F37" s="7"/>
      <c r="G37" s="8"/>
      <c r="H37" s="8"/>
      <c r="I37" s="7">
        <v>17.0</v>
      </c>
      <c r="J37" s="8">
        <v>1186.0</v>
      </c>
      <c r="K37" s="8">
        <f>J37*I37</f>
        <v>20162</v>
      </c>
    </row>
    <row r="38" ht="12.75" customHeight="1">
      <c r="A38" s="6"/>
      <c r="B38" s="7"/>
      <c r="C38" s="7"/>
      <c r="D38" s="8"/>
      <c r="E38" s="8"/>
      <c r="F38" s="7"/>
      <c r="G38" s="8"/>
      <c r="H38" s="8"/>
      <c r="I38" s="7"/>
      <c r="J38" s="7"/>
      <c r="K38" s="7"/>
    </row>
    <row r="39" ht="12.75" customHeight="1">
      <c r="A39" s="6">
        <v>41568.0</v>
      </c>
      <c r="B39" s="7" t="s">
        <v>8</v>
      </c>
      <c r="C39" s="7">
        <v>28.0</v>
      </c>
      <c r="D39" s="8">
        <v>1200.0</v>
      </c>
      <c r="E39" s="8">
        <f>C39*D39</f>
        <v>33600</v>
      </c>
      <c r="F39" s="7"/>
      <c r="G39" s="8"/>
      <c r="H39" s="8"/>
      <c r="I39" s="7">
        <v>11.0</v>
      </c>
      <c r="J39" s="8">
        <v>1165.0</v>
      </c>
      <c r="K39" s="8">
        <f t="shared" ref="K39:K40" si="9">I39*J39</f>
        <v>12815</v>
      </c>
    </row>
    <row r="40" ht="12.75" customHeight="1">
      <c r="A40" s="6"/>
      <c r="B40" s="7"/>
      <c r="C40" s="7"/>
      <c r="D40" s="8"/>
      <c r="E40" s="8"/>
      <c r="F40" s="7"/>
      <c r="G40" s="8"/>
      <c r="H40" s="8"/>
      <c r="I40" s="7">
        <v>12.0</v>
      </c>
      <c r="J40" s="8">
        <v>1174.0</v>
      </c>
      <c r="K40" s="8">
        <f t="shared" si="9"/>
        <v>14088</v>
      </c>
    </row>
    <row r="41" ht="12.75" customHeight="1">
      <c r="A41" s="6"/>
      <c r="B41" s="7"/>
      <c r="C41" s="7"/>
      <c r="D41" s="8"/>
      <c r="E41" s="8"/>
      <c r="F41" s="7"/>
      <c r="G41" s="8"/>
      <c r="H41" s="8"/>
      <c r="I41" s="7">
        <v>17.0</v>
      </c>
      <c r="J41" s="8">
        <v>1186.0</v>
      </c>
      <c r="K41" s="8">
        <f>J41*I41</f>
        <v>20162</v>
      </c>
    </row>
    <row r="42" ht="12.75" customHeight="1">
      <c r="A42" s="6"/>
      <c r="B42" s="7"/>
      <c r="C42" s="7"/>
      <c r="D42" s="8"/>
      <c r="E42" s="8"/>
      <c r="F42" s="7"/>
      <c r="G42" s="8"/>
      <c r="H42" s="8"/>
      <c r="I42" s="7">
        <v>28.0</v>
      </c>
      <c r="J42" s="8">
        <v>1200.0</v>
      </c>
      <c r="K42" s="8">
        <f>I42*J42</f>
        <v>33600</v>
      </c>
    </row>
    <row r="43" ht="12.75" customHeight="1">
      <c r="A43" s="6"/>
      <c r="B43" s="7"/>
      <c r="C43" s="7"/>
      <c r="D43" s="8"/>
      <c r="E43" s="8"/>
      <c r="F43" s="7"/>
      <c r="G43" s="8"/>
      <c r="H43" s="8"/>
      <c r="I43" s="7"/>
      <c r="J43" s="8"/>
      <c r="K43" s="8"/>
    </row>
    <row r="44" ht="12.75" customHeight="1">
      <c r="A44" s="6">
        <v>41569.0</v>
      </c>
      <c r="B44" s="7" t="s">
        <v>8</v>
      </c>
      <c r="C44" s="7">
        <v>12.0</v>
      </c>
      <c r="D44" s="8">
        <v>1205.0</v>
      </c>
      <c r="E44" s="8">
        <f>D44*C44</f>
        <v>14460</v>
      </c>
      <c r="F44" s="7"/>
      <c r="G44" s="8"/>
      <c r="H44" s="8"/>
      <c r="I44" s="7">
        <v>11.0</v>
      </c>
      <c r="J44" s="8">
        <v>1165.0</v>
      </c>
      <c r="K44" s="8">
        <f t="shared" ref="K44:K45" si="10">I44*J44</f>
        <v>12815</v>
      </c>
    </row>
    <row r="45" ht="12.75" customHeight="1">
      <c r="A45" s="6"/>
      <c r="B45" s="7"/>
      <c r="C45" s="7"/>
      <c r="D45" s="8"/>
      <c r="E45" s="8"/>
      <c r="F45" s="7"/>
      <c r="G45" s="8"/>
      <c r="H45" s="8"/>
      <c r="I45" s="7">
        <v>12.0</v>
      </c>
      <c r="J45" s="8">
        <v>1174.0</v>
      </c>
      <c r="K45" s="8">
        <f t="shared" si="10"/>
        <v>14088</v>
      </c>
    </row>
    <row r="46" ht="12.75" customHeight="1">
      <c r="A46" s="7"/>
      <c r="B46" s="7"/>
      <c r="C46" s="7"/>
      <c r="D46" s="7"/>
      <c r="E46" s="8"/>
      <c r="F46" s="7"/>
      <c r="G46" s="8"/>
      <c r="H46" s="8"/>
      <c r="I46" s="7">
        <v>17.0</v>
      </c>
      <c r="J46" s="8">
        <v>1186.0</v>
      </c>
      <c r="K46" s="8">
        <f>J46*I46</f>
        <v>20162</v>
      </c>
    </row>
    <row r="47" ht="12.75" customHeight="1">
      <c r="A47" s="7"/>
      <c r="B47" s="7"/>
      <c r="C47" s="7"/>
      <c r="D47" s="7"/>
      <c r="E47" s="8"/>
      <c r="F47" s="7"/>
      <c r="G47" s="8"/>
      <c r="H47" s="8"/>
      <c r="I47" s="7">
        <v>28.0</v>
      </c>
      <c r="J47" s="8">
        <v>1200.0</v>
      </c>
      <c r="K47" s="8">
        <f>I47*J47</f>
        <v>33600</v>
      </c>
    </row>
    <row r="48" ht="12.75" customHeight="1">
      <c r="A48" s="7"/>
      <c r="B48" s="7"/>
      <c r="C48" s="7"/>
      <c r="D48" s="7"/>
      <c r="E48" s="8"/>
      <c r="F48" s="7"/>
      <c r="G48" s="8"/>
      <c r="H48" s="8"/>
      <c r="I48" s="7">
        <v>12.0</v>
      </c>
      <c r="J48" s="8">
        <v>1205.0</v>
      </c>
      <c r="K48" s="8">
        <f>J48*I48</f>
        <v>14460</v>
      </c>
    </row>
    <row r="49" ht="12.75" customHeight="1">
      <c r="A49" s="7"/>
      <c r="B49" s="7"/>
      <c r="C49" s="7"/>
      <c r="D49" s="7"/>
      <c r="E49" s="8"/>
      <c r="F49" s="7"/>
      <c r="G49" s="8"/>
      <c r="H49" s="8"/>
      <c r="I49" s="7"/>
      <c r="J49" s="8"/>
      <c r="K49" s="8"/>
    </row>
    <row r="50" ht="12.75" customHeight="1">
      <c r="A50" s="6">
        <v>41571.0</v>
      </c>
      <c r="B50" s="7" t="s">
        <v>8</v>
      </c>
      <c r="C50" s="7">
        <v>8.0</v>
      </c>
      <c r="D50" s="8">
        <v>1209.0</v>
      </c>
      <c r="E50" s="8">
        <f>C50*D50</f>
        <v>9672</v>
      </c>
      <c r="F50" s="7"/>
      <c r="G50" s="8"/>
      <c r="H50" s="8"/>
      <c r="I50" s="7">
        <v>11.0</v>
      </c>
      <c r="J50" s="8">
        <v>1165.0</v>
      </c>
      <c r="K50" s="8">
        <f t="shared" ref="K50:K51" si="11">I50*J50</f>
        <v>12815</v>
      </c>
    </row>
    <row r="51" ht="12.75" customHeight="1">
      <c r="A51" s="7"/>
      <c r="B51" s="7"/>
      <c r="C51" s="7"/>
      <c r="D51" s="7"/>
      <c r="E51" s="8"/>
      <c r="F51" s="7"/>
      <c r="G51" s="8"/>
      <c r="H51" s="8"/>
      <c r="I51" s="7">
        <v>12.0</v>
      </c>
      <c r="J51" s="8">
        <v>1174.0</v>
      </c>
      <c r="K51" s="8">
        <f t="shared" si="11"/>
        <v>14088</v>
      </c>
    </row>
    <row r="52" ht="12.75" customHeight="1">
      <c r="A52" s="7"/>
      <c r="B52" s="7"/>
      <c r="C52" s="7"/>
      <c r="D52" s="7"/>
      <c r="E52" s="8"/>
      <c r="F52" s="7"/>
      <c r="G52" s="8"/>
      <c r="H52" s="8"/>
      <c r="I52" s="7">
        <v>17.0</v>
      </c>
      <c r="J52" s="8">
        <v>1186.0</v>
      </c>
      <c r="K52" s="8">
        <f>J52*I52</f>
        <v>20162</v>
      </c>
    </row>
    <row r="53" ht="12.75" customHeight="1">
      <c r="A53" s="7"/>
      <c r="B53" s="7"/>
      <c r="C53" s="7"/>
      <c r="D53" s="7"/>
      <c r="E53" s="8"/>
      <c r="F53" s="7"/>
      <c r="G53" s="8"/>
      <c r="H53" s="8"/>
      <c r="I53" s="7">
        <v>28.0</v>
      </c>
      <c r="J53" s="8">
        <v>1200.0</v>
      </c>
      <c r="K53" s="8">
        <f t="shared" ref="K53:K54" si="12">I53*J53</f>
        <v>33600</v>
      </c>
    </row>
    <row r="54" ht="12.75" customHeight="1">
      <c r="A54" s="7"/>
      <c r="B54" s="7"/>
      <c r="C54" s="7"/>
      <c r="D54" s="7"/>
      <c r="E54" s="8"/>
      <c r="F54" s="7"/>
      <c r="G54" s="8"/>
      <c r="H54" s="8"/>
      <c r="I54" s="7">
        <v>12.0</v>
      </c>
      <c r="J54" s="8">
        <v>1205.0</v>
      </c>
      <c r="K54" s="8">
        <f t="shared" si="12"/>
        <v>14460</v>
      </c>
    </row>
    <row r="55" ht="12.75" customHeight="1">
      <c r="A55" s="7"/>
      <c r="B55" s="7"/>
      <c r="C55" s="7"/>
      <c r="D55" s="7"/>
      <c r="E55" s="8"/>
      <c r="F55" s="7"/>
      <c r="G55" s="8"/>
      <c r="H55" s="8"/>
      <c r="I55" s="7">
        <v>8.0</v>
      </c>
      <c r="J55" s="8">
        <v>1209.0</v>
      </c>
      <c r="K55" s="8">
        <f>J55*I55</f>
        <v>9672</v>
      </c>
    </row>
    <row r="56" ht="12.75" customHeight="1">
      <c r="A56" s="7"/>
      <c r="B56" s="7"/>
      <c r="C56" s="7"/>
      <c r="D56" s="7"/>
      <c r="E56" s="8"/>
      <c r="F56" s="7"/>
      <c r="G56" s="8"/>
      <c r="H56" s="8"/>
      <c r="I56" s="7"/>
      <c r="J56" s="7"/>
      <c r="K56" s="8"/>
    </row>
    <row r="57" ht="12.75" customHeight="1">
      <c r="A57" s="6">
        <v>41575.0</v>
      </c>
      <c r="B57" s="7" t="s">
        <v>9</v>
      </c>
      <c r="C57" s="7"/>
      <c r="D57" s="7"/>
      <c r="E57" s="8"/>
      <c r="F57" s="7">
        <v>11.0</v>
      </c>
      <c r="G57" s="8">
        <v>1165.0</v>
      </c>
      <c r="H57" s="8">
        <f t="shared" ref="H57:H60" si="13">G57*F57</f>
        <v>12815</v>
      </c>
      <c r="I57" s="7">
        <v>12.0</v>
      </c>
      <c r="J57" s="8">
        <v>1200.0</v>
      </c>
      <c r="K57" s="8">
        <f t="shared" ref="K57:K59" si="14">J57*I57</f>
        <v>14400</v>
      </c>
    </row>
    <row r="58" ht="12.75" customHeight="1">
      <c r="A58" s="6"/>
      <c r="B58" s="7"/>
      <c r="C58" s="7"/>
      <c r="D58" s="7"/>
      <c r="E58" s="8"/>
      <c r="F58" s="7">
        <v>12.0</v>
      </c>
      <c r="G58" s="8">
        <v>1174.0</v>
      </c>
      <c r="H58" s="8">
        <f t="shared" si="13"/>
        <v>14088</v>
      </c>
      <c r="I58" s="7">
        <v>12.0</v>
      </c>
      <c r="J58" s="8">
        <v>1205.0</v>
      </c>
      <c r="K58" s="8">
        <f t="shared" si="14"/>
        <v>14460</v>
      </c>
    </row>
    <row r="59" ht="12.75" customHeight="1">
      <c r="A59" s="6"/>
      <c r="B59" s="7"/>
      <c r="C59" s="7"/>
      <c r="D59" s="7"/>
      <c r="E59" s="8"/>
      <c r="F59" s="7">
        <v>17.0</v>
      </c>
      <c r="G59" s="8">
        <v>1186.0</v>
      </c>
      <c r="H59" s="8">
        <f t="shared" si="13"/>
        <v>20162</v>
      </c>
      <c r="I59" s="7">
        <v>8.0</v>
      </c>
      <c r="J59" s="8">
        <v>1209.0</v>
      </c>
      <c r="K59" s="8">
        <f t="shared" si="14"/>
        <v>9672</v>
      </c>
    </row>
    <row r="60" ht="12.75" customHeight="1">
      <c r="A60" s="6"/>
      <c r="B60" s="7"/>
      <c r="C60" s="7"/>
      <c r="D60" s="7"/>
      <c r="E60" s="8"/>
      <c r="F60" s="7">
        <v>16.0</v>
      </c>
      <c r="G60" s="8">
        <v>1200.0</v>
      </c>
      <c r="H60" s="8">
        <f t="shared" si="13"/>
        <v>19200</v>
      </c>
      <c r="I60" s="7"/>
      <c r="J60" s="8"/>
      <c r="K60" s="8"/>
    </row>
    <row r="61" ht="12.75" customHeight="1">
      <c r="A61" s="7"/>
      <c r="B61" s="7"/>
      <c r="C61" s="7"/>
      <c r="D61" s="7"/>
      <c r="E61" s="8"/>
      <c r="F61" s="7"/>
      <c r="G61" s="8"/>
      <c r="H61" s="8"/>
      <c r="I61" s="7">
        <f>SUM(I57:I60)</f>
        <v>32</v>
      </c>
      <c r="J61" s="8"/>
      <c r="K61" s="8">
        <f>SUM(K57:K60)</f>
        <v>38532</v>
      </c>
    </row>
    <row r="62" ht="12.75" customHeight="1">
      <c r="A62" s="7"/>
      <c r="B62" s="7"/>
      <c r="C62" s="7"/>
      <c r="D62" s="7"/>
      <c r="E62" s="8"/>
      <c r="F62" s="7"/>
      <c r="G62" s="8"/>
      <c r="H62" s="8"/>
      <c r="I62" s="7"/>
      <c r="J62" s="8"/>
      <c r="K62" s="8"/>
    </row>
    <row r="63" ht="12.75" customHeight="1">
      <c r="A63" s="7"/>
      <c r="B63" s="7"/>
      <c r="C63" s="7"/>
      <c r="D63" s="7"/>
      <c r="E63" s="8"/>
      <c r="F63" s="7"/>
      <c r="G63" s="8"/>
      <c r="H63" s="8"/>
      <c r="I63" s="7"/>
      <c r="J63" s="8"/>
      <c r="K63" s="8"/>
    </row>
    <row r="64" ht="12.75" customHeight="1">
      <c r="A64" s="6"/>
      <c r="B64" s="7"/>
      <c r="C64" s="7"/>
      <c r="D64" s="7"/>
      <c r="E64" s="8"/>
      <c r="F64" s="7"/>
      <c r="G64" s="8"/>
      <c r="H64" s="8"/>
      <c r="I64" s="7"/>
      <c r="J64" s="8"/>
      <c r="K64" s="8"/>
    </row>
    <row r="65" ht="12.75" customHeight="1">
      <c r="A65" s="7"/>
      <c r="B65" s="7"/>
      <c r="C65" s="7"/>
      <c r="D65" s="7"/>
      <c r="E65" s="8"/>
      <c r="F65" s="7"/>
      <c r="G65" s="8"/>
      <c r="H65" s="8"/>
      <c r="I65" s="7"/>
      <c r="J65" s="8"/>
      <c r="K65" s="8"/>
    </row>
    <row r="66" ht="12.75" customHeight="1">
      <c r="A66" s="7"/>
      <c r="B66" s="7"/>
      <c r="C66" s="7"/>
      <c r="D66" s="7"/>
      <c r="E66" s="8"/>
      <c r="F66" s="7"/>
      <c r="G66" s="8"/>
      <c r="H66" s="8"/>
      <c r="I66" s="7"/>
      <c r="J66" s="8"/>
      <c r="K66" s="8"/>
    </row>
    <row r="67" ht="12.75" customHeight="1">
      <c r="A67" s="7"/>
      <c r="B67" s="7"/>
      <c r="C67" s="7"/>
      <c r="D67" s="7"/>
      <c r="E67" s="8"/>
      <c r="F67" s="7"/>
      <c r="G67" s="8"/>
      <c r="H67" s="8"/>
      <c r="I67" s="7"/>
      <c r="J67" s="7"/>
      <c r="K67" s="8"/>
    </row>
    <row r="68" ht="12.75" customHeight="1">
      <c r="A68" s="7"/>
      <c r="B68" s="7"/>
      <c r="C68" s="7"/>
      <c r="D68" s="7"/>
      <c r="E68" s="8"/>
      <c r="F68" s="7"/>
      <c r="G68" s="8"/>
      <c r="H68" s="8"/>
      <c r="I68" s="7"/>
      <c r="J68" s="8"/>
      <c r="K68" s="7"/>
    </row>
    <row r="69" ht="12.75" customHeight="1">
      <c r="A69" s="9" t="s">
        <v>10</v>
      </c>
      <c r="B69" s="10"/>
      <c r="C69" s="11">
        <f>SUM(C4:C68)</f>
        <v>159</v>
      </c>
      <c r="D69" s="11"/>
      <c r="E69" s="12">
        <f>SUM(E4:E46)</f>
        <v>177090</v>
      </c>
      <c r="F69" s="11">
        <f>SUM(F4:F68)</f>
        <v>147</v>
      </c>
      <c r="G69" s="11"/>
      <c r="H69" s="12">
        <f>SUM(H3:H46)</f>
        <v>103965</v>
      </c>
      <c r="I69" s="11">
        <f>I61</f>
        <v>32</v>
      </c>
      <c r="J69" s="12"/>
      <c r="K69" s="13">
        <f>K61</f>
        <v>38532</v>
      </c>
    </row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C1:E1"/>
    <mergeCell ref="F1:H1"/>
    <mergeCell ref="I1:K1"/>
    <mergeCell ref="A69:B69"/>
  </mergeCells>
  <printOptions/>
  <pageMargins bottom="0.590277777777778" footer="0.0" header="0.0" left="0.7875" right="0.590277777777778" top="0.59027777777777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10.63"/>
    <col customWidth="1" min="3" max="4" width="11.63"/>
    <col customWidth="1" min="5" max="5" width="15.0"/>
    <col customWidth="1" min="6" max="7" width="11.63"/>
    <col customWidth="1" min="8" max="8" width="14.75"/>
    <col customWidth="1" min="9" max="9" width="11.63"/>
    <col customWidth="1" min="10" max="10" width="12.25"/>
    <col customWidth="1" min="11" max="11" width="13.75"/>
    <col customWidth="1" min="12" max="26" width="8.63"/>
  </cols>
  <sheetData>
    <row r="1" ht="12.75" customHeight="1">
      <c r="A1" s="1"/>
      <c r="B1" s="1"/>
      <c r="C1" s="2" t="s">
        <v>0</v>
      </c>
      <c r="D1" s="3"/>
      <c r="E1" s="4"/>
      <c r="F1" s="2" t="s">
        <v>1</v>
      </c>
      <c r="G1" s="3"/>
      <c r="H1" s="4"/>
      <c r="I1" s="2" t="s">
        <v>2</v>
      </c>
      <c r="J1" s="3"/>
      <c r="K1" s="4"/>
    </row>
    <row r="2" ht="12.75" customHeight="1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5</v>
      </c>
      <c r="G2" s="5" t="s">
        <v>6</v>
      </c>
      <c r="H2" s="5" t="s">
        <v>7</v>
      </c>
      <c r="I2" s="5" t="s">
        <v>5</v>
      </c>
      <c r="J2" s="5" t="s">
        <v>6</v>
      </c>
      <c r="K2" s="5" t="s">
        <v>7</v>
      </c>
    </row>
    <row r="3" ht="12.75" customHeight="1">
      <c r="A3" s="6">
        <v>41547.0</v>
      </c>
      <c r="B3" s="7" t="s">
        <v>11</v>
      </c>
      <c r="C3" s="7"/>
      <c r="D3" s="8"/>
      <c r="E3" s="7"/>
      <c r="F3" s="7"/>
      <c r="G3" s="8"/>
      <c r="H3" s="8"/>
      <c r="I3" s="7">
        <v>20.0</v>
      </c>
      <c r="J3" s="8">
        <v>1100.0</v>
      </c>
      <c r="K3" s="8">
        <f>I3*J3</f>
        <v>22000</v>
      </c>
    </row>
    <row r="4" ht="12.75" customHeight="1">
      <c r="A4" s="6">
        <v>41549.0</v>
      </c>
      <c r="B4" s="7" t="s">
        <v>8</v>
      </c>
      <c r="C4" s="7">
        <v>50.0</v>
      </c>
      <c r="D4" s="8">
        <v>1150.0</v>
      </c>
      <c r="E4" s="8">
        <f t="shared" ref="E4:E5" si="1">C4*D4</f>
        <v>57500</v>
      </c>
      <c r="F4" s="7"/>
      <c r="G4" s="8"/>
      <c r="H4" s="8"/>
      <c r="I4" s="7">
        <v>70.0</v>
      </c>
      <c r="J4" s="8">
        <f t="shared" ref="J4:J6" si="2">K4/I4</f>
        <v>1135.714286</v>
      </c>
      <c r="K4" s="8">
        <f t="shared" ref="K4:K6" si="3">K3+E4</f>
        <v>79500</v>
      </c>
    </row>
    <row r="5" ht="12.75" customHeight="1">
      <c r="A5" s="6">
        <v>41308.0</v>
      </c>
      <c r="B5" s="7" t="s">
        <v>8</v>
      </c>
      <c r="C5" s="7">
        <v>32.0</v>
      </c>
      <c r="D5" s="8">
        <v>1165.0</v>
      </c>
      <c r="E5" s="8">
        <f t="shared" si="1"/>
        <v>37280</v>
      </c>
      <c r="F5" s="7"/>
      <c r="G5" s="8"/>
      <c r="H5" s="8"/>
      <c r="I5" s="7">
        <f t="shared" ref="I5:I6" si="4">I4+C5</f>
        <v>102</v>
      </c>
      <c r="J5" s="8">
        <f t="shared" si="2"/>
        <v>1144.901961</v>
      </c>
      <c r="K5" s="8">
        <f t="shared" si="3"/>
        <v>116780</v>
      </c>
    </row>
    <row r="6" ht="12.75" customHeight="1">
      <c r="A6" s="6">
        <v>41552.0</v>
      </c>
      <c r="B6" s="7" t="s">
        <v>8</v>
      </c>
      <c r="C6" s="7">
        <v>12.0</v>
      </c>
      <c r="D6" s="8">
        <v>1174.0</v>
      </c>
      <c r="E6" s="8">
        <f>D6*C6</f>
        <v>14088</v>
      </c>
      <c r="F6" s="7"/>
      <c r="G6" s="8"/>
      <c r="H6" s="8"/>
      <c r="I6" s="7">
        <f t="shared" si="4"/>
        <v>114</v>
      </c>
      <c r="J6" s="8">
        <f t="shared" si="2"/>
        <v>1147.964912</v>
      </c>
      <c r="K6" s="8">
        <f t="shared" si="3"/>
        <v>130868</v>
      </c>
    </row>
    <row r="7" ht="12.75" customHeight="1">
      <c r="A7" s="6"/>
      <c r="B7" s="7"/>
      <c r="C7" s="7"/>
      <c r="D7" s="8"/>
      <c r="E7" s="8"/>
      <c r="F7" s="7">
        <v>28.0</v>
      </c>
      <c r="G7" s="8">
        <v>1147.96</v>
      </c>
      <c r="H7" s="8">
        <f>F7*G7</f>
        <v>32142.88</v>
      </c>
      <c r="I7" s="7">
        <f>I6-F7</f>
        <v>86</v>
      </c>
      <c r="J7" s="8">
        <v>1147.96</v>
      </c>
      <c r="K7" s="8">
        <f>J7*I7</f>
        <v>98724.56</v>
      </c>
    </row>
    <row r="8" ht="12.75" customHeight="1">
      <c r="A8" s="6">
        <v>41554.0</v>
      </c>
      <c r="B8" s="7" t="s">
        <v>8</v>
      </c>
      <c r="C8" s="7">
        <v>17.0</v>
      </c>
      <c r="D8" s="8">
        <v>1186.0</v>
      </c>
      <c r="E8" s="8">
        <f>C8*D8</f>
        <v>20162</v>
      </c>
      <c r="F8" s="7"/>
      <c r="G8" s="8"/>
      <c r="H8" s="8"/>
      <c r="I8" s="7">
        <f>I7+C8</f>
        <v>103</v>
      </c>
      <c r="J8" s="8">
        <f>K8/I8</f>
        <v>1154.238447</v>
      </c>
      <c r="K8" s="8">
        <f>K7+E8</f>
        <v>118886.56</v>
      </c>
    </row>
    <row r="9" ht="12.75" customHeight="1">
      <c r="A9" s="6">
        <v>41555.0</v>
      </c>
      <c r="B9" s="7" t="s">
        <v>9</v>
      </c>
      <c r="C9" s="7"/>
      <c r="D9" s="8"/>
      <c r="E9" s="8"/>
      <c r="F9" s="7">
        <v>17.0</v>
      </c>
      <c r="G9" s="8">
        <v>1154.24</v>
      </c>
      <c r="H9" s="8">
        <f>F9*G9</f>
        <v>19622.08</v>
      </c>
      <c r="I9" s="7">
        <f t="shared" ref="I9:I11" si="5">I8-F9</f>
        <v>86</v>
      </c>
      <c r="J9" s="8">
        <v>1154.24</v>
      </c>
      <c r="K9" s="8">
        <f t="shared" ref="K9:K10" si="6">J9*I9</f>
        <v>99264.64</v>
      </c>
    </row>
    <row r="10" ht="12.75" customHeight="1">
      <c r="A10" s="6">
        <v>41559.0</v>
      </c>
      <c r="B10" s="7" t="s">
        <v>9</v>
      </c>
      <c r="C10" s="7"/>
      <c r="D10" s="8"/>
      <c r="E10" s="8"/>
      <c r="F10" s="7">
        <v>39.0</v>
      </c>
      <c r="G10" s="8">
        <v>1154.24</v>
      </c>
      <c r="H10" s="8">
        <f t="shared" ref="H10:H11" si="7">G10*F10</f>
        <v>45015.36</v>
      </c>
      <c r="I10" s="7">
        <f t="shared" si="5"/>
        <v>47</v>
      </c>
      <c r="J10" s="8">
        <v>1154.24</v>
      </c>
      <c r="K10" s="8">
        <f t="shared" si="6"/>
        <v>54249.28</v>
      </c>
    </row>
    <row r="11" ht="12.75" customHeight="1">
      <c r="A11" s="6">
        <v>41562.0</v>
      </c>
      <c r="B11" s="7" t="s">
        <v>9</v>
      </c>
      <c r="C11" s="7"/>
      <c r="D11" s="8"/>
      <c r="E11" s="8"/>
      <c r="F11" s="7">
        <v>7.0</v>
      </c>
      <c r="G11" s="8">
        <v>1154.24</v>
      </c>
      <c r="H11" s="8">
        <f t="shared" si="7"/>
        <v>8079.68</v>
      </c>
      <c r="I11" s="7">
        <f t="shared" si="5"/>
        <v>40</v>
      </c>
      <c r="J11" s="8">
        <v>1154.24</v>
      </c>
      <c r="K11" s="8">
        <f>I11*J11</f>
        <v>46169.6</v>
      </c>
    </row>
    <row r="12" ht="12.75" customHeight="1">
      <c r="A12" s="6">
        <v>41568.0</v>
      </c>
      <c r="B12" s="7" t="s">
        <v>8</v>
      </c>
      <c r="C12" s="7">
        <v>28.0</v>
      </c>
      <c r="D12" s="8">
        <v>1200.0</v>
      </c>
      <c r="E12" s="8">
        <f>D12*C12</f>
        <v>33600</v>
      </c>
      <c r="F12" s="7"/>
      <c r="G12" s="8"/>
      <c r="H12" s="8"/>
      <c r="I12" s="7">
        <f t="shared" ref="I12:I14" si="8">I11+C12</f>
        <v>68</v>
      </c>
      <c r="J12" s="8">
        <f t="shared" ref="J12:J14" si="9">K12/I12</f>
        <v>1173.082353</v>
      </c>
      <c r="K12" s="8">
        <f t="shared" ref="K12:K14" si="10">K11+E12</f>
        <v>79769.6</v>
      </c>
    </row>
    <row r="13" ht="12.75" customHeight="1">
      <c r="A13" s="6">
        <v>41569.0</v>
      </c>
      <c r="B13" s="7" t="s">
        <v>8</v>
      </c>
      <c r="C13" s="7">
        <v>12.0</v>
      </c>
      <c r="D13" s="8">
        <v>1205.0</v>
      </c>
      <c r="E13" s="8">
        <f>C13*D13</f>
        <v>14460</v>
      </c>
      <c r="F13" s="7"/>
      <c r="G13" s="8"/>
      <c r="H13" s="8"/>
      <c r="I13" s="7">
        <f t="shared" si="8"/>
        <v>80</v>
      </c>
      <c r="J13" s="8">
        <f t="shared" si="9"/>
        <v>1177.87</v>
      </c>
      <c r="K13" s="8">
        <f t="shared" si="10"/>
        <v>94229.6</v>
      </c>
    </row>
    <row r="14" ht="12.75" customHeight="1">
      <c r="A14" s="6">
        <v>41571.0</v>
      </c>
      <c r="B14" s="7" t="s">
        <v>8</v>
      </c>
      <c r="C14" s="7">
        <v>8.0</v>
      </c>
      <c r="D14" s="8">
        <v>1209.0</v>
      </c>
      <c r="E14" s="8">
        <f>D14*C14</f>
        <v>9672</v>
      </c>
      <c r="F14" s="7"/>
      <c r="G14" s="8"/>
      <c r="H14" s="8"/>
      <c r="I14" s="7">
        <f t="shared" si="8"/>
        <v>88</v>
      </c>
      <c r="J14" s="8">
        <f t="shared" si="9"/>
        <v>1180.7</v>
      </c>
      <c r="K14" s="8">
        <f t="shared" si="10"/>
        <v>103901.6</v>
      </c>
    </row>
    <row r="15" ht="12.75" customHeight="1">
      <c r="A15" s="6">
        <v>41575.0</v>
      </c>
      <c r="B15" s="7" t="s">
        <v>9</v>
      </c>
      <c r="C15" s="7"/>
      <c r="D15" s="8"/>
      <c r="E15" s="8"/>
      <c r="F15" s="7">
        <v>56.0</v>
      </c>
      <c r="G15" s="8">
        <v>1180.7</v>
      </c>
      <c r="H15" s="8">
        <f>G15*F15</f>
        <v>66119.2</v>
      </c>
      <c r="I15" s="7">
        <f>I14-F15</f>
        <v>32</v>
      </c>
      <c r="J15" s="8">
        <v>1180.7</v>
      </c>
      <c r="K15" s="8">
        <f>J15*I15</f>
        <v>37782.4</v>
      </c>
    </row>
    <row r="16" ht="12.75" customHeight="1">
      <c r="A16" s="6"/>
      <c r="B16" s="7"/>
      <c r="C16" s="7"/>
      <c r="D16" s="8"/>
      <c r="E16" s="8"/>
      <c r="F16" s="7"/>
      <c r="G16" s="8"/>
      <c r="H16" s="8"/>
      <c r="I16" s="7"/>
      <c r="J16" s="8"/>
      <c r="K16" s="8"/>
    </row>
    <row r="17" ht="12.75" customHeight="1">
      <c r="A17" s="6"/>
      <c r="B17" s="7"/>
      <c r="C17" s="7"/>
      <c r="D17" s="8"/>
      <c r="E17" s="8"/>
      <c r="F17" s="7"/>
      <c r="G17" s="8"/>
      <c r="H17" s="8"/>
      <c r="I17" s="7"/>
      <c r="J17" s="8"/>
      <c r="K17" s="8"/>
    </row>
    <row r="18" ht="12.75" customHeight="1">
      <c r="A18" s="6"/>
      <c r="B18" s="7"/>
      <c r="C18" s="7"/>
      <c r="D18" s="8"/>
      <c r="E18" s="8"/>
      <c r="F18" s="7"/>
      <c r="G18" s="8"/>
      <c r="H18" s="8"/>
      <c r="I18" s="7"/>
      <c r="J18" s="8"/>
      <c r="K18" s="8"/>
    </row>
    <row r="19" ht="12.75" customHeight="1">
      <c r="A19" s="6"/>
      <c r="B19" s="7"/>
      <c r="C19" s="7"/>
      <c r="D19" s="8"/>
      <c r="E19" s="8"/>
      <c r="F19" s="7"/>
      <c r="G19" s="8"/>
      <c r="H19" s="8"/>
      <c r="I19" s="7"/>
      <c r="J19" s="8"/>
      <c r="K19" s="8"/>
    </row>
    <row r="20" ht="12.75" customHeight="1">
      <c r="A20" s="6"/>
      <c r="B20" s="7"/>
      <c r="C20" s="7"/>
      <c r="D20" s="8"/>
      <c r="E20" s="8"/>
      <c r="F20" s="7"/>
      <c r="G20" s="8"/>
      <c r="H20" s="8"/>
      <c r="I20" s="7"/>
      <c r="J20" s="8"/>
      <c r="K20" s="8"/>
    </row>
    <row r="21" ht="12.75" customHeight="1">
      <c r="A21" s="7"/>
      <c r="B21" s="7"/>
      <c r="C21" s="7"/>
      <c r="D21" s="7"/>
      <c r="E21" s="8"/>
      <c r="F21" s="7"/>
      <c r="G21" s="8"/>
      <c r="H21" s="8"/>
      <c r="I21" s="7"/>
      <c r="J21" s="8"/>
      <c r="K21" s="8"/>
    </row>
    <row r="22" ht="12.75" customHeight="1">
      <c r="A22" s="9" t="s">
        <v>10</v>
      </c>
      <c r="B22" s="10"/>
      <c r="C22" s="11">
        <f>SUM(C4:C21)</f>
        <v>159</v>
      </c>
      <c r="D22" s="11"/>
      <c r="E22" s="12">
        <f t="shared" ref="E22:F22" si="11">SUM(E4:E21)</f>
        <v>186762</v>
      </c>
      <c r="F22" s="11">
        <f t="shared" si="11"/>
        <v>147</v>
      </c>
      <c r="G22" s="11"/>
      <c r="H22" s="12">
        <f>SUM(H3:H21)</f>
        <v>170979.2</v>
      </c>
      <c r="I22" s="11">
        <v>32.0</v>
      </c>
      <c r="J22" s="12">
        <f t="shared" ref="J22:K22" si="12">J15</f>
        <v>1180.7</v>
      </c>
      <c r="K22" s="12">
        <f t="shared" si="12"/>
        <v>37782.4</v>
      </c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C1:E1"/>
    <mergeCell ref="F1:H1"/>
    <mergeCell ref="I1:K1"/>
    <mergeCell ref="A22:B22"/>
  </mergeCells>
  <printOptions/>
  <pageMargins bottom="0.590277777777778" footer="0.0" header="0.0" left="0.7875" right="0.590277777777778" top="0.590277777777778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11.5"/>
    <col customWidth="1" min="12" max="26" width="8.63"/>
  </cols>
  <sheetData>
    <row r="1" ht="12.75" customHeight="1">
      <c r="A1" s="1"/>
      <c r="B1" s="1"/>
      <c r="C1" s="2" t="s">
        <v>12</v>
      </c>
      <c r="D1" s="3"/>
      <c r="E1" s="4"/>
      <c r="F1" s="2" t="s">
        <v>13</v>
      </c>
      <c r="G1" s="3"/>
      <c r="H1" s="4"/>
      <c r="I1" s="2" t="s">
        <v>14</v>
      </c>
      <c r="J1" s="3"/>
      <c r="K1" s="4"/>
    </row>
    <row r="2" ht="12.75" customHeight="1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5</v>
      </c>
      <c r="G2" s="5" t="s">
        <v>6</v>
      </c>
      <c r="H2" s="5" t="s">
        <v>7</v>
      </c>
      <c r="I2" s="5" t="s">
        <v>5</v>
      </c>
      <c r="J2" s="5" t="s">
        <v>6</v>
      </c>
      <c r="K2" s="5" t="s">
        <v>7</v>
      </c>
    </row>
    <row r="3" ht="12.75" customHeight="1">
      <c r="A3" s="14">
        <v>42735.0</v>
      </c>
      <c r="B3" s="15" t="s">
        <v>11</v>
      </c>
      <c r="I3" s="15">
        <v>40.0</v>
      </c>
      <c r="J3" s="16">
        <v>35.0</v>
      </c>
      <c r="K3" s="16">
        <f t="shared" ref="K3:K5" si="1">I3*J3</f>
        <v>1400</v>
      </c>
    </row>
    <row r="4" ht="12.75" customHeight="1">
      <c r="A4" s="14">
        <v>42740.0</v>
      </c>
      <c r="B4" s="15" t="s">
        <v>15</v>
      </c>
      <c r="C4" s="15">
        <v>80.0</v>
      </c>
      <c r="D4" s="16">
        <v>37.0</v>
      </c>
      <c r="E4" s="16">
        <f>C4*D4</f>
        <v>2960</v>
      </c>
      <c r="I4" s="15">
        <v>40.0</v>
      </c>
      <c r="J4" s="16">
        <v>35.0</v>
      </c>
      <c r="K4" s="16">
        <f t="shared" si="1"/>
        <v>1400</v>
      </c>
    </row>
    <row r="5" ht="12.75" customHeight="1">
      <c r="I5" s="15">
        <v>80.0</v>
      </c>
      <c r="J5" s="16">
        <v>37.0</v>
      </c>
      <c r="K5" s="16">
        <f t="shared" si="1"/>
        <v>2960</v>
      </c>
    </row>
    <row r="6" ht="12.75" customHeight="1">
      <c r="A6" s="14">
        <v>42743.0</v>
      </c>
      <c r="B6" s="15" t="s">
        <v>16</v>
      </c>
      <c r="F6" s="15">
        <v>40.0</v>
      </c>
      <c r="G6" s="16">
        <v>35.0</v>
      </c>
      <c r="H6" s="16">
        <f>F6*G6</f>
        <v>1400</v>
      </c>
    </row>
    <row r="7" ht="12.75" customHeight="1">
      <c r="F7" s="15">
        <v>10.0</v>
      </c>
      <c r="G7" s="16">
        <v>37.0</v>
      </c>
      <c r="H7" s="16">
        <f>G7*F7</f>
        <v>370</v>
      </c>
      <c r="I7" s="15">
        <v>70.0</v>
      </c>
      <c r="J7" s="16">
        <v>37.0</v>
      </c>
      <c r="K7" s="16">
        <f t="shared" ref="K7:K8" si="2">J7*I7</f>
        <v>2590</v>
      </c>
    </row>
    <row r="8" ht="12.75" customHeight="1">
      <c r="A8" s="14">
        <v>42776.0</v>
      </c>
      <c r="B8" s="15" t="s">
        <v>15</v>
      </c>
      <c r="C8" s="15">
        <v>200.0</v>
      </c>
      <c r="D8" s="16">
        <v>39.0</v>
      </c>
      <c r="E8" s="16">
        <f>C8*D8</f>
        <v>7800</v>
      </c>
      <c r="I8" s="15">
        <v>70.0</v>
      </c>
      <c r="J8" s="16">
        <v>37.0</v>
      </c>
      <c r="K8" s="16">
        <f t="shared" si="2"/>
        <v>2590</v>
      </c>
    </row>
    <row r="9" ht="12.75" customHeight="1">
      <c r="I9" s="15">
        <v>200.0</v>
      </c>
      <c r="J9" s="16">
        <v>39.0</v>
      </c>
      <c r="K9" s="16">
        <f>I9*J9</f>
        <v>7800</v>
      </c>
    </row>
    <row r="10" ht="12.75" customHeight="1">
      <c r="A10" s="14">
        <v>42781.0</v>
      </c>
      <c r="B10" s="15" t="s">
        <v>16</v>
      </c>
      <c r="F10" s="15">
        <v>70.0</v>
      </c>
      <c r="G10" s="16">
        <v>37.0</v>
      </c>
      <c r="H10" s="16">
        <f>G10*F10</f>
        <v>2590</v>
      </c>
    </row>
    <row r="11" ht="12.75" customHeight="1">
      <c r="F11" s="15">
        <v>25.0</v>
      </c>
      <c r="G11" s="16">
        <v>39.0</v>
      </c>
      <c r="H11" s="16">
        <f t="shared" ref="H11:H12" si="3">F11*G11</f>
        <v>975</v>
      </c>
      <c r="I11" s="15">
        <v>175.0</v>
      </c>
      <c r="J11" s="16">
        <v>39.0</v>
      </c>
      <c r="K11" s="16">
        <f>I11*J11</f>
        <v>6825</v>
      </c>
    </row>
    <row r="12" ht="12.75" customHeight="1">
      <c r="A12" s="14">
        <v>42810.0</v>
      </c>
      <c r="B12" s="15" t="s">
        <v>16</v>
      </c>
      <c r="F12" s="15">
        <v>30.0</v>
      </c>
      <c r="G12" s="16">
        <v>39.0</v>
      </c>
      <c r="H12" s="16">
        <f t="shared" si="3"/>
        <v>1170</v>
      </c>
      <c r="I12" s="15">
        <f>I11-F12</f>
        <v>145</v>
      </c>
      <c r="J12" s="16">
        <v>39.0</v>
      </c>
      <c r="K12" s="16">
        <f>J12*I12</f>
        <v>5655</v>
      </c>
    </row>
    <row r="13" ht="12.75" customHeight="1"/>
    <row r="14" ht="12.75" customHeight="1"/>
    <row r="15" ht="12.75" customHeight="1">
      <c r="I15" s="17">
        <v>145.0</v>
      </c>
      <c r="J15" s="18">
        <v>39.0</v>
      </c>
      <c r="K15" s="18">
        <f>J15*I15</f>
        <v>5655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C1:E1"/>
    <mergeCell ref="F1:H1"/>
    <mergeCell ref="I1:K1"/>
  </mergeCells>
  <printOptions/>
  <pageMargins bottom="0.590277777777778" footer="0.0" header="0.0" left="0.7875" right="0.590277777777778" top="0.590277777777778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11.5"/>
    <col customWidth="1" min="12" max="26" width="8.63"/>
  </cols>
  <sheetData>
    <row r="1" ht="12.75" customHeight="1">
      <c r="A1" s="1"/>
      <c r="B1" s="1"/>
      <c r="C1" s="2" t="s">
        <v>12</v>
      </c>
      <c r="D1" s="3"/>
      <c r="E1" s="4"/>
      <c r="F1" s="2" t="s">
        <v>13</v>
      </c>
      <c r="G1" s="3"/>
      <c r="H1" s="4"/>
      <c r="I1" s="2" t="s">
        <v>14</v>
      </c>
      <c r="J1" s="3"/>
      <c r="K1" s="4"/>
    </row>
    <row r="2" ht="12.75" customHeight="1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5</v>
      </c>
      <c r="G2" s="5" t="s">
        <v>6</v>
      </c>
      <c r="H2" s="5" t="s">
        <v>7</v>
      </c>
      <c r="I2" s="5" t="s">
        <v>5</v>
      </c>
      <c r="J2" s="5" t="s">
        <v>6</v>
      </c>
      <c r="K2" s="5" t="s">
        <v>7</v>
      </c>
    </row>
    <row r="3" ht="12.75" customHeight="1">
      <c r="A3" s="14">
        <v>42735.0</v>
      </c>
      <c r="B3" s="15" t="s">
        <v>11</v>
      </c>
      <c r="I3" s="15">
        <v>40.0</v>
      </c>
      <c r="J3" s="16">
        <v>35.0</v>
      </c>
      <c r="K3" s="16">
        <f>I3*J3</f>
        <v>1400</v>
      </c>
    </row>
    <row r="4" ht="12.75" customHeight="1">
      <c r="A4" s="14">
        <v>42740.0</v>
      </c>
      <c r="B4" s="15" t="s">
        <v>15</v>
      </c>
      <c r="C4" s="15">
        <v>80.0</v>
      </c>
      <c r="D4" s="16">
        <v>37.0</v>
      </c>
      <c r="E4" s="16">
        <f>C4*D4</f>
        <v>2960</v>
      </c>
      <c r="I4" s="15">
        <v>120.0</v>
      </c>
      <c r="J4" s="16">
        <f>K4/I4</f>
        <v>36.33333333</v>
      </c>
      <c r="K4" s="16">
        <f>K3+E4</f>
        <v>4360</v>
      </c>
    </row>
    <row r="5" ht="12.75" customHeight="1">
      <c r="A5" s="14">
        <v>42743.0</v>
      </c>
      <c r="B5" s="15" t="s">
        <v>16</v>
      </c>
      <c r="F5" s="15">
        <v>50.0</v>
      </c>
      <c r="G5" s="16">
        <f>J4</f>
        <v>36.33333333</v>
      </c>
      <c r="H5" s="16">
        <f>G5*F5</f>
        <v>1816.666667</v>
      </c>
      <c r="I5" s="15">
        <f>I4-F5</f>
        <v>70</v>
      </c>
      <c r="J5" s="16">
        <f>J4</f>
        <v>36.33333333</v>
      </c>
      <c r="K5" s="16">
        <f>J5*I5</f>
        <v>2543.333333</v>
      </c>
    </row>
    <row r="6" ht="12.75" customHeight="1">
      <c r="A6" s="14">
        <v>42776.0</v>
      </c>
      <c r="B6" s="15" t="s">
        <v>15</v>
      </c>
      <c r="C6" s="15">
        <v>200.0</v>
      </c>
      <c r="D6" s="16">
        <v>39.0</v>
      </c>
      <c r="E6" s="16">
        <f>C6*D6</f>
        <v>7800</v>
      </c>
      <c r="I6" s="15">
        <v>270.0</v>
      </c>
      <c r="J6" s="16">
        <f>K6/I6</f>
        <v>38.30864198</v>
      </c>
      <c r="K6" s="16">
        <f>K5+E6</f>
        <v>10343.33333</v>
      </c>
    </row>
    <row r="7" ht="12.75" customHeight="1">
      <c r="A7" s="14">
        <v>42781.0</v>
      </c>
      <c r="B7" s="15" t="s">
        <v>16</v>
      </c>
      <c r="F7" s="15">
        <v>95.0</v>
      </c>
      <c r="G7" s="16">
        <f t="shared" ref="G7:G8" si="1">J6</f>
        <v>38.30864198</v>
      </c>
      <c r="H7" s="16">
        <f t="shared" ref="H7:H8" si="2">G7*F7</f>
        <v>3639.320988</v>
      </c>
      <c r="I7" s="15">
        <f t="shared" ref="I7:I8" si="3">I6-F7</f>
        <v>175</v>
      </c>
      <c r="J7" s="16">
        <f t="shared" ref="J7:J8" si="4">J6</f>
        <v>38.30864198</v>
      </c>
      <c r="K7" s="16">
        <f>I7*J7</f>
        <v>6704.012346</v>
      </c>
    </row>
    <row r="8" ht="12.75" customHeight="1">
      <c r="A8" s="14">
        <v>42810.0</v>
      </c>
      <c r="B8" s="15" t="s">
        <v>16</v>
      </c>
      <c r="F8" s="15">
        <v>30.0</v>
      </c>
      <c r="G8" s="16">
        <f t="shared" si="1"/>
        <v>38.30864198</v>
      </c>
      <c r="H8" s="16">
        <f t="shared" si="2"/>
        <v>1149.259259</v>
      </c>
      <c r="I8" s="15">
        <f t="shared" si="3"/>
        <v>145</v>
      </c>
      <c r="J8" s="16">
        <f t="shared" si="4"/>
        <v>38.30864198</v>
      </c>
      <c r="K8" s="16">
        <f>J8*I8</f>
        <v>5554.753086</v>
      </c>
    </row>
    <row r="9" ht="12.75" customHeight="1"/>
    <row r="10" ht="12.75" customHeight="1"/>
    <row r="11" ht="12.75" customHeight="1">
      <c r="I11" s="17">
        <v>145.0</v>
      </c>
      <c r="J11" s="18">
        <f>J8</f>
        <v>38.30864198</v>
      </c>
      <c r="K11" s="18">
        <f>J11*I11</f>
        <v>5554.753086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C1:E1"/>
    <mergeCell ref="F1:H1"/>
    <mergeCell ref="I1:K1"/>
  </mergeCells>
  <printOptions/>
  <pageMargins bottom="0.590277777777778" footer="0.0" header="0.0" left="0.7875" right="0.590277777777778" top="0.590277777777778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6.5"/>
    <col customWidth="1" min="3" max="3" width="16.38"/>
    <col customWidth="1" min="4" max="4" width="17.5"/>
    <col customWidth="1" min="5" max="5" width="17.63"/>
    <col customWidth="1" min="6" max="6" width="11.5"/>
    <col customWidth="1" min="7" max="26" width="8.63"/>
  </cols>
  <sheetData>
    <row r="1" ht="12.75" customHeight="1">
      <c r="B1" s="15" t="s">
        <v>17</v>
      </c>
      <c r="D1" s="15" t="s">
        <v>18</v>
      </c>
      <c r="E1" s="15" t="s">
        <v>19</v>
      </c>
    </row>
    <row r="2" ht="12.75" customHeight="1">
      <c r="A2" s="19" t="s">
        <v>20</v>
      </c>
      <c r="B2" s="19" t="s">
        <v>21</v>
      </c>
      <c r="C2" s="19" t="s">
        <v>22</v>
      </c>
      <c r="D2" s="19" t="s">
        <v>23</v>
      </c>
      <c r="E2" s="19" t="s">
        <v>24</v>
      </c>
    </row>
    <row r="3" ht="12.75" customHeight="1">
      <c r="A3" s="15">
        <v>0.0</v>
      </c>
      <c r="B3" s="16">
        <f t="shared" ref="B3:B9" si="1">A3*19.9</f>
        <v>0</v>
      </c>
      <c r="C3" s="16">
        <v>15000.0</v>
      </c>
      <c r="D3" s="16">
        <f t="shared" ref="D3:D9" si="2">A3*12</f>
        <v>0</v>
      </c>
      <c r="E3" s="16">
        <f t="shared" ref="E3:E9" si="3">C3+D3</f>
        <v>15000</v>
      </c>
    </row>
    <row r="4" ht="12.75" customHeight="1">
      <c r="A4" s="15">
        <v>400.0</v>
      </c>
      <c r="B4" s="16">
        <f t="shared" si="1"/>
        <v>7960</v>
      </c>
      <c r="C4" s="16">
        <v>15000.0</v>
      </c>
      <c r="D4" s="16">
        <f t="shared" si="2"/>
        <v>4800</v>
      </c>
      <c r="E4" s="16">
        <f t="shared" si="3"/>
        <v>19800</v>
      </c>
    </row>
    <row r="5" ht="12.75" customHeight="1">
      <c r="A5" s="15">
        <v>800.0</v>
      </c>
      <c r="B5" s="16">
        <f t="shared" si="1"/>
        <v>15920</v>
      </c>
      <c r="C5" s="16">
        <v>15000.0</v>
      </c>
      <c r="D5" s="16">
        <f t="shared" si="2"/>
        <v>9600</v>
      </c>
      <c r="E5" s="16">
        <f t="shared" si="3"/>
        <v>24600</v>
      </c>
    </row>
    <row r="6" ht="12.75" customHeight="1">
      <c r="A6" s="15">
        <v>1200.0</v>
      </c>
      <c r="B6" s="16">
        <f t="shared" si="1"/>
        <v>23880</v>
      </c>
      <c r="C6" s="16">
        <v>15000.0</v>
      </c>
      <c r="D6" s="16">
        <f t="shared" si="2"/>
        <v>14400</v>
      </c>
      <c r="E6" s="16">
        <f t="shared" si="3"/>
        <v>29400</v>
      </c>
    </row>
    <row r="7" ht="12.75" customHeight="1">
      <c r="A7" s="15">
        <v>1600.0</v>
      </c>
      <c r="B7" s="16">
        <f t="shared" si="1"/>
        <v>31840</v>
      </c>
      <c r="C7" s="16">
        <v>15000.0</v>
      </c>
      <c r="D7" s="16">
        <f t="shared" si="2"/>
        <v>19200</v>
      </c>
      <c r="E7" s="16">
        <f t="shared" si="3"/>
        <v>34200</v>
      </c>
    </row>
    <row r="8" ht="12.75" customHeight="1">
      <c r="A8" s="15">
        <v>2000.0</v>
      </c>
      <c r="B8" s="16">
        <f t="shared" si="1"/>
        <v>39800</v>
      </c>
      <c r="C8" s="16">
        <v>15000.0</v>
      </c>
      <c r="D8" s="16">
        <f t="shared" si="2"/>
        <v>24000</v>
      </c>
      <c r="E8" s="16">
        <f t="shared" si="3"/>
        <v>39000</v>
      </c>
    </row>
    <row r="9" ht="12.75" customHeight="1">
      <c r="A9" s="15">
        <v>2400.0</v>
      </c>
      <c r="B9" s="16">
        <f t="shared" si="1"/>
        <v>47760</v>
      </c>
      <c r="C9" s="16">
        <v>15000.0</v>
      </c>
      <c r="D9" s="16">
        <f t="shared" si="2"/>
        <v>28800</v>
      </c>
      <c r="E9" s="16">
        <f t="shared" si="3"/>
        <v>43800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590277777777778" footer="0.0" header="0.0" left="0.7875" right="0.590277777777778" top="0.590277777777778"/>
  <pageSetup paperSize="9" orientation="landscape"/>
  <drawing r:id="rId1"/>
</worksheet>
</file>