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xhex\Desktop\"/>
    </mc:Choice>
  </mc:AlternateContent>
  <xr:revisionPtr revIDLastSave="0" documentId="13_ncr:1_{551EB061-A51B-4EA4-8B65-0B64868E8380}" xr6:coauthVersionLast="46" xr6:coauthVersionMax="46" xr10:uidLastSave="{00000000-0000-0000-0000-000000000000}"/>
  <bookViews>
    <workbookView xWindow="15045" yWindow="4740" windowWidth="21330" windowHeight="13800" tabRatio="674" xr2:uid="{9ECCF50B-05C7-4432-B166-A298A8FCA3E1}"/>
  </bookViews>
  <sheets>
    <sheet name="Calculator" sheetId="4" r:id="rId1"/>
    <sheet name="Recipes" sheetId="10" r:id="rId2"/>
  </sheets>
  <definedNames>
    <definedName name="SelectedRecipe">Calculator!$B$2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4" l="1"/>
  <c r="B8" i="4"/>
  <c r="A15" i="4" s="1"/>
  <c r="H6" i="4"/>
  <c r="H5" i="4"/>
  <c r="G6" i="4"/>
  <c r="G13" i="4" s="1"/>
  <c r="G5" i="4"/>
  <c r="G12" i="4" s="1"/>
  <c r="E5" i="4"/>
  <c r="C22" i="4"/>
  <c r="C7" i="4"/>
  <c r="B7" i="4"/>
  <c r="A14" i="4" s="1"/>
  <c r="C6" i="4"/>
  <c r="B6" i="4"/>
  <c r="A13" i="4" s="1"/>
  <c r="C5" i="4"/>
  <c r="B5" i="4"/>
  <c r="A12" i="4" s="1"/>
  <c r="C21" i="4"/>
  <c r="C20" i="4"/>
  <c r="B12" i="4" l="1"/>
  <c r="C12" i="4" s="1"/>
  <c r="B15" i="4"/>
  <c r="C15" i="4" s="1"/>
  <c r="H12" i="4"/>
  <c r="I12" i="4" s="1"/>
  <c r="H13" i="4"/>
  <c r="I13" i="4" s="1"/>
  <c r="B13" i="4"/>
  <c r="C13" i="4" s="1"/>
  <c r="B14" i="4"/>
  <c r="C14" i="4" s="1"/>
</calcChain>
</file>

<file path=xl/sharedStrings.xml><?xml version="1.0" encoding="utf-8"?>
<sst xmlns="http://schemas.openxmlformats.org/spreadsheetml/2006/main" count="263" uniqueCount="107">
  <si>
    <t>Components</t>
  </si>
  <si>
    <t>Amount</t>
  </si>
  <si>
    <t>Time Required</t>
  </si>
  <si>
    <t xml:space="preserve">Amount </t>
  </si>
  <si>
    <t>Per Second</t>
  </si>
  <si>
    <t>Per Minute</t>
  </si>
  <si>
    <t>Producers</t>
  </si>
  <si>
    <t>Belt MK.1</t>
  </si>
  <si>
    <t>Per Sond</t>
  </si>
  <si>
    <t>Belt MK.2</t>
  </si>
  <si>
    <t>Iron Ingot</t>
  </si>
  <si>
    <t>Processor</t>
  </si>
  <si>
    <t>Titanium Ingot</t>
  </si>
  <si>
    <t>Stone</t>
  </si>
  <si>
    <t>Crude Oil</t>
  </si>
  <si>
    <t>Hydrogen</t>
  </si>
  <si>
    <t>Belt MK.3</t>
  </si>
  <si>
    <t>Refined oil</t>
  </si>
  <si>
    <t>Recipe</t>
  </si>
  <si>
    <t>Plastic</t>
  </si>
  <si>
    <t>Energetic graphite</t>
  </si>
  <si>
    <t>Input 1 Name</t>
  </si>
  <si>
    <t>Input 1 Amount</t>
  </si>
  <si>
    <t>Input 2 Name</t>
  </si>
  <si>
    <t>Input 2 Amount</t>
  </si>
  <si>
    <t>Input 3 Name</t>
  </si>
  <si>
    <t>Input 3 Amount</t>
  </si>
  <si>
    <t>Result 1 Name</t>
  </si>
  <si>
    <t>Result 1 Amount</t>
  </si>
  <si>
    <t>Plasma refining</t>
  </si>
  <si>
    <t>Result 2 Name</t>
  </si>
  <si>
    <t>Result 2 Amount</t>
  </si>
  <si>
    <t>Input</t>
  </si>
  <si>
    <t>Recipe:</t>
  </si>
  <si>
    <t>X-Ray cracking</t>
  </si>
  <si>
    <t>Graphene</t>
  </si>
  <si>
    <t>Sulfuric Acid</t>
  </si>
  <si>
    <t>Stone Ore</t>
  </si>
  <si>
    <t>Water</t>
  </si>
  <si>
    <t>Organic Crystal</t>
  </si>
  <si>
    <t>Hydrogen Fuel Rod</t>
  </si>
  <si>
    <t>Deuterium (Collider)</t>
  </si>
  <si>
    <t>Deuterium</t>
  </si>
  <si>
    <t>Diamond</t>
  </si>
  <si>
    <t>Casimir Crystal</t>
  </si>
  <si>
    <t>Titanium Crystal</t>
  </si>
  <si>
    <t>Foundation</t>
  </si>
  <si>
    <t>Steel</t>
  </si>
  <si>
    <t>Super-magnetic Ring</t>
  </si>
  <si>
    <t>Electromagnetic Turbine</t>
  </si>
  <si>
    <t>Gear</t>
  </si>
  <si>
    <t>Magnet</t>
  </si>
  <si>
    <t>Electric Motor</t>
  </si>
  <si>
    <t>Magnetic Coil</t>
  </si>
  <si>
    <t>Iron Ore</t>
  </si>
  <si>
    <t>Copper Ingot</t>
  </si>
  <si>
    <t>Quantum Chip</t>
  </si>
  <si>
    <t>Plane Filter</t>
  </si>
  <si>
    <t>Circuit Board</t>
  </si>
  <si>
    <t>Microcrystalline comp</t>
  </si>
  <si>
    <t>High-Purity Silicon</t>
  </si>
  <si>
    <t>Glas</t>
  </si>
  <si>
    <t>Silicon Ore</t>
  </si>
  <si>
    <t>Prism</t>
  </si>
  <si>
    <t>Titanium Ore</t>
  </si>
  <si>
    <t>Titanium Alloy</t>
  </si>
  <si>
    <t>Titanium Glass</t>
  </si>
  <si>
    <t>Glass</t>
  </si>
  <si>
    <t>Input 4 Name</t>
  </si>
  <si>
    <t>Input 4 Amount</t>
  </si>
  <si>
    <t>Animatter</t>
  </si>
  <si>
    <t>Anhilation Constraint Sphere</t>
  </si>
  <si>
    <t>Particle Container</t>
  </si>
  <si>
    <t>Antimatter Fuel Rod</t>
  </si>
  <si>
    <t>Carbon Nanotube</t>
  </si>
  <si>
    <t>Crystal Silicon</t>
  </si>
  <si>
    <t>Particle Broadband</t>
  </si>
  <si>
    <t>Mass-Energy Storage</t>
  </si>
  <si>
    <t>Critical Photon</t>
  </si>
  <si>
    <t>Antimatter</t>
  </si>
  <si>
    <t>Graviton Lens</t>
  </si>
  <si>
    <t>Gravity Matrix (Green)</t>
  </si>
  <si>
    <t>Strange Matter</t>
  </si>
  <si>
    <t>Space Warper (Advanced)</t>
  </si>
  <si>
    <t>Space Warper</t>
  </si>
  <si>
    <t>Small Carrier Rocket</t>
  </si>
  <si>
    <t>Dyson Sphere Component</t>
  </si>
  <si>
    <t>Deuteron Fuel Rod</t>
  </si>
  <si>
    <t>Quantum Processor</t>
  </si>
  <si>
    <t>Deutron Fuel Rod</t>
  </si>
  <si>
    <t>Frame Material</t>
  </si>
  <si>
    <t>Solar Sail</t>
  </si>
  <si>
    <t>Photon Combiner</t>
  </si>
  <si>
    <t>Photon Combiner (Adv.)</t>
  </si>
  <si>
    <t>Optical Grating Crystal</t>
  </si>
  <si>
    <t>Particle Container (Advanced)</t>
  </si>
  <si>
    <t>Unipolar Magnet</t>
  </si>
  <si>
    <t>Graphene (Advanced)</t>
  </si>
  <si>
    <t>Fire Ice</t>
  </si>
  <si>
    <t>Silicon Ore (from Stone)</t>
  </si>
  <si>
    <t>Crystal Silicon (Advanced)</t>
  </si>
  <si>
    <t>Fractal Silicon</t>
  </si>
  <si>
    <t>Diamond (Advanced)</t>
  </si>
  <si>
    <t>Kimberlite Ore</t>
  </si>
  <si>
    <t>-&gt; INPUT -&gt;</t>
  </si>
  <si>
    <t xml:space="preserve"> -&gt; OUTPUT -&gt;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</si>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</sst>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2" fontId="2" fillId="0" borderId="0" xfId="0" applyNumberFormat="1" applyFont="1"/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BE7D22-F485-4895-AA34-557D4E7FAB58}" name="Table1" displayName="Table1" ref="A1:N57" totalsRowShown="0" headerRowDxfId="0">
  <autoFilter ref="A1:N57" xr:uid="{C83340B5-FEB2-4E97-BF58-33484F27ED4D}"/>
  <sortState xmlns:xlrd2="http://schemas.microsoft.com/office/spreadsheetml/2017/richdata2" ref="A2:N57">
    <sortCondition ref="A4:A57"/>
  </sortState>
  <tableColumns count="14">
    <tableColumn id="1" xr3:uid="{1A19F6CB-870A-4314-B0DC-7C604756CAE4}" name="Recipe"/>
    <tableColumn id="2" xr3:uid="{6488E14B-A60B-477A-B6F4-AD4B9D12E00E}" name="Input 1 Name"/>
    <tableColumn id="3" xr3:uid="{3F1E96FD-793C-49B4-857D-6F08C6695AFA}" name="Input 1 Amount"/>
    <tableColumn id="4" xr3:uid="{921A4F5F-F69A-47C0-AA01-F2F31BE544F4}" name="Input 2 Name"/>
    <tableColumn id="5" xr3:uid="{ADDD32A0-C8C8-4766-81D4-89AFC848AE66}" name="Input 2 Amount"/>
    <tableColumn id="6" xr3:uid="{550F2395-1AC4-4D2B-91EB-723406A25352}" name="Input 3 Name"/>
    <tableColumn id="7" xr3:uid="{453AE1C5-783B-4D58-95B2-8A012E97170D}" name="Input 3 Amount"/>
    <tableColumn id="14" xr3:uid="{39428427-F05B-416B-8F14-559112290D51}" name="Input 4 Name"/>
    <tableColumn id="13" xr3:uid="{7462241F-0AFE-49E3-A5D1-83E1C121CE70}" name="Input 4 Amount"/>
    <tableColumn id="8" xr3:uid="{0238E490-DDEC-4A20-9634-214D6CCC664B}" name="Time Required"/>
    <tableColumn id="9" xr3:uid="{8DBD16D4-BADF-4604-A1D3-F05935FCF1D7}" name="Result 1 Name"/>
    <tableColumn id="10" xr3:uid="{97FAAE29-25A6-4D97-886E-E38CEFFA157A}" name="Result 1 Amount"/>
    <tableColumn id="11" xr3:uid="{A30C4CC8-3448-4D59-BAAE-182E034AA7AA}" name="Result 2 Name"/>
    <tableColumn id="12" xr3:uid="{D9C5E1D3-ECC8-4956-87E4-1354DFB44750}" name="Result 2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A1EC-5D1F-4B84-86E2-689EEA1CEA1D}">
  <dimension ref="A2:I22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  <col min="2" max="2" width="21.140625" customWidth="1"/>
    <col min="3" max="3" width="12.7109375" customWidth="1"/>
    <col min="4" max="4" width="9.42578125" customWidth="1"/>
    <col min="5" max="5" width="14.85546875" customWidth="1"/>
    <col min="6" max="6" width="8.28515625" customWidth="1"/>
    <col min="7" max="7" width="19.7109375" customWidth="1"/>
    <col min="8" max="8" width="14.28515625" customWidth="1"/>
    <col min="9" max="9" width="15.28515625" customWidth="1"/>
  </cols>
  <sheetData>
    <row r="2" spans="1:9" ht="15.75" x14ac:dyDescent="0.25">
      <c r="A2" s="1" t="s">
        <v>33</v>
      </c>
      <c r="B2" s="10" t="s">
        <v>52</v>
      </c>
    </row>
    <row r="4" spans="1:9" x14ac:dyDescent="0.25">
      <c r="B4" s="1" t="s">
        <v>32</v>
      </c>
      <c r="C4" s="1" t="s">
        <v>1</v>
      </c>
      <c r="E4" s="8" t="s">
        <v>2</v>
      </c>
      <c r="F4" s="1"/>
      <c r="G4" s="1" t="s">
        <v>106</v>
      </c>
      <c r="H4" s="1" t="s">
        <v>3</v>
      </c>
    </row>
    <row r="5" spans="1:9" ht="18.75" x14ac:dyDescent="0.3">
      <c r="A5" s="9" t="s">
        <v>104</v>
      </c>
      <c r="B5" s="7" t="str">
        <f>VLOOKUP(SelectedRecipe,Recipes!A:N,2,FALSE)</f>
        <v>Iron Ingot</v>
      </c>
      <c r="C5" s="2">
        <f>VLOOKUP(SelectedRecipe,Recipes!A:N,3,FALSE)</f>
        <v>2</v>
      </c>
      <c r="E5" s="5">
        <f>VLOOKUP(SelectedRecipe,Recipes!A:N,10,FALSE)</f>
        <v>2</v>
      </c>
      <c r="G5" s="7" t="str">
        <f>VLOOKUP(SelectedRecipe,Recipes!A:N,11,FALSE)</f>
        <v>Electric Motor</v>
      </c>
      <c r="H5" s="2">
        <f>VLOOKUP(SelectedRecipe,Recipes!A:N,12,FALSE)</f>
        <v>1</v>
      </c>
      <c r="I5" s="9" t="s">
        <v>105</v>
      </c>
    </row>
    <row r="6" spans="1:9" ht="18.75" x14ac:dyDescent="0.3">
      <c r="B6" s="7" t="str">
        <f>VLOOKUP(SelectedRecipe,Recipes!A:N,4,FALSE)</f>
        <v>Gear</v>
      </c>
      <c r="C6" s="2">
        <f>VLOOKUP(SelectedRecipe,Recipes!A:N,5,FALSE)</f>
        <v>1</v>
      </c>
      <c r="G6" s="7">
        <f>VLOOKUP(SelectedRecipe,Recipes!A:N,13,FALSE)</f>
        <v>0</v>
      </c>
      <c r="H6" s="2">
        <f>VLOOKUP(SelectedRecipe,Recipes!A:N,14,FALSE)</f>
        <v>0</v>
      </c>
    </row>
    <row r="7" spans="1:9" ht="18.75" x14ac:dyDescent="0.3">
      <c r="B7" s="7" t="str">
        <f>VLOOKUP(SelectedRecipe,Recipes!A:N,6,FALSE)</f>
        <v>Magnetic Coil</v>
      </c>
      <c r="C7" s="2">
        <f>VLOOKUP(SelectedRecipe,Recipes!A:N,7,FALSE)</f>
        <v>1</v>
      </c>
      <c r="G7" s="7"/>
    </row>
    <row r="8" spans="1:9" ht="18.75" x14ac:dyDescent="0.3">
      <c r="B8" s="7">
        <f>VLOOKUP(SelectedRecipe,Recipes!A:N,8,FALSE)</f>
        <v>0</v>
      </c>
      <c r="C8" s="2">
        <f>VLOOKUP(SelectedRecipe,Recipes!A:N,9,FALSE)</f>
        <v>0</v>
      </c>
      <c r="E8" s="8" t="s">
        <v>6</v>
      </c>
      <c r="G8" s="7"/>
    </row>
    <row r="9" spans="1:9" ht="18.75" x14ac:dyDescent="0.3">
      <c r="B9" s="2"/>
      <c r="E9" s="4">
        <v>60</v>
      </c>
    </row>
    <row r="11" spans="1:9" x14ac:dyDescent="0.25">
      <c r="A11" s="1" t="s">
        <v>0</v>
      </c>
      <c r="B11" s="1" t="s">
        <v>4</v>
      </c>
      <c r="C11" s="1" t="s">
        <v>5</v>
      </c>
      <c r="E11" s="1"/>
      <c r="G11" s="1" t="s">
        <v>106</v>
      </c>
      <c r="H11" s="1" t="s">
        <v>4</v>
      </c>
      <c r="I11" s="1" t="s">
        <v>5</v>
      </c>
    </row>
    <row r="12" spans="1:9" ht="15.75" x14ac:dyDescent="0.25">
      <c r="A12" t="str">
        <f>B5</f>
        <v>Iron Ingot</v>
      </c>
      <c r="B12" s="3">
        <f>C5/E5*E9</f>
        <v>60</v>
      </c>
      <c r="C12" s="3">
        <f>B12*60</f>
        <v>3600</v>
      </c>
      <c r="G12" t="str">
        <f>G5</f>
        <v>Electric Motor</v>
      </c>
      <c r="H12" s="3">
        <f>H5/E5*E9</f>
        <v>30</v>
      </c>
      <c r="I12" s="3">
        <f>H12*60</f>
        <v>1800</v>
      </c>
    </row>
    <row r="13" spans="1:9" ht="15.75" x14ac:dyDescent="0.25">
      <c r="A13" t="str">
        <f>B6</f>
        <v>Gear</v>
      </c>
      <c r="B13" s="3">
        <f>C6/E5*E9</f>
        <v>30</v>
      </c>
      <c r="C13" s="3">
        <f t="shared" ref="C13:C15" si="0">B13*60</f>
        <v>1800</v>
      </c>
      <c r="G13">
        <f>G6</f>
        <v>0</v>
      </c>
      <c r="H13" s="3">
        <f>H6/E5*E9</f>
        <v>0</v>
      </c>
      <c r="I13" s="3">
        <f t="shared" ref="I13" si="1">H13*60</f>
        <v>0</v>
      </c>
    </row>
    <row r="14" spans="1:9" ht="15.75" x14ac:dyDescent="0.25">
      <c r="A14" t="str">
        <f>B7</f>
        <v>Magnetic Coil</v>
      </c>
      <c r="B14" s="3">
        <f>C7/E5*E9</f>
        <v>30</v>
      </c>
      <c r="C14" s="3">
        <f t="shared" si="0"/>
        <v>1800</v>
      </c>
      <c r="I14" s="3"/>
    </row>
    <row r="15" spans="1:9" ht="15.75" x14ac:dyDescent="0.25">
      <c r="A15">
        <f>B8</f>
        <v>0</v>
      </c>
      <c r="B15" s="3">
        <f>C8/E5*E9</f>
        <v>0</v>
      </c>
      <c r="C15" s="3">
        <f t="shared" si="0"/>
        <v>0</v>
      </c>
    </row>
    <row r="19" spans="1:3" x14ac:dyDescent="0.25">
      <c r="B19" s="1" t="s">
        <v>8</v>
      </c>
      <c r="C19" s="1" t="s">
        <v>5</v>
      </c>
    </row>
    <row r="20" spans="1:3" x14ac:dyDescent="0.25">
      <c r="A20" t="s">
        <v>7</v>
      </c>
      <c r="B20">
        <v>6</v>
      </c>
      <c r="C20">
        <f>B20*60</f>
        <v>360</v>
      </c>
    </row>
    <row r="21" spans="1:3" x14ac:dyDescent="0.25">
      <c r="A21" t="s">
        <v>9</v>
      </c>
      <c r="B21">
        <v>12</v>
      </c>
      <c r="C21">
        <f>B21*60</f>
        <v>720</v>
      </c>
    </row>
    <row r="22" spans="1:3" x14ac:dyDescent="0.25">
      <c r="A22" t="s">
        <v>16</v>
      </c>
      <c r="B22">
        <v>30</v>
      </c>
      <c r="C22">
        <f>B22*60</f>
        <v>1800</v>
      </c>
    </row>
  </sheetData>
  <pageMargins left="0.7" right="0.7" top="0.75" bottom="0.75" header="0.3" footer="0.3"/>
  <pageSetup paperSize="9"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057D7F8-27DE-4067-A63A-9D0EB3D2DF36}">
          <x14:formula1>
            <xm:f>Recipes!$A2:$A97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2EDD-4C35-4F48-B4A8-9A473F672A37}">
  <dimension ref="A1:O57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5.28515625" customWidth="1"/>
    <col min="3" max="3" width="20" customWidth="1"/>
    <col min="4" max="4" width="20.140625" customWidth="1"/>
    <col min="5" max="5" width="17.85546875" customWidth="1"/>
    <col min="6" max="6" width="23.85546875" customWidth="1"/>
    <col min="7" max="9" width="16.85546875" customWidth="1"/>
    <col min="10" max="10" width="16.140625" customWidth="1"/>
    <col min="11" max="11" width="19.28515625" customWidth="1"/>
    <col min="12" max="12" width="17.7109375" customWidth="1"/>
    <col min="13" max="13" width="15.85546875" customWidth="1"/>
    <col min="14" max="14" width="17.7109375" customWidth="1"/>
  </cols>
  <sheetData>
    <row r="1" spans="1:15" ht="27" customHeight="1" x14ac:dyDescent="0.25">
      <c r="A1" s="6" t="s">
        <v>18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68</v>
      </c>
      <c r="I1" s="6" t="s">
        <v>69</v>
      </c>
      <c r="J1" s="6" t="s">
        <v>2</v>
      </c>
      <c r="K1" s="6" t="s">
        <v>27</v>
      </c>
      <c r="L1" s="6" t="s">
        <v>28</v>
      </c>
      <c r="M1" s="6" t="s">
        <v>30</v>
      </c>
      <c r="N1" s="6" t="s">
        <v>31</v>
      </c>
      <c r="O1" s="6"/>
    </row>
    <row r="2" spans="1:15" x14ac:dyDescent="0.25">
      <c r="A2" t="s">
        <v>71</v>
      </c>
      <c r="B2" t="s">
        <v>72</v>
      </c>
      <c r="C2">
        <v>1</v>
      </c>
      <c r="D2" t="s">
        <v>11</v>
      </c>
      <c r="E2">
        <v>1</v>
      </c>
      <c r="J2">
        <v>20</v>
      </c>
      <c r="K2" t="s">
        <v>71</v>
      </c>
      <c r="L2">
        <v>1</v>
      </c>
    </row>
    <row r="3" spans="1:15" x14ac:dyDescent="0.25">
      <c r="A3" t="s">
        <v>73</v>
      </c>
      <c r="B3" t="s">
        <v>70</v>
      </c>
      <c r="C3">
        <v>10</v>
      </c>
      <c r="D3" t="s">
        <v>15</v>
      </c>
      <c r="E3">
        <v>10</v>
      </c>
      <c r="F3" t="s">
        <v>71</v>
      </c>
      <c r="G3">
        <v>1</v>
      </c>
      <c r="H3" t="s">
        <v>65</v>
      </c>
      <c r="I3">
        <v>1</v>
      </c>
      <c r="J3">
        <v>12</v>
      </c>
      <c r="K3" t="s">
        <v>73</v>
      </c>
      <c r="L3">
        <v>1</v>
      </c>
    </row>
    <row r="4" spans="1:15" x14ac:dyDescent="0.25">
      <c r="A4" t="s">
        <v>7</v>
      </c>
      <c r="B4" t="s">
        <v>10</v>
      </c>
      <c r="C4">
        <v>2</v>
      </c>
      <c r="D4" t="s">
        <v>50</v>
      </c>
      <c r="E4">
        <v>1</v>
      </c>
      <c r="J4">
        <v>1</v>
      </c>
      <c r="K4" t="s">
        <v>7</v>
      </c>
      <c r="L4">
        <v>3</v>
      </c>
    </row>
    <row r="5" spans="1:15" x14ac:dyDescent="0.25">
      <c r="A5" t="s">
        <v>9</v>
      </c>
      <c r="B5" t="s">
        <v>7</v>
      </c>
      <c r="C5">
        <v>3</v>
      </c>
      <c r="D5" t="s">
        <v>49</v>
      </c>
      <c r="E5">
        <v>1</v>
      </c>
      <c r="J5">
        <v>1</v>
      </c>
      <c r="K5" t="s">
        <v>9</v>
      </c>
      <c r="L5">
        <v>3</v>
      </c>
    </row>
    <row r="6" spans="1:15" x14ac:dyDescent="0.25">
      <c r="A6" t="s">
        <v>16</v>
      </c>
      <c r="B6" t="s">
        <v>9</v>
      </c>
      <c r="C6">
        <v>3</v>
      </c>
      <c r="D6" t="s">
        <v>48</v>
      </c>
      <c r="E6">
        <v>1</v>
      </c>
      <c r="F6" t="s">
        <v>35</v>
      </c>
      <c r="G6">
        <v>1</v>
      </c>
      <c r="J6">
        <v>1</v>
      </c>
      <c r="K6" t="s">
        <v>16</v>
      </c>
      <c r="L6">
        <v>3</v>
      </c>
    </row>
    <row r="7" spans="1:15" x14ac:dyDescent="0.25">
      <c r="A7" t="s">
        <v>74</v>
      </c>
      <c r="B7" t="s">
        <v>35</v>
      </c>
      <c r="C7">
        <v>3</v>
      </c>
      <c r="D7" t="s">
        <v>12</v>
      </c>
      <c r="E7">
        <v>1</v>
      </c>
      <c r="J7">
        <v>4</v>
      </c>
      <c r="K7" t="s">
        <v>74</v>
      </c>
      <c r="L7">
        <v>2</v>
      </c>
    </row>
    <row r="8" spans="1:15" x14ac:dyDescent="0.25">
      <c r="A8" t="s">
        <v>44</v>
      </c>
      <c r="B8" t="s">
        <v>45</v>
      </c>
      <c r="C8">
        <v>1</v>
      </c>
      <c r="D8" t="s">
        <v>35</v>
      </c>
      <c r="E8">
        <v>2</v>
      </c>
      <c r="F8" t="s">
        <v>15</v>
      </c>
      <c r="G8">
        <v>12</v>
      </c>
      <c r="J8">
        <v>4</v>
      </c>
      <c r="K8" t="s">
        <v>44</v>
      </c>
      <c r="L8">
        <v>1</v>
      </c>
    </row>
    <row r="9" spans="1:15" x14ac:dyDescent="0.25">
      <c r="A9" t="s">
        <v>58</v>
      </c>
      <c r="B9" t="s">
        <v>10</v>
      </c>
      <c r="C9">
        <v>2</v>
      </c>
      <c r="D9" t="s">
        <v>55</v>
      </c>
      <c r="E9">
        <v>1</v>
      </c>
      <c r="J9">
        <v>1</v>
      </c>
      <c r="K9" t="s">
        <v>58</v>
      </c>
      <c r="L9">
        <v>2</v>
      </c>
    </row>
    <row r="10" spans="1:15" x14ac:dyDescent="0.25">
      <c r="A10" t="s">
        <v>75</v>
      </c>
      <c r="B10" t="s">
        <v>60</v>
      </c>
      <c r="C10">
        <v>1</v>
      </c>
      <c r="J10">
        <v>2</v>
      </c>
      <c r="K10" t="s">
        <v>75</v>
      </c>
      <c r="L10">
        <v>1</v>
      </c>
    </row>
    <row r="11" spans="1:15" x14ac:dyDescent="0.25">
      <c r="A11" t="s">
        <v>100</v>
      </c>
      <c r="B11" t="s">
        <v>101</v>
      </c>
      <c r="C11">
        <v>1</v>
      </c>
      <c r="J11">
        <v>4</v>
      </c>
      <c r="K11" t="s">
        <v>75</v>
      </c>
      <c r="L11">
        <v>1</v>
      </c>
    </row>
    <row r="12" spans="1:15" x14ac:dyDescent="0.25">
      <c r="A12" t="s">
        <v>41</v>
      </c>
      <c r="B12" t="s">
        <v>15</v>
      </c>
      <c r="C12">
        <v>10</v>
      </c>
      <c r="J12">
        <v>5</v>
      </c>
      <c r="K12" t="s">
        <v>42</v>
      </c>
      <c r="L12">
        <v>5</v>
      </c>
    </row>
    <row r="13" spans="1:15" x14ac:dyDescent="0.25">
      <c r="A13" t="s">
        <v>89</v>
      </c>
      <c r="B13" t="s">
        <v>65</v>
      </c>
      <c r="C13">
        <v>1</v>
      </c>
      <c r="D13" t="s">
        <v>42</v>
      </c>
      <c r="E13">
        <v>10</v>
      </c>
      <c r="F13" t="s">
        <v>48</v>
      </c>
      <c r="G13">
        <v>1</v>
      </c>
      <c r="J13">
        <v>6</v>
      </c>
      <c r="K13" t="s">
        <v>89</v>
      </c>
      <c r="L13">
        <v>1</v>
      </c>
    </row>
    <row r="14" spans="1:15" x14ac:dyDescent="0.25">
      <c r="A14" t="s">
        <v>43</v>
      </c>
      <c r="B14" t="s">
        <v>20</v>
      </c>
      <c r="C14">
        <v>1</v>
      </c>
      <c r="J14">
        <v>2</v>
      </c>
      <c r="K14" t="s">
        <v>43</v>
      </c>
      <c r="L14">
        <v>1</v>
      </c>
    </row>
    <row r="15" spans="1:15" x14ac:dyDescent="0.25">
      <c r="A15" t="s">
        <v>102</v>
      </c>
      <c r="B15" t="s">
        <v>103</v>
      </c>
      <c r="C15">
        <v>1</v>
      </c>
      <c r="J15">
        <v>2</v>
      </c>
      <c r="K15" t="s">
        <v>43</v>
      </c>
      <c r="L15">
        <v>1</v>
      </c>
    </row>
    <row r="16" spans="1:15" x14ac:dyDescent="0.25">
      <c r="A16" t="s">
        <v>86</v>
      </c>
      <c r="B16" t="s">
        <v>90</v>
      </c>
      <c r="C16">
        <v>3</v>
      </c>
      <c r="D16" t="s">
        <v>91</v>
      </c>
      <c r="E16">
        <v>3</v>
      </c>
      <c r="F16" t="s">
        <v>11</v>
      </c>
      <c r="G16">
        <v>3</v>
      </c>
      <c r="J16">
        <v>8</v>
      </c>
      <c r="K16" t="s">
        <v>86</v>
      </c>
      <c r="L16">
        <v>1</v>
      </c>
    </row>
    <row r="17" spans="1:14" x14ac:dyDescent="0.25">
      <c r="A17" t="s">
        <v>52</v>
      </c>
      <c r="B17" t="s">
        <v>10</v>
      </c>
      <c r="C17">
        <v>2</v>
      </c>
      <c r="D17" t="s">
        <v>50</v>
      </c>
      <c r="E17">
        <v>1</v>
      </c>
      <c r="F17" t="s">
        <v>53</v>
      </c>
      <c r="G17">
        <v>1</v>
      </c>
      <c r="J17">
        <v>2</v>
      </c>
      <c r="K17" t="s">
        <v>52</v>
      </c>
      <c r="L17">
        <v>1</v>
      </c>
    </row>
    <row r="18" spans="1:14" x14ac:dyDescent="0.25">
      <c r="A18" t="s">
        <v>49</v>
      </c>
      <c r="B18" t="s">
        <v>52</v>
      </c>
      <c r="C18">
        <v>2</v>
      </c>
      <c r="D18" t="s">
        <v>53</v>
      </c>
      <c r="E18">
        <v>2</v>
      </c>
      <c r="J18">
        <v>2</v>
      </c>
      <c r="K18" t="s">
        <v>49</v>
      </c>
      <c r="L18">
        <v>1</v>
      </c>
    </row>
    <row r="19" spans="1:14" x14ac:dyDescent="0.25">
      <c r="A19" t="s">
        <v>46</v>
      </c>
      <c r="B19" t="s">
        <v>13</v>
      </c>
      <c r="C19">
        <v>3</v>
      </c>
      <c r="D19" t="s">
        <v>47</v>
      </c>
      <c r="E19">
        <v>1</v>
      </c>
      <c r="J19">
        <v>1</v>
      </c>
      <c r="K19" t="s">
        <v>46</v>
      </c>
      <c r="L19">
        <v>1</v>
      </c>
    </row>
    <row r="20" spans="1:14" x14ac:dyDescent="0.25">
      <c r="A20" t="s">
        <v>90</v>
      </c>
      <c r="B20" t="s">
        <v>74</v>
      </c>
      <c r="C20">
        <v>4</v>
      </c>
      <c r="D20" t="s">
        <v>65</v>
      </c>
      <c r="E20">
        <v>1</v>
      </c>
      <c r="F20" t="s">
        <v>60</v>
      </c>
      <c r="G20">
        <v>1</v>
      </c>
      <c r="J20">
        <v>6</v>
      </c>
      <c r="K20" t="s">
        <v>90</v>
      </c>
      <c r="L20">
        <v>1</v>
      </c>
    </row>
    <row r="21" spans="1:14" x14ac:dyDescent="0.25">
      <c r="A21" t="s">
        <v>50</v>
      </c>
      <c r="B21" t="s">
        <v>10</v>
      </c>
      <c r="C21">
        <v>1</v>
      </c>
      <c r="J21">
        <v>1</v>
      </c>
      <c r="K21" t="s">
        <v>50</v>
      </c>
      <c r="L21">
        <v>1</v>
      </c>
    </row>
    <row r="22" spans="1:14" x14ac:dyDescent="0.25">
      <c r="A22" t="s">
        <v>61</v>
      </c>
      <c r="B22" t="s">
        <v>37</v>
      </c>
      <c r="C22">
        <v>2</v>
      </c>
      <c r="J22">
        <v>2</v>
      </c>
      <c r="K22" t="s">
        <v>61</v>
      </c>
      <c r="L22">
        <v>1</v>
      </c>
    </row>
    <row r="23" spans="1:14" x14ac:dyDescent="0.25">
      <c r="A23" t="s">
        <v>35</v>
      </c>
      <c r="B23" t="s">
        <v>20</v>
      </c>
      <c r="C23">
        <v>3</v>
      </c>
      <c r="D23" t="s">
        <v>36</v>
      </c>
      <c r="E23">
        <v>1</v>
      </c>
      <c r="J23">
        <v>3</v>
      </c>
      <c r="K23" t="s">
        <v>35</v>
      </c>
      <c r="L23">
        <v>2</v>
      </c>
    </row>
    <row r="24" spans="1:14" x14ac:dyDescent="0.25">
      <c r="A24" t="s">
        <v>97</v>
      </c>
      <c r="B24" t="s">
        <v>98</v>
      </c>
      <c r="C24">
        <v>2</v>
      </c>
      <c r="J24">
        <v>2</v>
      </c>
      <c r="K24" t="s">
        <v>35</v>
      </c>
      <c r="L24">
        <v>2</v>
      </c>
      <c r="M24" t="s">
        <v>15</v>
      </c>
      <c r="N24">
        <v>1</v>
      </c>
    </row>
    <row r="25" spans="1:14" x14ac:dyDescent="0.25">
      <c r="A25" t="s">
        <v>80</v>
      </c>
      <c r="B25" t="s">
        <v>43</v>
      </c>
      <c r="C25">
        <v>4</v>
      </c>
      <c r="D25" t="s">
        <v>82</v>
      </c>
      <c r="E25">
        <v>1</v>
      </c>
      <c r="J25">
        <v>6</v>
      </c>
      <c r="K25" t="s">
        <v>80</v>
      </c>
      <c r="L25">
        <v>1</v>
      </c>
    </row>
    <row r="26" spans="1:14" x14ac:dyDescent="0.25">
      <c r="A26" t="s">
        <v>81</v>
      </c>
      <c r="B26" t="s">
        <v>80</v>
      </c>
      <c r="C26">
        <v>1</v>
      </c>
      <c r="D26" t="s">
        <v>56</v>
      </c>
      <c r="E26">
        <v>1</v>
      </c>
      <c r="J26">
        <v>24</v>
      </c>
      <c r="K26" t="s">
        <v>81</v>
      </c>
      <c r="L26">
        <v>2</v>
      </c>
    </row>
    <row r="27" spans="1:14" x14ac:dyDescent="0.25">
      <c r="A27" t="s">
        <v>60</v>
      </c>
      <c r="B27" t="s">
        <v>62</v>
      </c>
      <c r="C27">
        <v>2</v>
      </c>
      <c r="J27">
        <v>2</v>
      </c>
      <c r="K27" t="s">
        <v>60</v>
      </c>
      <c r="L27">
        <v>1</v>
      </c>
    </row>
    <row r="28" spans="1:14" x14ac:dyDescent="0.25">
      <c r="A28" t="s">
        <v>40</v>
      </c>
      <c r="B28" t="s">
        <v>12</v>
      </c>
      <c r="C28">
        <v>1</v>
      </c>
      <c r="D28" t="s">
        <v>15</v>
      </c>
      <c r="E28">
        <v>5</v>
      </c>
      <c r="J28">
        <v>3</v>
      </c>
      <c r="K28" t="s">
        <v>40</v>
      </c>
      <c r="L28">
        <v>1</v>
      </c>
    </row>
    <row r="29" spans="1:14" x14ac:dyDescent="0.25">
      <c r="A29" t="s">
        <v>51</v>
      </c>
      <c r="B29" t="s">
        <v>54</v>
      </c>
      <c r="C29">
        <v>1</v>
      </c>
      <c r="J29">
        <v>1.5</v>
      </c>
      <c r="K29" t="s">
        <v>51</v>
      </c>
      <c r="L29">
        <v>1</v>
      </c>
    </row>
    <row r="30" spans="1:14" x14ac:dyDescent="0.25">
      <c r="A30" t="s">
        <v>53</v>
      </c>
      <c r="B30" t="s">
        <v>51</v>
      </c>
      <c r="C30">
        <v>2</v>
      </c>
      <c r="D30" t="s">
        <v>55</v>
      </c>
      <c r="E30">
        <v>1</v>
      </c>
      <c r="J30">
        <v>1</v>
      </c>
      <c r="K30" t="s">
        <v>53</v>
      </c>
      <c r="L30">
        <v>2</v>
      </c>
    </row>
    <row r="31" spans="1:14" x14ac:dyDescent="0.25">
      <c r="A31" t="s">
        <v>77</v>
      </c>
      <c r="B31" t="s">
        <v>78</v>
      </c>
      <c r="C31">
        <v>2</v>
      </c>
      <c r="J31">
        <v>2</v>
      </c>
      <c r="K31" t="s">
        <v>79</v>
      </c>
      <c r="L31">
        <v>2</v>
      </c>
      <c r="M31" t="s">
        <v>15</v>
      </c>
      <c r="N31">
        <v>2</v>
      </c>
    </row>
    <row r="32" spans="1:14" x14ac:dyDescent="0.25">
      <c r="A32" t="s">
        <v>59</v>
      </c>
      <c r="B32" t="s">
        <v>60</v>
      </c>
      <c r="C32">
        <v>2</v>
      </c>
      <c r="D32" t="s">
        <v>55</v>
      </c>
      <c r="E32">
        <v>1</v>
      </c>
      <c r="J32">
        <v>2</v>
      </c>
      <c r="K32" t="s">
        <v>59</v>
      </c>
      <c r="L32">
        <v>1</v>
      </c>
    </row>
    <row r="33" spans="1:14" x14ac:dyDescent="0.25">
      <c r="A33" t="s">
        <v>39</v>
      </c>
      <c r="B33" t="s">
        <v>17</v>
      </c>
      <c r="C33">
        <v>1</v>
      </c>
      <c r="D33" t="s">
        <v>19</v>
      </c>
      <c r="E33">
        <v>2</v>
      </c>
      <c r="F33" t="s">
        <v>38</v>
      </c>
      <c r="G33">
        <v>1</v>
      </c>
      <c r="J33">
        <v>6</v>
      </c>
      <c r="K33" t="s">
        <v>39</v>
      </c>
      <c r="L33">
        <v>1</v>
      </c>
    </row>
    <row r="34" spans="1:14" x14ac:dyDescent="0.25">
      <c r="A34" t="s">
        <v>76</v>
      </c>
      <c r="B34" t="s">
        <v>74</v>
      </c>
      <c r="C34">
        <v>2</v>
      </c>
      <c r="D34" t="s">
        <v>75</v>
      </c>
      <c r="E34">
        <v>2</v>
      </c>
      <c r="F34" t="s">
        <v>19</v>
      </c>
      <c r="G34">
        <v>1</v>
      </c>
      <c r="J34">
        <v>8</v>
      </c>
      <c r="K34" t="s">
        <v>76</v>
      </c>
      <c r="L34">
        <v>1</v>
      </c>
    </row>
    <row r="35" spans="1:14" x14ac:dyDescent="0.25">
      <c r="A35" t="s">
        <v>72</v>
      </c>
      <c r="B35" t="s">
        <v>49</v>
      </c>
      <c r="C35">
        <v>2</v>
      </c>
      <c r="D35" t="s">
        <v>55</v>
      </c>
      <c r="E35">
        <v>2</v>
      </c>
      <c r="F35" t="s">
        <v>35</v>
      </c>
      <c r="G35">
        <v>2</v>
      </c>
      <c r="J35">
        <v>4</v>
      </c>
      <c r="K35" t="s">
        <v>72</v>
      </c>
      <c r="L35">
        <v>1</v>
      </c>
    </row>
    <row r="36" spans="1:14" x14ac:dyDescent="0.25">
      <c r="A36" t="s">
        <v>95</v>
      </c>
      <c r="B36" t="s">
        <v>96</v>
      </c>
      <c r="C36">
        <v>10</v>
      </c>
      <c r="D36" t="s">
        <v>55</v>
      </c>
      <c r="E36">
        <v>2</v>
      </c>
      <c r="J36">
        <v>4</v>
      </c>
      <c r="K36" t="s">
        <v>72</v>
      </c>
      <c r="L36">
        <v>1</v>
      </c>
    </row>
    <row r="37" spans="1:14" x14ac:dyDescent="0.25">
      <c r="A37" t="s">
        <v>92</v>
      </c>
      <c r="B37" t="s">
        <v>63</v>
      </c>
      <c r="C37">
        <v>2</v>
      </c>
      <c r="D37" t="s">
        <v>58</v>
      </c>
      <c r="E37">
        <v>1</v>
      </c>
      <c r="J37">
        <v>3</v>
      </c>
      <c r="K37" t="s">
        <v>92</v>
      </c>
      <c r="L37">
        <v>1</v>
      </c>
    </row>
    <row r="38" spans="1:14" x14ac:dyDescent="0.25">
      <c r="A38" t="s">
        <v>93</v>
      </c>
      <c r="B38" t="s">
        <v>94</v>
      </c>
      <c r="C38">
        <v>1</v>
      </c>
      <c r="D38" t="s">
        <v>58</v>
      </c>
      <c r="E38">
        <v>1</v>
      </c>
      <c r="J38">
        <v>3</v>
      </c>
      <c r="K38" t="s">
        <v>92</v>
      </c>
      <c r="L38">
        <v>1</v>
      </c>
    </row>
    <row r="39" spans="1:14" x14ac:dyDescent="0.25">
      <c r="A39" t="s">
        <v>57</v>
      </c>
      <c r="B39" t="s">
        <v>66</v>
      </c>
      <c r="C39">
        <v>2</v>
      </c>
      <c r="D39" t="s">
        <v>44</v>
      </c>
      <c r="E39">
        <v>1</v>
      </c>
      <c r="J39">
        <v>12</v>
      </c>
      <c r="K39" t="s">
        <v>57</v>
      </c>
      <c r="L39">
        <v>1</v>
      </c>
    </row>
    <row r="40" spans="1:14" x14ac:dyDescent="0.25">
      <c r="A40" t="s">
        <v>29</v>
      </c>
      <c r="B40" t="s">
        <v>14</v>
      </c>
      <c r="C40">
        <v>2</v>
      </c>
      <c r="J40">
        <v>4</v>
      </c>
      <c r="K40" t="s">
        <v>17</v>
      </c>
      <c r="L40">
        <v>2</v>
      </c>
      <c r="M40" t="s">
        <v>15</v>
      </c>
      <c r="N40">
        <v>1</v>
      </c>
    </row>
    <row r="41" spans="1:14" x14ac:dyDescent="0.25">
      <c r="A41" t="s">
        <v>19</v>
      </c>
      <c r="B41" t="s">
        <v>17</v>
      </c>
      <c r="C41">
        <v>2</v>
      </c>
      <c r="D41" t="s">
        <v>20</v>
      </c>
      <c r="E41">
        <v>1</v>
      </c>
      <c r="J41">
        <v>3</v>
      </c>
      <c r="K41" t="s">
        <v>19</v>
      </c>
      <c r="L41">
        <v>1</v>
      </c>
    </row>
    <row r="42" spans="1:14" x14ac:dyDescent="0.25">
      <c r="A42" t="s">
        <v>63</v>
      </c>
      <c r="B42" t="s">
        <v>61</v>
      </c>
      <c r="C42">
        <v>3</v>
      </c>
      <c r="J42">
        <v>2</v>
      </c>
      <c r="K42" t="s">
        <v>63</v>
      </c>
      <c r="L42">
        <v>2</v>
      </c>
    </row>
    <row r="43" spans="1:14" x14ac:dyDescent="0.25">
      <c r="A43" t="s">
        <v>11</v>
      </c>
      <c r="B43" t="s">
        <v>58</v>
      </c>
      <c r="C43">
        <v>2</v>
      </c>
      <c r="D43" t="s">
        <v>59</v>
      </c>
      <c r="E43">
        <v>2</v>
      </c>
      <c r="J43">
        <v>3</v>
      </c>
      <c r="K43" t="s">
        <v>11</v>
      </c>
      <c r="L43">
        <v>1</v>
      </c>
    </row>
    <row r="44" spans="1:14" x14ac:dyDescent="0.25">
      <c r="A44" t="s">
        <v>56</v>
      </c>
      <c r="B44" t="s">
        <v>11</v>
      </c>
      <c r="C44">
        <v>2</v>
      </c>
      <c r="D44" t="s">
        <v>57</v>
      </c>
      <c r="E44">
        <v>2</v>
      </c>
      <c r="J44">
        <v>6</v>
      </c>
      <c r="K44" t="s">
        <v>56</v>
      </c>
      <c r="L44">
        <v>1</v>
      </c>
    </row>
    <row r="45" spans="1:14" x14ac:dyDescent="0.25">
      <c r="A45" t="s">
        <v>99</v>
      </c>
      <c r="B45" t="s">
        <v>37</v>
      </c>
      <c r="C45">
        <v>10</v>
      </c>
      <c r="J45">
        <v>10</v>
      </c>
      <c r="K45" t="s">
        <v>62</v>
      </c>
      <c r="L45">
        <v>1</v>
      </c>
    </row>
    <row r="46" spans="1:14" x14ac:dyDescent="0.25">
      <c r="A46" t="s">
        <v>85</v>
      </c>
      <c r="B46" t="s">
        <v>86</v>
      </c>
      <c r="C46">
        <v>2</v>
      </c>
      <c r="D46" t="s">
        <v>87</v>
      </c>
      <c r="E46">
        <v>2</v>
      </c>
      <c r="F46" t="s">
        <v>88</v>
      </c>
      <c r="G46">
        <v>2</v>
      </c>
      <c r="J46">
        <v>6</v>
      </c>
      <c r="K46" t="s">
        <v>85</v>
      </c>
      <c r="L46">
        <v>1</v>
      </c>
    </row>
    <row r="47" spans="1:14" x14ac:dyDescent="0.25">
      <c r="A47" t="s">
        <v>91</v>
      </c>
      <c r="B47" t="s">
        <v>35</v>
      </c>
      <c r="C47">
        <v>1</v>
      </c>
      <c r="D47" t="s">
        <v>92</v>
      </c>
      <c r="E47">
        <v>1</v>
      </c>
      <c r="J47">
        <v>4</v>
      </c>
      <c r="K47" t="s">
        <v>91</v>
      </c>
      <c r="L47">
        <v>2</v>
      </c>
    </row>
    <row r="48" spans="1:14" x14ac:dyDescent="0.25">
      <c r="A48" t="s">
        <v>83</v>
      </c>
      <c r="B48" t="s">
        <v>81</v>
      </c>
      <c r="C48">
        <v>1</v>
      </c>
      <c r="J48">
        <v>10</v>
      </c>
      <c r="K48" t="s">
        <v>84</v>
      </c>
      <c r="L48">
        <v>8</v>
      </c>
    </row>
    <row r="49" spans="1:14" x14ac:dyDescent="0.25">
      <c r="A49" t="s">
        <v>47</v>
      </c>
      <c r="B49" t="s">
        <v>10</v>
      </c>
      <c r="C49">
        <v>3</v>
      </c>
      <c r="J49">
        <v>3</v>
      </c>
      <c r="K49" t="s">
        <v>47</v>
      </c>
      <c r="L49">
        <v>1</v>
      </c>
    </row>
    <row r="50" spans="1:14" x14ac:dyDescent="0.25">
      <c r="A50" t="s">
        <v>82</v>
      </c>
      <c r="B50" t="s">
        <v>72</v>
      </c>
      <c r="C50">
        <v>2</v>
      </c>
      <c r="D50" t="s">
        <v>10</v>
      </c>
      <c r="E50">
        <v>2</v>
      </c>
      <c r="F50" t="s">
        <v>42</v>
      </c>
      <c r="G50">
        <v>10</v>
      </c>
      <c r="J50">
        <v>8</v>
      </c>
      <c r="K50" t="s">
        <v>82</v>
      </c>
      <c r="L50">
        <v>1</v>
      </c>
    </row>
    <row r="51" spans="1:14" x14ac:dyDescent="0.25">
      <c r="A51" t="s">
        <v>36</v>
      </c>
      <c r="B51" t="s">
        <v>17</v>
      </c>
      <c r="C51">
        <v>6</v>
      </c>
      <c r="D51" t="s">
        <v>37</v>
      </c>
      <c r="E51">
        <v>8</v>
      </c>
      <c r="F51" t="s">
        <v>38</v>
      </c>
      <c r="G51">
        <v>4</v>
      </c>
      <c r="J51">
        <v>6</v>
      </c>
      <c r="K51" t="s">
        <v>36</v>
      </c>
      <c r="L51">
        <v>4</v>
      </c>
    </row>
    <row r="52" spans="1:14" x14ac:dyDescent="0.25">
      <c r="A52" t="s">
        <v>48</v>
      </c>
      <c r="B52" t="s">
        <v>49</v>
      </c>
      <c r="C52">
        <v>2</v>
      </c>
      <c r="D52" t="s">
        <v>51</v>
      </c>
      <c r="E52">
        <v>3</v>
      </c>
      <c r="F52" t="s">
        <v>20</v>
      </c>
      <c r="G52">
        <v>1</v>
      </c>
      <c r="J52">
        <v>3</v>
      </c>
      <c r="K52" t="s">
        <v>48</v>
      </c>
      <c r="L52">
        <v>1</v>
      </c>
    </row>
    <row r="53" spans="1:14" x14ac:dyDescent="0.25">
      <c r="A53" t="s">
        <v>65</v>
      </c>
      <c r="B53" t="s">
        <v>12</v>
      </c>
      <c r="C53">
        <v>4</v>
      </c>
      <c r="D53" t="s">
        <v>47</v>
      </c>
      <c r="E53">
        <v>4</v>
      </c>
      <c r="F53" t="s">
        <v>36</v>
      </c>
      <c r="G53">
        <v>8</v>
      </c>
      <c r="J53">
        <v>12</v>
      </c>
      <c r="K53" t="s">
        <v>65</v>
      </c>
      <c r="L53">
        <v>4</v>
      </c>
    </row>
    <row r="54" spans="1:14" x14ac:dyDescent="0.25">
      <c r="A54" t="s">
        <v>45</v>
      </c>
      <c r="B54" t="s">
        <v>39</v>
      </c>
      <c r="C54">
        <v>1</v>
      </c>
      <c r="D54" t="s">
        <v>12</v>
      </c>
      <c r="E54">
        <v>3</v>
      </c>
      <c r="J54">
        <v>4</v>
      </c>
      <c r="K54" t="s">
        <v>45</v>
      </c>
      <c r="L54">
        <v>1</v>
      </c>
    </row>
    <row r="55" spans="1:14" x14ac:dyDescent="0.25">
      <c r="A55" t="s">
        <v>66</v>
      </c>
      <c r="B55" t="s">
        <v>12</v>
      </c>
      <c r="C55">
        <v>2</v>
      </c>
      <c r="D55" t="s">
        <v>67</v>
      </c>
      <c r="E55">
        <v>2</v>
      </c>
      <c r="F55" t="s">
        <v>38</v>
      </c>
      <c r="G55">
        <v>2</v>
      </c>
      <c r="J55">
        <v>5</v>
      </c>
      <c r="K55" t="s">
        <v>66</v>
      </c>
      <c r="L55">
        <v>2</v>
      </c>
    </row>
    <row r="56" spans="1:14" x14ac:dyDescent="0.25">
      <c r="A56" t="s">
        <v>12</v>
      </c>
      <c r="B56" t="s">
        <v>64</v>
      </c>
      <c r="C56">
        <v>2</v>
      </c>
      <c r="J56">
        <v>2</v>
      </c>
      <c r="K56" t="s">
        <v>12</v>
      </c>
      <c r="L56">
        <v>1</v>
      </c>
    </row>
    <row r="57" spans="1:14" x14ac:dyDescent="0.25">
      <c r="A57" t="s">
        <v>34</v>
      </c>
      <c r="B57" t="s">
        <v>17</v>
      </c>
      <c r="C57">
        <v>1</v>
      </c>
      <c r="D57" t="s">
        <v>15</v>
      </c>
      <c r="E57">
        <v>2</v>
      </c>
      <c r="J57">
        <v>4</v>
      </c>
      <c r="K57" t="s">
        <v>20</v>
      </c>
      <c r="L57">
        <v>1</v>
      </c>
      <c r="M57" t="s">
        <v>15</v>
      </c>
      <c r="N57">
        <v>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Calculator</vt:lpstr>
      <vt:lpstr>Recipes</vt:lpstr>
      <vt:lpstr>SelectedRecipe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'TeX' Hex</dc:creator>
  <cp:lastModifiedBy>Michael 'TeX' Hex</cp:lastModifiedBy>
  <dcterms:created xsi:type="dcterms:W3CDTF">2021-01-26T06:34:57Z</dcterms:created>
  <dcterms:modified xsi:type="dcterms:W3CDTF">2021-02-13T12:28:14Z</dcterms:modified>
</cp:coreProperties>
</file>