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reports/2023/November/2023-11-15/"/>
    </mc:Choice>
  </mc:AlternateContent>
  <xr:revisionPtr revIDLastSave="4" documentId="11_BB0FBCD39A63A711245D27A9A7AD6E0DB343C393" xr6:coauthVersionLast="47" xr6:coauthVersionMax="47" xr10:uidLastSave="{D6A34F22-E515-4218-800F-A46588DC4587}"/>
  <bookViews>
    <workbookView minimized="1" xWindow="29370" yWindow="615" windowWidth="14400" windowHeight="7365" activeTab="1" xr2:uid="{00000000-000D-0000-FFFF-FFFF00000000}"/>
  </bookViews>
  <sheets>
    <sheet name="Forecasts - All" sheetId="1" r:id="rId1"/>
    <sheet name="ARG_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2" l="1"/>
  <c r="E63" i="2"/>
  <c r="E64" i="2"/>
  <c r="E65" i="2"/>
  <c r="E66" i="2"/>
  <c r="E67" i="2"/>
  <c r="E68" i="2"/>
  <c r="E69" i="2"/>
  <c r="E70" i="2"/>
  <c r="E71" i="2"/>
  <c r="E72" i="2"/>
  <c r="E73" i="2"/>
  <c r="E62" i="2"/>
</calcChain>
</file>

<file path=xl/sharedStrings.xml><?xml version="1.0" encoding="utf-8"?>
<sst xmlns="http://schemas.openxmlformats.org/spreadsheetml/2006/main" count="114" uniqueCount="93">
  <si>
    <t>ARG_lt - Inflation - Next 12 months forecast as of:  2023-09-01</t>
  </si>
  <si>
    <t>Date</t>
  </si>
  <si>
    <t>Inflation Change YoY %</t>
  </si>
  <si>
    <t>Lower Bound - 95% Confidence Interval</t>
  </si>
  <si>
    <t>Upper Bound - 95% Confidence Interval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</si>
  <si>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</si>
  <si>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</si>
  <si>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</si>
  <si>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</si>
  <si>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</si>
  <si>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</si>
  <si>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</si>
  <si>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</si>
  <si>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</si>
  <si>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</si>
  <si>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</si>
  <si>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</si>
  <si>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Model</t>
  </si>
  <si>
    <t>SARIMAX - [(1, 2, 1), (1, 0, 3, 12)]</t>
  </si>
  <si>
    <t>Exogenous Variables</t>
  </si>
  <si>
    <t>Exchange rates (nominal), Monetary Policiy rate, M1 money supply ($mm local currency)</t>
  </si>
  <si>
    <t>Training Data</t>
  </si>
  <si>
    <t>2003-11-01 to 2022-10-01</t>
  </si>
  <si>
    <t>Test Data</t>
  </si>
  <si>
    <t>2022-10-01 to 2023-09-01</t>
  </si>
  <si>
    <t>Test Metrics</t>
  </si>
  <si>
    <t>RMSE</t>
  </si>
  <si>
    <t>5.86</t>
  </si>
  <si>
    <t>Naive RMSE</t>
  </si>
  <si>
    <t>6.17</t>
  </si>
  <si>
    <t>MAPE</t>
  </si>
  <si>
    <t>3.43%</t>
  </si>
  <si>
    <t>Test Predictions</t>
  </si>
  <si>
    <t>Predicted</t>
  </si>
  <si>
    <t>Actual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</si>
  <si>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</si>
  <si>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</si>
  <si>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</si>
  <si>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</si>
  <si>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</si>
  <si>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</si>
  <si>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</si>
  <si>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</si>
  <si>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</si>
  <si>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</si>
  <si>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</si>
  <si>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</si>
  <si>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Appendix A: Model Summary</t>
  </si>
  <si>
    <t>SARIMAX(1, 2, 1)x(1, 0, [1, 2, 3], 12)</t>
  </si>
  <si>
    <t>Sample</t>
  </si>
  <si>
    <t>11-01-2003- 09-01-2023</t>
  </si>
  <si>
    <t>No. of Observations</t>
  </si>
  <si>
    <t>239</t>
  </si>
  <si>
    <t>Terms</t>
  </si>
  <si>
    <t>P-value (Statistical significance)</t>
  </si>
  <si>
    <t>Exchange rates (nominal)</t>
  </si>
  <si>
    <t xml:space="preserve"> 0.003</t>
  </si>
  <si>
    <t>Monetary Policiy rate</t>
  </si>
  <si>
    <t xml:space="preserve"> 0.040</t>
  </si>
  <si>
    <t>M1 money supply ($mm local currency)</t>
  </si>
  <si>
    <t xml:space="preserve"> 0.981</t>
  </si>
  <si>
    <t>ar.L1</t>
  </si>
  <si>
    <t xml:space="preserve"> 0.000</t>
  </si>
  <si>
    <t>ma.L1</t>
  </si>
  <si>
    <t>ar.S.L12</t>
  </si>
  <si>
    <t xml:space="preserve"> 0.614</t>
  </si>
  <si>
    <t>ma.S.L12</t>
  </si>
  <si>
    <t xml:space="preserve"> 0.158</t>
  </si>
  <si>
    <t>ma.S.L24</t>
  </si>
  <si>
    <t xml:space="preserve"> 0.993</t>
  </si>
  <si>
    <t>ma.S.L36</t>
  </si>
  <si>
    <t xml:space="preserve"> 0.018</t>
  </si>
  <si>
    <t>sigma2</t>
  </si>
  <si>
    <t>Assumptions</t>
  </si>
  <si>
    <t>P-value</t>
  </si>
  <si>
    <t>Interpretation</t>
  </si>
  <si>
    <t>Ljung-Box (L1)</t>
  </si>
  <si>
    <t>0.37</t>
  </si>
  <si>
    <t>Heteroskedasticity</t>
  </si>
  <si>
    <t>0.68</t>
  </si>
  <si>
    <t>Jarque-Bera</t>
  </si>
  <si>
    <t>0.00</t>
  </si>
  <si>
    <t>Skew</t>
  </si>
  <si>
    <t>1.16</t>
  </si>
  <si>
    <t>Kurtosis</t>
  </si>
  <si>
    <t>7.98</t>
  </si>
  <si>
    <t>Appendix C: Residuals Analysis</t>
  </si>
  <si>
    <t>Mean</t>
  </si>
  <si>
    <t>-0.0</t>
  </si>
  <si>
    <t>White Noise?</t>
  </si>
  <si>
    <t>No - Correlation at Lags [ 1  2  3  4  5  6  7  8  9 10 11 12]</t>
  </si>
  <si>
    <t>Normal?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</si>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</sst>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rgb="FF366092"/>
      <name val="Calibri"/>
    </font>
    <font>
      <b/>
      <sz val="11"/>
      <name val="Calibri"/>
    </font>
    <font>
      <b/>
      <sz val="22"/>
      <color rgb="FF366092"/>
      <name val="Calibri"/>
    </font>
    <font>
      <sz val="11"/>
      <color rgb="FF006100"/>
      <name val="Calibri"/>
    </font>
    <font>
      <sz val="11"/>
      <color rgb="FF9C0006"/>
      <name val="Calibri"/>
    </font>
    <font>
      <sz val="11"/>
      <color rgb="FF9C65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0" fillId="2" borderId="1" xfId="0" applyFill="1" applyBorder="1"/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4" fillId="4" borderId="1" xfId="0" applyFont="1" applyFill="1" applyBorder="1"/>
    <xf numFmtId="0" fontId="5" fillId="5" borderId="1" xfId="0" applyFont="1" applyFill="1" applyBorder="1"/>
    <xf numFmtId="0" fontId="1" fillId="2" borderId="0" xfId="0" applyFont="1" applyFill="1"/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166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"/>
  <sheetViews>
    <sheetView workbookViewId="0"/>
  </sheetViews>
  <sheetFormatPr defaultRowHeight="14.5" x14ac:dyDescent="0.35"/>
  <cols>
    <col min="1" max="1" width="5" customWidth="1"/>
    <col min="2" max="2" width="10" customWidth="1"/>
    <col min="3" max="4" width="20" customWidth="1"/>
    <col min="5" max="5" width="35" customWidth="1"/>
    <col min="6" max="7" width="20" customWidth="1"/>
  </cols>
  <sheetData>
    <row r="1" spans="1:1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3.5" x14ac:dyDescent="0.55000000000000004">
      <c r="A2" s="1"/>
      <c r="B2" s="13" t="s">
        <v>0</v>
      </c>
      <c r="C2" s="14"/>
      <c r="D2" s="14"/>
      <c r="E2" s="14"/>
      <c r="F2" s="14"/>
      <c r="G2" s="14"/>
      <c r="H2" s="1"/>
      <c r="I2" s="1"/>
      <c r="J2" s="1"/>
      <c r="K2" s="1"/>
      <c r="L2" s="1"/>
      <c r="M2" s="1"/>
      <c r="N2" s="1"/>
      <c r="O2" s="1"/>
    </row>
    <row r="3" spans="1:1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1"/>
      <c r="B4" s="2" t="s">
        <v>1</v>
      </c>
      <c r="C4" s="2" t="s">
        <v>2</v>
      </c>
      <c r="D4" s="2" t="s">
        <v>3</v>
      </c>
      <c r="E4" s="2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5">
      <c r="A5" s="1"/>
      <c r="B5" s="3" t="s">
        <v>5</v>
      </c>
      <c r="C5" s="3">
        <v>143.97999999999999</v>
      </c>
      <c r="D5" s="3">
        <v>109.03</v>
      </c>
      <c r="E5" s="3">
        <v>178.93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1"/>
      <c r="B6" s="3" t="s">
        <v>6</v>
      </c>
      <c r="C6" s="3">
        <v>151.38999999999999</v>
      </c>
      <c r="D6" s="3">
        <v>116.43</v>
      </c>
      <c r="E6" s="3">
        <v>186.34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5">
      <c r="A7" s="1"/>
      <c r="B7" s="3" t="s">
        <v>7</v>
      </c>
      <c r="C7" s="3">
        <v>156.94</v>
      </c>
      <c r="D7" s="3">
        <v>121.98</v>
      </c>
      <c r="E7" s="3">
        <v>191.89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5">
      <c r="A8" s="1"/>
      <c r="B8" s="3" t="s">
        <v>8</v>
      </c>
      <c r="C8" s="3">
        <v>160.97</v>
      </c>
      <c r="D8" s="3">
        <v>126.02</v>
      </c>
      <c r="E8" s="3">
        <v>195.92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5">
      <c r="A9" s="1"/>
      <c r="B9" s="3" t="s">
        <v>9</v>
      </c>
      <c r="C9" s="3">
        <v>165.19</v>
      </c>
      <c r="D9" s="3">
        <v>130.24</v>
      </c>
      <c r="E9" s="3">
        <v>200.15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3" t="s">
        <v>10</v>
      </c>
      <c r="C10" s="3">
        <v>170.69</v>
      </c>
      <c r="D10" s="3">
        <v>135.72999999999999</v>
      </c>
      <c r="E10" s="3">
        <v>205.64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3" t="s">
        <v>11</v>
      </c>
      <c r="C11" s="3">
        <v>175.16</v>
      </c>
      <c r="D11" s="3">
        <v>140.19999999999999</v>
      </c>
      <c r="E11" s="3">
        <v>210.11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3" t="s">
        <v>12</v>
      </c>
      <c r="C12" s="3">
        <v>180.38</v>
      </c>
      <c r="D12" s="3">
        <v>145.43</v>
      </c>
      <c r="E12" s="3">
        <v>215.33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3" t="s">
        <v>13</v>
      </c>
      <c r="C13" s="3">
        <v>188.88</v>
      </c>
      <c r="D13" s="3">
        <v>153.93</v>
      </c>
      <c r="E13" s="3">
        <v>223.83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3" t="s">
        <v>14</v>
      </c>
      <c r="C14" s="3">
        <v>197.65</v>
      </c>
      <c r="D14" s="3">
        <v>162.69999999999999</v>
      </c>
      <c r="E14" s="3">
        <v>232.6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3" t="s">
        <v>15</v>
      </c>
      <c r="C15" s="3">
        <v>195.25</v>
      </c>
      <c r="D15" s="3">
        <v>160.30000000000001</v>
      </c>
      <c r="E15" s="3">
        <v>230.2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3" t="s">
        <v>16</v>
      </c>
      <c r="C16" s="3">
        <v>198.1</v>
      </c>
      <c r="D16" s="3">
        <v>163.15</v>
      </c>
      <c r="E16" s="3">
        <v>233.05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1">
    <mergeCell ref="B2:G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6EFCE"/>
  </sheetPr>
  <dimension ref="A1:O300"/>
  <sheetViews>
    <sheetView tabSelected="1" topLeftCell="A63" workbookViewId="0">
      <selection activeCell="F63" sqref="F63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0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17</v>
      </c>
      <c r="C4" s="7" t="s">
        <v>18</v>
      </c>
      <c r="D4" s="8" t="s">
        <v>19</v>
      </c>
      <c r="E4" s="7" t="s">
        <v>20</v>
      </c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21</v>
      </c>
      <c r="C5" s="7" t="s">
        <v>22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23</v>
      </c>
      <c r="C6" s="7" t="s">
        <v>24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1</v>
      </c>
      <c r="C8" s="6" t="s">
        <v>2</v>
      </c>
      <c r="D8" s="6" t="s">
        <v>3</v>
      </c>
      <c r="E8" s="6" t="s">
        <v>4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5</v>
      </c>
      <c r="C9" s="7">
        <v>143.97999999999999</v>
      </c>
      <c r="D9" s="7">
        <v>109.03</v>
      </c>
      <c r="E9" s="7">
        <v>178.93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6</v>
      </c>
      <c r="C10" s="7">
        <v>151.38999999999999</v>
      </c>
      <c r="D10" s="7">
        <v>116.43</v>
      </c>
      <c r="E10" s="7">
        <v>186.34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7</v>
      </c>
      <c r="C11" s="7">
        <v>156.94</v>
      </c>
      <c r="D11" s="7">
        <v>121.98</v>
      </c>
      <c r="E11" s="7">
        <v>191.89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8</v>
      </c>
      <c r="C12" s="7">
        <v>160.97</v>
      </c>
      <c r="D12" s="7">
        <v>126.02</v>
      </c>
      <c r="E12" s="7">
        <v>195.92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9</v>
      </c>
      <c r="C13" s="7">
        <v>165.19</v>
      </c>
      <c r="D13" s="7">
        <v>130.24</v>
      </c>
      <c r="E13" s="7">
        <v>200.15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10</v>
      </c>
      <c r="C14" s="7">
        <v>170.69</v>
      </c>
      <c r="D14" s="7">
        <v>135.72999999999999</v>
      </c>
      <c r="E14" s="7">
        <v>205.64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11</v>
      </c>
      <c r="C15" s="7">
        <v>175.16</v>
      </c>
      <c r="D15" s="7">
        <v>140.19999999999999</v>
      </c>
      <c r="E15" s="7">
        <v>210.11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12</v>
      </c>
      <c r="C16" s="7">
        <v>180.38</v>
      </c>
      <c r="D16" s="7">
        <v>145.43</v>
      </c>
      <c r="E16" s="7">
        <v>215.33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13</v>
      </c>
      <c r="C17" s="7">
        <v>188.88</v>
      </c>
      <c r="D17" s="7">
        <v>153.93</v>
      </c>
      <c r="E17" s="7">
        <v>223.83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14</v>
      </c>
      <c r="C18" s="7">
        <v>197.65</v>
      </c>
      <c r="D18" s="7">
        <v>162.69999999999999</v>
      </c>
      <c r="E18" s="7">
        <v>232.6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15</v>
      </c>
      <c r="C19" s="7">
        <v>195.25</v>
      </c>
      <c r="D19" s="7">
        <v>160.30000000000001</v>
      </c>
      <c r="E19" s="7">
        <v>230.2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16</v>
      </c>
      <c r="C20" s="7">
        <v>198.1</v>
      </c>
      <c r="D20" s="7">
        <v>163.15</v>
      </c>
      <c r="E20" s="7">
        <v>233.05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25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26</v>
      </c>
      <c r="C56" s="9" t="s">
        <v>27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28</v>
      </c>
      <c r="C57" s="10" t="s">
        <v>29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30</v>
      </c>
      <c r="C58" s="9" t="s">
        <v>31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32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1</v>
      </c>
      <c r="C61" s="6" t="s">
        <v>33</v>
      </c>
      <c r="D61" s="6" t="s">
        <v>34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35</v>
      </c>
      <c r="C62" s="7">
        <v>86.84</v>
      </c>
      <c r="D62" s="7">
        <v>87.8</v>
      </c>
      <c r="E62" s="5">
        <f>ABS(D62-C62)^2</f>
        <v>0.92159999999998798</v>
      </c>
      <c r="F62" s="5">
        <f>SQRT(SUM(E62:E73)/12)</f>
        <v>5.8613522330602192</v>
      </c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36</v>
      </c>
      <c r="C63" s="7">
        <v>91.28</v>
      </c>
      <c r="D63" s="7">
        <v>92.82</v>
      </c>
      <c r="E63" s="5">
        <f t="shared" ref="E63:E73" si="0">ABS(D63-C63)^2</f>
        <v>2.3715999999999755</v>
      </c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37</v>
      </c>
      <c r="C64" s="7">
        <v>93.8</v>
      </c>
      <c r="D64" s="7">
        <v>95.19</v>
      </c>
      <c r="E64" s="5">
        <f t="shared" si="0"/>
        <v>1.9321000000000015</v>
      </c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38</v>
      </c>
      <c r="C65" s="7">
        <v>96.8</v>
      </c>
      <c r="D65" s="7">
        <v>99.01</v>
      </c>
      <c r="E65" s="5">
        <f t="shared" si="0"/>
        <v>4.8841000000000347</v>
      </c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39</v>
      </c>
      <c r="C66" s="7">
        <v>100.27</v>
      </c>
      <c r="D66" s="7">
        <v>103.06</v>
      </c>
      <c r="E66" s="5">
        <f t="shared" si="0"/>
        <v>7.7841000000000351</v>
      </c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40</v>
      </c>
      <c r="C67" s="7">
        <v>102.78</v>
      </c>
      <c r="D67" s="7">
        <v>105.25</v>
      </c>
      <c r="E67" s="5">
        <f t="shared" si="0"/>
        <v>6.100899999999994</v>
      </c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41</v>
      </c>
      <c r="C68" s="7">
        <v>106.12</v>
      </c>
      <c r="D68" s="7">
        <v>109.89</v>
      </c>
      <c r="E68" s="5">
        <f t="shared" si="0"/>
        <v>14.212899999999969</v>
      </c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42</v>
      </c>
      <c r="C69" s="7">
        <v>110.61</v>
      </c>
      <c r="D69" s="7">
        <v>116.26</v>
      </c>
      <c r="E69" s="5">
        <f t="shared" si="0"/>
        <v>31.922500000000063</v>
      </c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43</v>
      </c>
      <c r="C70" s="7">
        <v>113.92</v>
      </c>
      <c r="D70" s="7">
        <v>116.97</v>
      </c>
      <c r="E70" s="5">
        <f t="shared" si="0"/>
        <v>9.3024999999999824</v>
      </c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44</v>
      </c>
      <c r="C71" s="7">
        <v>114.78</v>
      </c>
      <c r="D71" s="7">
        <v>114.59</v>
      </c>
      <c r="E71" s="5">
        <f t="shared" si="0"/>
        <v>3.6099999999999133E-2</v>
      </c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45</v>
      </c>
      <c r="C72" s="7">
        <v>116.35</v>
      </c>
      <c r="D72" s="7">
        <v>125.24</v>
      </c>
      <c r="E72" s="5">
        <f t="shared" si="0"/>
        <v>79.032100000000014</v>
      </c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46</v>
      </c>
      <c r="C73" s="7">
        <v>122.37</v>
      </c>
      <c r="D73" s="7">
        <v>138.30000000000001</v>
      </c>
      <c r="E73" s="5">
        <f t="shared" si="0"/>
        <v>253.76490000000021</v>
      </c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47</v>
      </c>
      <c r="C102" s="20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17</v>
      </c>
      <c r="C103" s="3" t="s">
        <v>48</v>
      </c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49</v>
      </c>
      <c r="C104" s="3" t="s">
        <v>50</v>
      </c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51</v>
      </c>
      <c r="C105" s="3" t="s">
        <v>52</v>
      </c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53</v>
      </c>
      <c r="C106" s="2" t="s">
        <v>54</v>
      </c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55</v>
      </c>
      <c r="C107" s="11" t="s">
        <v>56</v>
      </c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57</v>
      </c>
      <c r="C108" s="11" t="s">
        <v>58</v>
      </c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59</v>
      </c>
      <c r="C109" s="12" t="s">
        <v>60</v>
      </c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61</v>
      </c>
      <c r="C110" s="11" t="s">
        <v>62</v>
      </c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63</v>
      </c>
      <c r="C111" s="11" t="s">
        <v>62</v>
      </c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64</v>
      </c>
      <c r="C112" s="12" t="s">
        <v>65</v>
      </c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66</v>
      </c>
      <c r="C113" s="12" t="s">
        <v>67</v>
      </c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68</v>
      </c>
      <c r="C114" s="12" t="s">
        <v>69</v>
      </c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70</v>
      </c>
      <c r="C115" s="11" t="s">
        <v>71</v>
      </c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72</v>
      </c>
      <c r="C116" s="11" t="s">
        <v>62</v>
      </c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3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3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3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3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2" t="s">
        <v>73</v>
      </c>
      <c r="C122" s="2" t="s">
        <v>74</v>
      </c>
      <c r="D122" s="2" t="s">
        <v>75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3" t="s">
        <v>76</v>
      </c>
      <c r="C123" s="3" t="s">
        <v>77</v>
      </c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3" t="s">
        <v>78</v>
      </c>
      <c r="C124" s="3" t="s">
        <v>79</v>
      </c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3" t="s">
        <v>80</v>
      </c>
      <c r="C125" s="3" t="s">
        <v>81</v>
      </c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3" t="s">
        <v>82</v>
      </c>
      <c r="C126" s="3" t="s">
        <v>83</v>
      </c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3" t="s">
        <v>84</v>
      </c>
      <c r="C127" s="3" t="s">
        <v>85</v>
      </c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9" t="s">
        <v>86</v>
      </c>
      <c r="C157" s="2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3" t="s">
        <v>87</v>
      </c>
      <c r="C158" s="3" t="s">
        <v>88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3" t="s">
        <v>89</v>
      </c>
      <c r="C159" s="12" t="s">
        <v>90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3" t="s">
        <v>91</v>
      </c>
      <c r="C160" s="12" t="s">
        <v>92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57:C157"/>
    <mergeCell ref="B102:C102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6" ma:contentTypeDescription="Create a new document." ma:contentTypeScope="" ma:versionID="07e220a1430826a2cf9c88a2929b98a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9e43429dc0eb3b0088b1d793afba6861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1FCFA60F-C9DD-4779-B172-6B98E44F64F3}"/>
</file>

<file path=customXml/itemProps2.xml><?xml version="1.0" encoding="utf-8"?>
<ds:datastoreItem xmlns:ds="http://schemas.openxmlformats.org/officeDocument/2006/customXml" ds:itemID="{E24F8CB1-731B-4C1F-AA46-1BCB1345A5C1}"/>
</file>

<file path=customXml/itemProps3.xml><?xml version="1.0" encoding="utf-8"?>
<ds:datastoreItem xmlns:ds="http://schemas.openxmlformats.org/officeDocument/2006/customXml" ds:itemID="{C555705D-C0DF-4F24-9687-F4AF3B9DCD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Forecasts - All</vt:lpstr>
      <vt:lpstr>ARG_lt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2023-11-15T23:12:13Z</dcterms:created>
  <dcterms:modified xsi:type="dcterms:W3CDTF">2023-11-15T23:17:17Z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</Properties>
</file>