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AAB69672-03EE-4068-A0F8-34D486F858CC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CHEM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N5" i="1" s="1"/>
  <c r="L5" i="1"/>
  <c r="M5" i="1" s="1"/>
  <c r="L4" i="1"/>
  <c r="M4" i="1" s="1"/>
  <c r="I4" i="1"/>
  <c r="N4" i="1" s="1"/>
  <c r="L3" i="1"/>
  <c r="M3" i="1" s="1"/>
  <c r="I3" i="1"/>
  <c r="N3" i="1" s="1"/>
  <c r="L2" i="1"/>
  <c r="M2" i="1" s="1"/>
  <c r="I2" i="1"/>
  <c r="N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tc={0176E549-CF14-46C2-8538-6AE6C2A7F795}</author>
    <author>tc={8180B5E7-7869-45E4-89CD-983333B7B908}</author>
  </authors>
  <commentList>
    <comment ref="M1" authorId="0" shapeId="0" xr:uid="{0176E549-CF14-46C2-8538-6AE6C2A7F795}">
      <text>
        <t>[Threaded comment]
Your version of Excel allows you to read this threaded comment; however, any edits to it will get removed if the file is opened in a newer version of Excel. Learn more: https://go.microsoft.com/fwlink/?linkid=870924
Comment:
    Harner-Bidleman Log Kqa = (Koa+logfom-11.91), using fom =0.2</t>
      </text>
    </comment>
    <comment ref="N1" authorId="1" shapeId="0" xr:uid="{8180B5E7-7869-45E4-89CD-983333B7B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MUM = Kow</t>
      </text>
    </comment>
  </commentList>
</comments>
</file>

<file path=xl/sharedStrings.xml><?xml version="1.0" encoding="utf-8"?>
<sst xmlns="http://schemas.openxmlformats.org/spreadsheetml/2006/main" count="36" uniqueCount="36">
  <si>
    <t>Compound</t>
  </si>
  <si>
    <t>MolMass</t>
  </si>
  <si>
    <t>WatDiffCoeff</t>
  </si>
  <si>
    <t>AirDiffCoeff</t>
  </si>
  <si>
    <t>AirOHRateConst</t>
  </si>
  <si>
    <t>WatHL</t>
  </si>
  <si>
    <t>SoilHL</t>
  </si>
  <si>
    <t>UairEmiss</t>
  </si>
  <si>
    <t>WatEmiss</t>
  </si>
  <si>
    <t>WatInflow</t>
  </si>
  <si>
    <t>WatConc</t>
  </si>
  <si>
    <t>LAirConc</t>
  </si>
  <si>
    <t>SoilConc</t>
  </si>
  <si>
    <t>L</t>
  </si>
  <si>
    <t>S</t>
  </si>
  <si>
    <t>A</t>
  </si>
  <si>
    <t>V</t>
  </si>
  <si>
    <t>SMILES</t>
  </si>
  <si>
    <t>LairInflow</t>
  </si>
  <si>
    <t>pKa</t>
  </si>
  <si>
    <t>chemcharge</t>
  </si>
  <si>
    <t>pKb</t>
  </si>
  <si>
    <t>LogKow</t>
  </si>
  <si>
    <t>bc_us</t>
  </si>
  <si>
    <t>VegHL</t>
  </si>
  <si>
    <t>LogKaw</t>
  </si>
  <si>
    <t>LogKocW</t>
  </si>
  <si>
    <t>CAS</t>
  </si>
  <si>
    <t>LogKqa</t>
  </si>
  <si>
    <t>LogKoa</t>
  </si>
  <si>
    <t>LogKslW</t>
  </si>
  <si>
    <t>B</t>
  </si>
  <si>
    <t>C1</t>
  </si>
  <si>
    <t>C2</t>
  </si>
  <si>
    <t>C3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</si>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</sst>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9"/>
      <color theme="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2" fontId="0" fillId="0" borderId="0" xfId="0" applyNumberFormat="1"/>
    <xf numFmtId="11" fontId="0" fillId="0" borderId="0" xfId="0" applyNumberFormat="1"/>
    <xf numFmtId="0" fontId="18" fillId="0" borderId="0" xfId="42"/>
    <xf numFmtId="0" fontId="20" fillId="0" borderId="0" xfId="0" applyFon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D89BFFC-6320-45E1-8681-130ECF4F7ED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 Rodgers" id="{3921DA96-6704-4CCA-927E-27B8617908FF}" userId="Tim Rodger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1-03-11T14:38:38.70" personId="{3921DA96-6704-4CCA-927E-27B8617908FF}" id="{0176E549-CF14-46C2-8538-6AE6C2A7F795}">
    <text>Harner-Bidleman Log Kqa = (Koa+logfom-11.91), using fom =0.2</text>
  </threadedComment>
  <threadedComment ref="N1" dT="2021-03-11T14:55:23.20" personId="{3921DA96-6704-4CCA-927E-27B8617908FF}" id="{8180B5E7-7869-45E4-89CD-983333B7B908}">
    <text>From MUM = Kow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5"/>
  <sheetViews>
    <sheetView tabSelected="1" workbookViewId="0">
      <pane xSplit="1" topLeftCell="B1" activePane="topRight" state="frozen"/>
      <selection pane="topRight" activeCell="K9" sqref="K9"/>
    </sheetView>
  </sheetViews>
  <sheetFormatPr defaultRowHeight="15" x14ac:dyDescent="0.25"/>
  <cols>
    <col min="1" max="1" width="11.140625" bestFit="1" customWidth="1"/>
    <col min="2" max="2" width="9.28515625" bestFit="1" customWidth="1"/>
    <col min="3" max="3" width="12" bestFit="1" customWidth="1"/>
    <col min="4" max="4" width="10.7109375" bestFit="1" customWidth="1"/>
    <col min="5" max="5" width="14.28515625" bestFit="1" customWidth="1"/>
    <col min="6" max="6" width="9.28515625" bestFit="1" customWidth="1"/>
    <col min="7" max="7" width="10.5703125" bestFit="1" customWidth="1"/>
    <col min="8" max="8" width="10.5703125" customWidth="1"/>
    <col min="9" max="9" width="11.5703125" bestFit="1" customWidth="1"/>
    <col min="10" max="14" width="10.5703125" customWidth="1"/>
    <col min="15" max="15" width="10.85546875" bestFit="1" customWidth="1"/>
    <col min="16" max="28" width="9.28515625" bestFit="1" customWidth="1"/>
    <col min="29" max="29" width="50" bestFit="1" customWidth="1"/>
    <col min="39" max="39" width="17.4257812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</v>
      </c>
      <c r="I1" t="s">
        <v>22</v>
      </c>
      <c r="J1" t="s">
        <v>25</v>
      </c>
      <c r="K1" t="s">
        <v>26</v>
      </c>
      <c r="L1" t="s">
        <v>29</v>
      </c>
      <c r="M1" t="s">
        <v>28</v>
      </c>
      <c r="N1" t="s">
        <v>30</v>
      </c>
      <c r="O1" t="s">
        <v>19</v>
      </c>
      <c r="P1" t="s">
        <v>21</v>
      </c>
      <c r="Q1" t="s">
        <v>20</v>
      </c>
      <c r="R1" t="s">
        <v>23</v>
      </c>
      <c r="S1" t="s">
        <v>7</v>
      </c>
      <c r="T1" t="s">
        <v>8</v>
      </c>
      <c r="U1" t="s">
        <v>18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31</v>
      </c>
      <c r="AD1" t="s">
        <v>16</v>
      </c>
      <c r="AE1" t="s">
        <v>17</v>
      </c>
      <c r="AF1" t="s">
        <v>27</v>
      </c>
    </row>
    <row r="2" spans="1:32" x14ac:dyDescent="0.25">
      <c r="A2" s="1" t="s">
        <v>32</v>
      </c>
      <c r="B2" s="1">
        <v>325</v>
      </c>
      <c r="C2" s="2">
        <v>8.6819708262146008E-6</v>
      </c>
      <c r="D2" s="3">
        <v>1.5236999999999999E-2</v>
      </c>
      <c r="E2" s="2">
        <v>1E-99</v>
      </c>
      <c r="F2" s="2">
        <v>1000000000</v>
      </c>
      <c r="G2" s="2">
        <v>1</v>
      </c>
      <c r="H2" s="2">
        <v>1000000000</v>
      </c>
      <c r="I2" s="1">
        <f>LOG(10^K2/0.41)</f>
        <v>2.3872161432802645</v>
      </c>
      <c r="J2" s="1">
        <v>-8</v>
      </c>
      <c r="K2" s="1">
        <v>2</v>
      </c>
      <c r="L2" s="1">
        <f t="shared" ref="L2:L5" si="0">K2-J2</f>
        <v>10</v>
      </c>
      <c r="M2" s="1">
        <f>L2+LOG(0.2)-11.91</f>
        <v>-2.6089700043360189</v>
      </c>
      <c r="N2" s="1">
        <f t="shared" ref="N2:N5" si="1">I2</f>
        <v>2.3872161432802645</v>
      </c>
      <c r="O2" s="1">
        <v>999</v>
      </c>
      <c r="P2" s="1"/>
      <c r="Q2" s="1">
        <v>0</v>
      </c>
      <c r="R2" s="1">
        <v>0</v>
      </c>
      <c r="S2" s="1">
        <v>0</v>
      </c>
      <c r="T2" s="1">
        <v>0</v>
      </c>
      <c r="U2" s="1">
        <v>1.9060773480662983E-14</v>
      </c>
      <c r="V2" s="1">
        <v>0</v>
      </c>
      <c r="W2" s="1">
        <v>1.7499999999999998E-5</v>
      </c>
      <c r="X2" s="1">
        <v>2.616143551903963E-10</v>
      </c>
      <c r="Y2" s="1">
        <v>2.616143551903963E-10</v>
      </c>
      <c r="Z2" s="1">
        <v>8.7040000000000006</v>
      </c>
      <c r="AA2" s="1">
        <v>1.0900000000000001</v>
      </c>
      <c r="AB2" s="1">
        <v>0</v>
      </c>
      <c r="AC2" s="1">
        <v>1.32</v>
      </c>
      <c r="AD2" s="1">
        <v>2.1833</v>
      </c>
      <c r="AE2" s="1"/>
    </row>
    <row r="3" spans="1:32" x14ac:dyDescent="0.25">
      <c r="A3" s="1" t="s">
        <v>33</v>
      </c>
      <c r="B3" s="1">
        <v>325</v>
      </c>
      <c r="C3" s="2">
        <v>8.6819708262146008E-6</v>
      </c>
      <c r="D3" s="3">
        <v>1.5236999999999999E-2</v>
      </c>
      <c r="E3" s="2">
        <v>1E-99</v>
      </c>
      <c r="F3" s="2">
        <v>1000000000</v>
      </c>
      <c r="G3" s="2">
        <v>10</v>
      </c>
      <c r="H3" s="2">
        <v>1000000000</v>
      </c>
      <c r="I3" s="1">
        <f t="shared" ref="I3:I5" si="2">LOG(10^K3/0.41)</f>
        <v>2.637216143280265</v>
      </c>
      <c r="J3" s="1">
        <v>-8</v>
      </c>
      <c r="K3" s="1">
        <v>2.25</v>
      </c>
      <c r="L3" s="1">
        <f t="shared" si="0"/>
        <v>10.25</v>
      </c>
      <c r="M3" s="1">
        <f t="shared" ref="M3:M5" si="3">L3+LOG(0.2)-11.91</f>
        <v>-2.3589700043360189</v>
      </c>
      <c r="N3" s="1">
        <f t="shared" si="1"/>
        <v>2.637216143280265</v>
      </c>
      <c r="O3" s="1">
        <v>999</v>
      </c>
      <c r="P3" s="1"/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8.7040000000000006</v>
      </c>
      <c r="AA3" s="1">
        <v>1.0900000000000001</v>
      </c>
      <c r="AB3" s="1">
        <v>0</v>
      </c>
      <c r="AC3" s="1">
        <v>1.32</v>
      </c>
      <c r="AD3" s="1">
        <v>2.1833</v>
      </c>
    </row>
    <row r="4" spans="1:32" x14ac:dyDescent="0.25">
      <c r="A4" s="1" t="s">
        <v>34</v>
      </c>
      <c r="B4" s="1">
        <v>325</v>
      </c>
      <c r="C4" s="2">
        <v>8.6819708262146008E-6</v>
      </c>
      <c r="D4" s="3">
        <v>1.5236999999999999E-2</v>
      </c>
      <c r="E4" s="2">
        <v>1E-99</v>
      </c>
      <c r="F4" s="2">
        <v>1000000000</v>
      </c>
      <c r="G4" s="2">
        <v>100</v>
      </c>
      <c r="H4" s="2">
        <v>1000000000</v>
      </c>
      <c r="I4" s="1">
        <f t="shared" si="2"/>
        <v>2.887216143280265</v>
      </c>
      <c r="J4" s="1">
        <v>-8</v>
      </c>
      <c r="K4" s="1">
        <v>2.5</v>
      </c>
      <c r="L4" s="1">
        <f t="shared" si="0"/>
        <v>10.5</v>
      </c>
      <c r="M4" s="1">
        <f t="shared" si="3"/>
        <v>-2.1089700043360189</v>
      </c>
      <c r="N4" s="1">
        <f t="shared" si="1"/>
        <v>2.887216143280265</v>
      </c>
      <c r="O4" s="1">
        <v>999</v>
      </c>
      <c r="P4" s="1"/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8.7040000000000006</v>
      </c>
      <c r="AA4" s="1">
        <v>1.0900000000000001</v>
      </c>
      <c r="AB4" s="1">
        <v>0</v>
      </c>
      <c r="AC4" s="1">
        <v>1.32</v>
      </c>
      <c r="AD4" s="1">
        <v>2.1833</v>
      </c>
    </row>
    <row r="5" spans="1:32" x14ac:dyDescent="0.25">
      <c r="A5" s="1" t="s">
        <v>35</v>
      </c>
      <c r="B5" s="1">
        <v>325</v>
      </c>
      <c r="C5" s="4">
        <v>8.6819708262146008E-6</v>
      </c>
      <c r="D5" s="3">
        <v>1.5236999999999999E-2</v>
      </c>
      <c r="E5" s="2">
        <v>1E-99</v>
      </c>
      <c r="F5" s="2">
        <v>1000000000</v>
      </c>
      <c r="G5" s="2">
        <v>1000</v>
      </c>
      <c r="H5" s="2">
        <v>1000000000</v>
      </c>
      <c r="I5" s="1">
        <f t="shared" si="2"/>
        <v>3.1372161432802645</v>
      </c>
      <c r="J5" s="1">
        <v>-8</v>
      </c>
      <c r="K5" s="1">
        <v>2.75</v>
      </c>
      <c r="L5" s="1">
        <f t="shared" si="0"/>
        <v>10.75</v>
      </c>
      <c r="M5" s="1">
        <f t="shared" si="3"/>
        <v>-1.8589700043360189</v>
      </c>
      <c r="N5" s="1">
        <f t="shared" si="1"/>
        <v>3.1372161432802645</v>
      </c>
      <c r="O5" s="1">
        <v>999</v>
      </c>
      <c r="P5" s="1"/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8.7040000000000006</v>
      </c>
      <c r="AA5" s="1">
        <v>1.0900000000000001</v>
      </c>
      <c r="AB5" s="1">
        <v>0</v>
      </c>
      <c r="AC5" s="1">
        <v>1.32</v>
      </c>
      <c r="AD5" s="1">
        <v>2.1833</v>
      </c>
    </row>
  </sheetData>
  <phoneticPr fontId="19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CHEMSUMM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2018-07-25T15:03:07Z</dcterms:created>
  <dcterms:modified xsi:type="dcterms:W3CDTF">2021-08-29T20:52:14Z</dcterms:modified>
</cp:coreProperties>
</file>