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Users\Tim Rodgers\Documents\GitHub\BioretentionBlues\"/>
    </mc:Choice>
  </mc:AlternateContent>
  <xr:revisionPtr revIDLastSave="0" documentId="13_ncr:1_{48E3481F-4139-4BA5-8E59-C2C9930EE107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CHEMSUM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" i="1" l="1"/>
  <c r="C2" i="1"/>
  <c r="K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tc={398474E0-FBD6-463A-9785-CE396103067D}</author>
    <author>tc={100B8E5A-6FAE-4951-B4D0-372BCD353B7D}</author>
  </authors>
  <commentList>
    <comment ref="C1" authorId="0" shapeId="0" xr:uid="{398474E0-FBD6-463A-9785-CE396103067D}">
      <text>
        <t>[Threaded comment]
Your version of Excel allows you to read this threaded comment; however, any edits to it will get removed if the file is opened in a newer version of Excel. Learn more: https://go.microsoft.com/fwlink/?linkid=870924
Comment:
    Paraiba, L. C., Bru, R. and Carrasco, J. M.: Level IV Fugacity model depending on temperature by a periodic control system, Ecol. Modell., 147(3), 221–232, doi:10.1016/S0304-3800(01)00421-5, 2002.
Reply:
    water viscosity = 1.0791, using Mcgowan's molar volume</t>
      </text>
    </comment>
    <comment ref="K2" authorId="1" shapeId="0" xr:uid="{100B8E5A-6FAE-4951-B4D0-372BCD353B7D}">
      <text>
        <t>[Threaded comment]
Your version of Excel allows you to read this threaded comment; however, any edits to it will get removed if the file is opened in a newer version of Excel. Learn more: https://go.microsoft.com/fwlink/?linkid=870924
Comment:
    =Log(71) from Rhodes-Dicker</t>
      </text>
    </comment>
  </commentList>
</comments>
</file>

<file path=xl/sharedStrings.xml><?xml version="1.0" encoding="utf-8"?>
<sst xmlns="http://schemas.openxmlformats.org/spreadsheetml/2006/main" count="32" uniqueCount="32">
  <si>
    <t>Compound</t>
  </si>
  <si>
    <t>MolMass</t>
  </si>
  <si>
    <t>WatDiffCoeff</t>
  </si>
  <si>
    <t>AirDiffCoeff</t>
  </si>
  <si>
    <t>AirOHRateConst</t>
  </si>
  <si>
    <t>WatHL</t>
  </si>
  <si>
    <t>SoilHL</t>
  </si>
  <si>
    <t>UairEmiss</t>
  </si>
  <si>
    <t>WatEmiss</t>
  </si>
  <si>
    <t>WatInflow</t>
  </si>
  <si>
    <t>WatConc</t>
  </si>
  <si>
    <t>LAirConc</t>
  </si>
  <si>
    <t>SoilConc</t>
  </si>
  <si>
    <t>L</t>
  </si>
  <si>
    <t>S</t>
  </si>
  <si>
    <t>A</t>
  </si>
  <si>
    <t>B</t>
  </si>
  <si>
    <t>V</t>
  </si>
  <si>
    <t>SMILES</t>
  </si>
  <si>
    <t>LairInflow</t>
  </si>
  <si>
    <t>pKa</t>
  </si>
  <si>
    <t>chemcharge</t>
  </si>
  <si>
    <t>pKb</t>
  </si>
  <si>
    <t>LogKow</t>
  </si>
  <si>
    <t>bc_us</t>
  </si>
  <si>
    <t>VegHL</t>
  </si>
  <si>
    <t>Benzotriazole</t>
  </si>
  <si>
    <t>C1=CC2=NNN=C2C=C1</t>
  </si>
  <si>
    <t>LogKaw</t>
  </si>
  <si>
    <t>LogKocW</t>
  </si>
  <si>
    <t>CAS</t>
  </si>
  <si>
    <t>95-14-7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</si>
</sst>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212121"/>
      <name val="Calibri"/>
      <family val="2"/>
      <scheme val="minor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0" borderId="0"/>
  </cellStyleXfs>
  <cellXfs count="8">
    <xf numFmtId="0" fontId="0" fillId="0" borderId="0" xfId="0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0" fontId="18" fillId="0" borderId="0" xfId="0" applyFont="1" applyAlignment="1">
      <alignment horizontal="right"/>
    </xf>
    <xf numFmtId="0" fontId="19" fillId="0" borderId="0" xfId="42"/>
    <xf numFmtId="0" fontId="0" fillId="0" borderId="0" xfId="0" applyBorder="1"/>
    <xf numFmtId="1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4D89BFFC-6320-45E1-8681-130ECF4F7EDA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Tim Rodgers" id="{3921DA96-6704-4CCA-927E-27B8617908FF}" userId="Tim Rodgers" providerId="None"/>
  <person displayName="Tim Rodgers" id="{DF82C9C9-12F3-4819-A505-F3623F06D87A}" userId="403ae09839abb1f6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" dT="2020-11-09T15:48:14.35" personId="{3921DA96-6704-4CCA-927E-27B8617908FF}" id="{398474E0-FBD6-463A-9785-CE396103067D}">
    <text>Paraiba, L. C., Bru, R. and Carrasco, J. M.: Level IV Fugacity model depending on temperature by a periodic control system, Ecol. Modell., 147(3), 221–232, doi:10.1016/S0304-3800(01)00421-5, 2002.</text>
  </threadedComment>
  <threadedComment ref="C1" dT="2020-11-09T15:57:14.30" personId="{3921DA96-6704-4CCA-927E-27B8617908FF}" id="{C9E2254A-BBB3-47F2-AEE7-689F572EE507}" parentId="{398474E0-FBD6-463A-9785-CE396103067D}">
    <text>water viscosity = 1.0791, using Mcgowan's molar volume</text>
  </threadedComment>
  <threadedComment ref="K2" dT="2019-11-26T16:47:38.43" personId="{DF82C9C9-12F3-4819-A505-F3623F06D87A}" id="{100B8E5A-6FAE-4951-B4D0-372BCD353B7D}">
    <text>=Log(71) from Rhodes-Dicker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J14"/>
  <sheetViews>
    <sheetView tabSelected="1" workbookViewId="0">
      <pane xSplit="1" topLeftCell="B1" activePane="topRight" state="frozen"/>
      <selection pane="topRight" activeCell="C14" sqref="C14"/>
    </sheetView>
  </sheetViews>
  <sheetFormatPr defaultRowHeight="15" x14ac:dyDescent="0.25"/>
  <cols>
    <col min="2" max="2" width="9.28515625" bestFit="1" customWidth="1"/>
    <col min="3" max="3" width="12" bestFit="1" customWidth="1"/>
    <col min="4" max="4" width="10.7109375" bestFit="1" customWidth="1"/>
    <col min="5" max="5" width="14.28515625" bestFit="1" customWidth="1"/>
    <col min="6" max="6" width="9.28515625" bestFit="1" customWidth="1"/>
    <col min="7" max="7" width="10.5703125" bestFit="1" customWidth="1"/>
    <col min="8" max="8" width="10.5703125" customWidth="1"/>
    <col min="9" max="9" width="11.5703125" bestFit="1" customWidth="1"/>
    <col min="10" max="11" width="10.5703125" customWidth="1"/>
    <col min="12" max="12" width="10.85546875" bestFit="1" customWidth="1"/>
    <col min="13" max="25" width="9.28515625" bestFit="1" customWidth="1"/>
    <col min="26" max="26" width="6.28515625" customWidth="1"/>
    <col min="36" max="36" width="17.42578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25</v>
      </c>
      <c r="I1" t="s">
        <v>23</v>
      </c>
      <c r="J1" t="s">
        <v>28</v>
      </c>
      <c r="K1" t="s">
        <v>29</v>
      </c>
      <c r="L1" t="s">
        <v>20</v>
      </c>
      <c r="M1" t="s">
        <v>22</v>
      </c>
      <c r="N1" t="s">
        <v>21</v>
      </c>
      <c r="O1" t="s">
        <v>24</v>
      </c>
      <c r="P1" t="s">
        <v>7</v>
      </c>
      <c r="Q1" t="s">
        <v>8</v>
      </c>
      <c r="R1" t="s">
        <v>19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  <c r="AC1" t="s">
        <v>30</v>
      </c>
    </row>
    <row r="2" spans="1:36" x14ac:dyDescent="0.25">
      <c r="A2" s="1" t="s">
        <v>26</v>
      </c>
      <c r="B2" s="4">
        <v>119.127</v>
      </c>
      <c r="C2" s="2">
        <f t="shared" ref="C2" si="0">(0.000000074*(2.6*B2)^0.5*(273.15+17)/(1.0791*(AA2*100)^0.6))*(3600/100^2)</f>
        <v>8.6819708262146042E-6</v>
      </c>
      <c r="D2" s="5">
        <v>1.2887999999999998E-2</v>
      </c>
      <c r="E2" s="2">
        <v>9.9999999999999998E-13</v>
      </c>
      <c r="F2" s="7">
        <v>360</v>
      </c>
      <c r="G2" s="7">
        <v>720</v>
      </c>
      <c r="H2" s="1">
        <f>0.1*F2</f>
        <v>36</v>
      </c>
      <c r="I2" s="1">
        <v>1.2300000000000002</v>
      </c>
      <c r="J2" s="1">
        <v>-7.1020259999999986</v>
      </c>
      <c r="K2" s="1">
        <f>LOG(71)</f>
        <v>1.8512583487190752</v>
      </c>
      <c r="L2" s="1">
        <v>8.3699999999999992</v>
      </c>
      <c r="M2" s="1"/>
      <c r="N2" s="1">
        <v>-1</v>
      </c>
      <c r="O2" s="1">
        <v>0</v>
      </c>
      <c r="P2" s="1">
        <v>0</v>
      </c>
      <c r="Q2" s="1">
        <v>0</v>
      </c>
      <c r="R2" s="1">
        <v>1.9723618090452261E-13</v>
      </c>
      <c r="S2" s="1">
        <v>0</v>
      </c>
      <c r="T2" s="1">
        <v>7.3099999999999999E-4</v>
      </c>
      <c r="U2" s="1">
        <v>2.616143551903963E-10</v>
      </c>
      <c r="V2" s="1">
        <v>2.616143551903963E-10</v>
      </c>
      <c r="W2" s="1">
        <v>5.6689999999999996</v>
      </c>
      <c r="X2" s="1">
        <v>1.46</v>
      </c>
      <c r="Y2" s="1">
        <v>0.64</v>
      </c>
      <c r="Z2" s="1">
        <v>0.48</v>
      </c>
      <c r="AA2" s="1">
        <v>0.86419999999999997</v>
      </c>
      <c r="AB2" s="1" t="s">
        <v>27</v>
      </c>
      <c r="AC2" t="s">
        <v>31</v>
      </c>
      <c r="AG2" s="6"/>
      <c r="AH2" s="6"/>
      <c r="AI2" s="6"/>
      <c r="AJ2" s="6"/>
    </row>
    <row r="3" spans="1:36" x14ac:dyDescent="0.25">
      <c r="D3" s="2"/>
      <c r="I3" s="3"/>
    </row>
    <row r="4" spans="1:36" x14ac:dyDescent="0.25">
      <c r="I4" s="3"/>
    </row>
    <row r="5" spans="1:36" x14ac:dyDescent="0.25">
      <c r="I5" s="3"/>
    </row>
    <row r="7" spans="1:36" x14ac:dyDescent="0.25">
      <c r="W7" s="1"/>
      <c r="X7" s="1"/>
      <c r="Y7" s="1"/>
      <c r="Z7" s="1"/>
      <c r="AA7" s="1"/>
    </row>
    <row r="8" spans="1:36" x14ac:dyDescent="0.25">
      <c r="W8" s="1"/>
      <c r="X8" s="1"/>
      <c r="Y8" s="1"/>
      <c r="Z8" s="1"/>
      <c r="AA8" s="1"/>
    </row>
    <row r="9" spans="1:36" x14ac:dyDescent="0.25">
      <c r="W9" s="1"/>
      <c r="X9" s="1"/>
      <c r="Y9" s="1"/>
      <c r="Z9" s="1"/>
      <c r="AA9" s="1"/>
    </row>
    <row r="10" spans="1:36" x14ac:dyDescent="0.25">
      <c r="W10" s="1"/>
      <c r="X10" s="1"/>
      <c r="Y10" s="1"/>
      <c r="Z10" s="1"/>
      <c r="AA10" s="1"/>
    </row>
    <row r="11" spans="1:36" x14ac:dyDescent="0.25">
      <c r="W11" s="1"/>
      <c r="X11" s="1"/>
      <c r="Y11" s="1"/>
      <c r="Z11" s="1"/>
      <c r="AA11" s="1"/>
    </row>
    <row r="12" spans="1:36" x14ac:dyDescent="0.25">
      <c r="W12" s="1"/>
      <c r="X12" s="1"/>
      <c r="Y12" s="1"/>
      <c r="Z12" s="1"/>
      <c r="AA12" s="1"/>
    </row>
    <row r="13" spans="1:36" x14ac:dyDescent="0.25">
      <c r="W13" s="1"/>
      <c r="X13" s="1"/>
      <c r="Y13" s="1"/>
      <c r="Z13" s="1"/>
      <c r="AA13" s="1"/>
    </row>
    <row r="14" spans="1:36" x14ac:dyDescent="0.25">
      <c r="I14" s="3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CHEMSUMM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Rodgers</dc:creator>
  <cp:lastModifiedBy>Tim Rodgers</cp:lastModifiedBy>
  <dcterms:created xsi:type="dcterms:W3CDTF">2018-07-25T15:03:07Z</dcterms:created>
  <dcterms:modified xsi:type="dcterms:W3CDTF">2021-07-26T22:45:09Z</dcterms:modified>
</cp:coreProperties>
</file>